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wnloads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W156" i="1" l="1"/>
  <c r="T156" i="1"/>
  <c r="R156" i="1"/>
  <c r="Q156" i="1"/>
  <c r="P156" i="1"/>
  <c r="M156" i="1"/>
  <c r="L156" i="1"/>
  <c r="K156" i="1"/>
  <c r="J156" i="1"/>
  <c r="U156" i="1" s="1"/>
  <c r="I156" i="1"/>
  <c r="H156" i="1"/>
  <c r="G156" i="1"/>
  <c r="F156" i="1"/>
  <c r="D156" i="1"/>
  <c r="C156" i="1"/>
  <c r="W155" i="1"/>
  <c r="T155" i="1"/>
  <c r="R155" i="1"/>
  <c r="Q155" i="1"/>
  <c r="P155" i="1"/>
  <c r="M155" i="1"/>
  <c r="L155" i="1"/>
  <c r="K155" i="1"/>
  <c r="J155" i="1"/>
  <c r="V155" i="1" s="1"/>
  <c r="I155" i="1"/>
  <c r="H155" i="1"/>
  <c r="G155" i="1"/>
  <c r="F155" i="1"/>
  <c r="D155" i="1"/>
  <c r="C155" i="1"/>
  <c r="W154" i="1"/>
  <c r="T154" i="1"/>
  <c r="R154" i="1"/>
  <c r="Q154" i="1"/>
  <c r="P154" i="1"/>
  <c r="M154" i="1"/>
  <c r="L154" i="1"/>
  <c r="K154" i="1"/>
  <c r="J154" i="1"/>
  <c r="U154" i="1" s="1"/>
  <c r="I154" i="1"/>
  <c r="H154" i="1"/>
  <c r="G154" i="1"/>
  <c r="F154" i="1"/>
  <c r="D154" i="1"/>
  <c r="C154" i="1"/>
  <c r="W153" i="1"/>
  <c r="T153" i="1"/>
  <c r="R153" i="1"/>
  <c r="Q153" i="1"/>
  <c r="P153" i="1"/>
  <c r="M153" i="1"/>
  <c r="L153" i="1"/>
  <c r="K153" i="1"/>
  <c r="J153" i="1"/>
  <c r="V153" i="1" s="1"/>
  <c r="I153" i="1"/>
  <c r="H153" i="1"/>
  <c r="G153" i="1"/>
  <c r="F153" i="1"/>
  <c r="D153" i="1"/>
  <c r="C153" i="1"/>
  <c r="W152" i="1"/>
  <c r="T152" i="1"/>
  <c r="R152" i="1"/>
  <c r="Q152" i="1"/>
  <c r="P152" i="1"/>
  <c r="M152" i="1"/>
  <c r="L152" i="1"/>
  <c r="K152" i="1"/>
  <c r="J152" i="1"/>
  <c r="U152" i="1" s="1"/>
  <c r="I152" i="1"/>
  <c r="H152" i="1"/>
  <c r="G152" i="1"/>
  <c r="F152" i="1"/>
  <c r="D152" i="1"/>
  <c r="C152" i="1"/>
  <c r="W151" i="1"/>
  <c r="T151" i="1"/>
  <c r="R151" i="1"/>
  <c r="Q151" i="1"/>
  <c r="P151" i="1"/>
  <c r="M151" i="1"/>
  <c r="L151" i="1"/>
  <c r="K151" i="1"/>
  <c r="J151" i="1"/>
  <c r="V151" i="1" s="1"/>
  <c r="I151" i="1"/>
  <c r="H151" i="1"/>
  <c r="G151" i="1"/>
  <c r="F151" i="1"/>
  <c r="D151" i="1"/>
  <c r="C151" i="1"/>
  <c r="W150" i="1"/>
  <c r="T150" i="1"/>
  <c r="R150" i="1"/>
  <c r="Q150" i="1"/>
  <c r="P150" i="1"/>
  <c r="M150" i="1"/>
  <c r="L150" i="1"/>
  <c r="K150" i="1"/>
  <c r="J150" i="1"/>
  <c r="U150" i="1" s="1"/>
  <c r="I150" i="1"/>
  <c r="H150" i="1"/>
  <c r="G150" i="1"/>
  <c r="F150" i="1"/>
  <c r="D150" i="1"/>
  <c r="C150" i="1"/>
  <c r="W149" i="1"/>
  <c r="T149" i="1"/>
  <c r="R149" i="1"/>
  <c r="Q149" i="1"/>
  <c r="P149" i="1"/>
  <c r="M149" i="1"/>
  <c r="L149" i="1"/>
  <c r="K149" i="1"/>
  <c r="J149" i="1"/>
  <c r="V149" i="1" s="1"/>
  <c r="I149" i="1"/>
  <c r="H149" i="1"/>
  <c r="G149" i="1"/>
  <c r="F149" i="1"/>
  <c r="D149" i="1"/>
  <c r="C149" i="1"/>
  <c r="W148" i="1"/>
  <c r="T148" i="1"/>
  <c r="R148" i="1"/>
  <c r="Q148" i="1"/>
  <c r="P148" i="1"/>
  <c r="M148" i="1"/>
  <c r="L148" i="1"/>
  <c r="K148" i="1"/>
  <c r="J148" i="1"/>
  <c r="U148" i="1" s="1"/>
  <c r="I148" i="1"/>
  <c r="H148" i="1"/>
  <c r="G148" i="1"/>
  <c r="F148" i="1"/>
  <c r="D148" i="1"/>
  <c r="C148" i="1"/>
  <c r="W147" i="1"/>
  <c r="T147" i="1"/>
  <c r="R147" i="1"/>
  <c r="Q147" i="1"/>
  <c r="P147" i="1"/>
  <c r="M147" i="1"/>
  <c r="L147" i="1"/>
  <c r="K147" i="1"/>
  <c r="J147" i="1"/>
  <c r="V147" i="1" s="1"/>
  <c r="I147" i="1"/>
  <c r="H147" i="1"/>
  <c r="G147" i="1"/>
  <c r="F147" i="1"/>
  <c r="D147" i="1"/>
  <c r="C147" i="1"/>
  <c r="W146" i="1"/>
  <c r="T146" i="1"/>
  <c r="R146" i="1"/>
  <c r="Q146" i="1"/>
  <c r="P146" i="1"/>
  <c r="M146" i="1"/>
  <c r="L146" i="1"/>
  <c r="K146" i="1"/>
  <c r="J146" i="1"/>
  <c r="U146" i="1" s="1"/>
  <c r="I146" i="1"/>
  <c r="H146" i="1"/>
  <c r="G146" i="1"/>
  <c r="F146" i="1"/>
  <c r="D146" i="1"/>
  <c r="C146" i="1"/>
  <c r="W145" i="1"/>
  <c r="T145" i="1"/>
  <c r="R145" i="1"/>
  <c r="Q145" i="1"/>
  <c r="P145" i="1"/>
  <c r="M145" i="1"/>
  <c r="L145" i="1"/>
  <c r="K145" i="1"/>
  <c r="J145" i="1"/>
  <c r="V145" i="1" s="1"/>
  <c r="I145" i="1"/>
  <c r="H145" i="1"/>
  <c r="G145" i="1"/>
  <c r="F145" i="1"/>
  <c r="D145" i="1"/>
  <c r="C145" i="1"/>
  <c r="W144" i="1"/>
  <c r="T144" i="1"/>
  <c r="R144" i="1"/>
  <c r="Q144" i="1"/>
  <c r="P144" i="1"/>
  <c r="M144" i="1"/>
  <c r="L144" i="1"/>
  <c r="K144" i="1"/>
  <c r="J144" i="1"/>
  <c r="U144" i="1" s="1"/>
  <c r="I144" i="1"/>
  <c r="H144" i="1"/>
  <c r="G144" i="1"/>
  <c r="F144" i="1"/>
  <c r="D144" i="1"/>
  <c r="C144" i="1"/>
  <c r="W143" i="1"/>
  <c r="T143" i="1"/>
  <c r="R143" i="1"/>
  <c r="Q143" i="1"/>
  <c r="P143" i="1"/>
  <c r="M143" i="1"/>
  <c r="L143" i="1"/>
  <c r="K143" i="1"/>
  <c r="J143" i="1"/>
  <c r="V143" i="1" s="1"/>
  <c r="I143" i="1"/>
  <c r="H143" i="1"/>
  <c r="G143" i="1"/>
  <c r="F143" i="1"/>
  <c r="D143" i="1"/>
  <c r="C143" i="1"/>
  <c r="W142" i="1"/>
  <c r="T142" i="1"/>
  <c r="R142" i="1"/>
  <c r="Q142" i="1"/>
  <c r="P142" i="1"/>
  <c r="M142" i="1"/>
  <c r="L142" i="1"/>
  <c r="K142" i="1"/>
  <c r="J142" i="1"/>
  <c r="U142" i="1" s="1"/>
  <c r="I142" i="1"/>
  <c r="H142" i="1"/>
  <c r="G142" i="1"/>
  <c r="F142" i="1"/>
  <c r="D142" i="1"/>
  <c r="C142" i="1"/>
  <c r="W141" i="1"/>
  <c r="T141" i="1"/>
  <c r="R141" i="1"/>
  <c r="Q141" i="1"/>
  <c r="P141" i="1"/>
  <c r="M141" i="1"/>
  <c r="L141" i="1"/>
  <c r="K141" i="1"/>
  <c r="J141" i="1"/>
  <c r="V141" i="1" s="1"/>
  <c r="I141" i="1"/>
  <c r="H141" i="1"/>
  <c r="G141" i="1"/>
  <c r="F141" i="1"/>
  <c r="D141" i="1"/>
  <c r="C141" i="1"/>
  <c r="W140" i="1"/>
  <c r="T140" i="1"/>
  <c r="R140" i="1"/>
  <c r="Q140" i="1"/>
  <c r="P140" i="1"/>
  <c r="M140" i="1"/>
  <c r="L140" i="1"/>
  <c r="K140" i="1"/>
  <c r="J140" i="1"/>
  <c r="U140" i="1" s="1"/>
  <c r="I140" i="1"/>
  <c r="H140" i="1"/>
  <c r="G140" i="1"/>
  <c r="F140" i="1"/>
  <c r="D140" i="1"/>
  <c r="C140" i="1"/>
  <c r="W139" i="1"/>
  <c r="T139" i="1"/>
  <c r="R139" i="1"/>
  <c r="Q139" i="1"/>
  <c r="P139" i="1"/>
  <c r="M139" i="1"/>
  <c r="L139" i="1"/>
  <c r="K139" i="1"/>
  <c r="J139" i="1"/>
  <c r="V139" i="1" s="1"/>
  <c r="I139" i="1"/>
  <c r="H139" i="1"/>
  <c r="G139" i="1"/>
  <c r="F139" i="1"/>
  <c r="D139" i="1"/>
  <c r="C139" i="1"/>
  <c r="W138" i="1"/>
  <c r="T138" i="1"/>
  <c r="R138" i="1"/>
  <c r="Q138" i="1"/>
  <c r="P138" i="1"/>
  <c r="M138" i="1"/>
  <c r="L138" i="1"/>
  <c r="K138" i="1"/>
  <c r="J138" i="1"/>
  <c r="U138" i="1" s="1"/>
  <c r="I138" i="1"/>
  <c r="H138" i="1"/>
  <c r="G138" i="1"/>
  <c r="F138" i="1"/>
  <c r="D138" i="1"/>
  <c r="C138" i="1"/>
  <c r="W137" i="1"/>
  <c r="T137" i="1"/>
  <c r="R137" i="1"/>
  <c r="Q137" i="1"/>
  <c r="P137" i="1"/>
  <c r="M137" i="1"/>
  <c r="L137" i="1"/>
  <c r="K137" i="1"/>
  <c r="J137" i="1"/>
  <c r="V137" i="1" s="1"/>
  <c r="I137" i="1"/>
  <c r="H137" i="1"/>
  <c r="G137" i="1"/>
  <c r="F137" i="1"/>
  <c r="D137" i="1"/>
  <c r="C137" i="1"/>
  <c r="W136" i="1"/>
  <c r="T136" i="1"/>
  <c r="R136" i="1"/>
  <c r="Q136" i="1"/>
  <c r="P136" i="1"/>
  <c r="M136" i="1"/>
  <c r="L136" i="1"/>
  <c r="K136" i="1"/>
  <c r="J136" i="1"/>
  <c r="U136" i="1" s="1"/>
  <c r="I136" i="1"/>
  <c r="H136" i="1"/>
  <c r="G136" i="1"/>
  <c r="F136" i="1"/>
  <c r="D136" i="1"/>
  <c r="C136" i="1"/>
  <c r="W135" i="1"/>
  <c r="T135" i="1"/>
  <c r="R135" i="1"/>
  <c r="Q135" i="1"/>
  <c r="P135" i="1"/>
  <c r="M135" i="1"/>
  <c r="L135" i="1"/>
  <c r="K135" i="1"/>
  <c r="J135" i="1"/>
  <c r="V135" i="1" s="1"/>
  <c r="I135" i="1"/>
  <c r="H135" i="1"/>
  <c r="G135" i="1"/>
  <c r="F135" i="1"/>
  <c r="D135" i="1"/>
  <c r="C135" i="1"/>
  <c r="W134" i="1"/>
  <c r="T134" i="1"/>
  <c r="R134" i="1"/>
  <c r="Q134" i="1"/>
  <c r="P134" i="1"/>
  <c r="M134" i="1"/>
  <c r="L134" i="1"/>
  <c r="K134" i="1"/>
  <c r="J134" i="1"/>
  <c r="U134" i="1" s="1"/>
  <c r="I134" i="1"/>
  <c r="H134" i="1"/>
  <c r="G134" i="1"/>
  <c r="F134" i="1"/>
  <c r="D134" i="1"/>
  <c r="C134" i="1"/>
  <c r="W133" i="1"/>
  <c r="T133" i="1"/>
  <c r="R133" i="1"/>
  <c r="Q133" i="1"/>
  <c r="P133" i="1"/>
  <c r="M133" i="1"/>
  <c r="L133" i="1"/>
  <c r="K133" i="1"/>
  <c r="J133" i="1"/>
  <c r="V133" i="1" s="1"/>
  <c r="I133" i="1"/>
  <c r="H133" i="1"/>
  <c r="G133" i="1"/>
  <c r="F133" i="1"/>
  <c r="D133" i="1"/>
  <c r="C133" i="1"/>
  <c r="W132" i="1"/>
  <c r="T132" i="1"/>
  <c r="R132" i="1"/>
  <c r="Q132" i="1"/>
  <c r="P132" i="1"/>
  <c r="M132" i="1"/>
  <c r="L132" i="1"/>
  <c r="K132" i="1"/>
  <c r="J132" i="1"/>
  <c r="U132" i="1" s="1"/>
  <c r="I132" i="1"/>
  <c r="H132" i="1"/>
  <c r="G132" i="1"/>
  <c r="F132" i="1"/>
  <c r="D132" i="1"/>
  <c r="C132" i="1"/>
  <c r="W131" i="1"/>
  <c r="T131" i="1"/>
  <c r="R131" i="1"/>
  <c r="Q131" i="1"/>
  <c r="P131" i="1"/>
  <c r="M131" i="1"/>
  <c r="L131" i="1"/>
  <c r="K131" i="1"/>
  <c r="J131" i="1"/>
  <c r="V131" i="1" s="1"/>
  <c r="I131" i="1"/>
  <c r="H131" i="1"/>
  <c r="G131" i="1"/>
  <c r="F131" i="1"/>
  <c r="D131" i="1"/>
  <c r="C131" i="1"/>
  <c r="W130" i="1"/>
  <c r="T130" i="1"/>
  <c r="R130" i="1"/>
  <c r="Q130" i="1"/>
  <c r="P130" i="1"/>
  <c r="M130" i="1"/>
  <c r="L130" i="1"/>
  <c r="K130" i="1"/>
  <c r="J130" i="1"/>
  <c r="U130" i="1" s="1"/>
  <c r="I130" i="1"/>
  <c r="H130" i="1"/>
  <c r="G130" i="1"/>
  <c r="F130" i="1"/>
  <c r="D130" i="1"/>
  <c r="C130" i="1"/>
  <c r="W129" i="1"/>
  <c r="T129" i="1"/>
  <c r="R129" i="1"/>
  <c r="Q129" i="1"/>
  <c r="P129" i="1"/>
  <c r="M129" i="1"/>
  <c r="L129" i="1"/>
  <c r="K129" i="1"/>
  <c r="J129" i="1"/>
  <c r="V129" i="1" s="1"/>
  <c r="I129" i="1"/>
  <c r="H129" i="1"/>
  <c r="G129" i="1"/>
  <c r="F129" i="1"/>
  <c r="D129" i="1"/>
  <c r="C129" i="1"/>
  <c r="W128" i="1"/>
  <c r="T128" i="1"/>
  <c r="R128" i="1"/>
  <c r="Q128" i="1"/>
  <c r="P128" i="1"/>
  <c r="M128" i="1"/>
  <c r="L128" i="1"/>
  <c r="K128" i="1"/>
  <c r="J128" i="1"/>
  <c r="U128" i="1" s="1"/>
  <c r="I128" i="1"/>
  <c r="H128" i="1"/>
  <c r="G128" i="1"/>
  <c r="F128" i="1"/>
  <c r="D128" i="1"/>
  <c r="C128" i="1"/>
  <c r="W127" i="1"/>
  <c r="T127" i="1"/>
  <c r="R127" i="1"/>
  <c r="Q127" i="1"/>
  <c r="P127" i="1"/>
  <c r="M127" i="1"/>
  <c r="L127" i="1"/>
  <c r="K127" i="1"/>
  <c r="J127" i="1"/>
  <c r="V127" i="1" s="1"/>
  <c r="I127" i="1"/>
  <c r="H127" i="1"/>
  <c r="G127" i="1"/>
  <c r="F127" i="1"/>
  <c r="D127" i="1"/>
  <c r="C127" i="1"/>
  <c r="W126" i="1"/>
  <c r="V126" i="1"/>
  <c r="T126" i="1"/>
  <c r="R126" i="1"/>
  <c r="Q126" i="1"/>
  <c r="P126" i="1"/>
  <c r="M126" i="1"/>
  <c r="L126" i="1"/>
  <c r="K126" i="1"/>
  <c r="J126" i="1"/>
  <c r="U126" i="1" s="1"/>
  <c r="I126" i="1"/>
  <c r="H126" i="1"/>
  <c r="G126" i="1"/>
  <c r="F126" i="1"/>
  <c r="D126" i="1"/>
  <c r="C126" i="1"/>
  <c r="W125" i="1"/>
  <c r="T125" i="1"/>
  <c r="R125" i="1"/>
  <c r="Q125" i="1"/>
  <c r="P125" i="1"/>
  <c r="M125" i="1"/>
  <c r="L125" i="1"/>
  <c r="K125" i="1"/>
  <c r="J125" i="1"/>
  <c r="V125" i="1" s="1"/>
  <c r="I125" i="1"/>
  <c r="H125" i="1"/>
  <c r="G125" i="1"/>
  <c r="F125" i="1"/>
  <c r="D125" i="1"/>
  <c r="C125" i="1"/>
  <c r="W124" i="1"/>
  <c r="V124" i="1"/>
  <c r="T124" i="1"/>
  <c r="R124" i="1"/>
  <c r="Q124" i="1"/>
  <c r="P124" i="1"/>
  <c r="M124" i="1"/>
  <c r="L124" i="1"/>
  <c r="K124" i="1"/>
  <c r="J124" i="1"/>
  <c r="U124" i="1" s="1"/>
  <c r="I124" i="1"/>
  <c r="H124" i="1"/>
  <c r="G124" i="1"/>
  <c r="F124" i="1"/>
  <c r="D124" i="1"/>
  <c r="C124" i="1"/>
  <c r="W123" i="1"/>
  <c r="T123" i="1"/>
  <c r="R123" i="1"/>
  <c r="Q123" i="1"/>
  <c r="P123" i="1"/>
  <c r="M123" i="1"/>
  <c r="L123" i="1"/>
  <c r="K123" i="1"/>
  <c r="J123" i="1"/>
  <c r="V123" i="1" s="1"/>
  <c r="I123" i="1"/>
  <c r="H123" i="1"/>
  <c r="G123" i="1"/>
  <c r="F123" i="1"/>
  <c r="D123" i="1"/>
  <c r="C123" i="1"/>
  <c r="W122" i="1"/>
  <c r="V122" i="1"/>
  <c r="T122" i="1"/>
  <c r="R122" i="1"/>
  <c r="Q122" i="1"/>
  <c r="P122" i="1"/>
  <c r="M122" i="1"/>
  <c r="L122" i="1"/>
  <c r="K122" i="1"/>
  <c r="J122" i="1"/>
  <c r="U122" i="1" s="1"/>
  <c r="I122" i="1"/>
  <c r="H122" i="1"/>
  <c r="G122" i="1"/>
  <c r="F122" i="1"/>
  <c r="D122" i="1"/>
  <c r="C122" i="1"/>
  <c r="W121" i="1"/>
  <c r="T121" i="1"/>
  <c r="R121" i="1"/>
  <c r="Q121" i="1"/>
  <c r="P121" i="1"/>
  <c r="M121" i="1"/>
  <c r="L121" i="1"/>
  <c r="K121" i="1"/>
  <c r="J121" i="1"/>
  <c r="V121" i="1" s="1"/>
  <c r="I121" i="1"/>
  <c r="H121" i="1"/>
  <c r="G121" i="1"/>
  <c r="F121" i="1"/>
  <c r="D121" i="1"/>
  <c r="C121" i="1"/>
  <c r="W120" i="1"/>
  <c r="V120" i="1"/>
  <c r="T120" i="1"/>
  <c r="R120" i="1"/>
  <c r="Q120" i="1"/>
  <c r="P120" i="1"/>
  <c r="M120" i="1"/>
  <c r="L120" i="1"/>
  <c r="K120" i="1"/>
  <c r="J120" i="1"/>
  <c r="U120" i="1" s="1"/>
  <c r="I120" i="1"/>
  <c r="H120" i="1"/>
  <c r="G120" i="1"/>
  <c r="F120" i="1"/>
  <c r="D120" i="1"/>
  <c r="C120" i="1"/>
  <c r="W119" i="1"/>
  <c r="T119" i="1"/>
  <c r="R119" i="1"/>
  <c r="Q119" i="1"/>
  <c r="P119" i="1"/>
  <c r="M119" i="1"/>
  <c r="L119" i="1"/>
  <c r="K119" i="1"/>
  <c r="J119" i="1"/>
  <c r="I119" i="1"/>
  <c r="H119" i="1"/>
  <c r="G119" i="1"/>
  <c r="F119" i="1"/>
  <c r="D119" i="1"/>
  <c r="C119" i="1"/>
  <c r="W118" i="1"/>
  <c r="V118" i="1"/>
  <c r="T118" i="1"/>
  <c r="R118" i="1"/>
  <c r="Q118" i="1"/>
  <c r="P118" i="1"/>
  <c r="M118" i="1"/>
  <c r="L118" i="1"/>
  <c r="K118" i="1"/>
  <c r="J118" i="1"/>
  <c r="U118" i="1" s="1"/>
  <c r="I118" i="1"/>
  <c r="H118" i="1"/>
  <c r="G118" i="1"/>
  <c r="F118" i="1"/>
  <c r="D118" i="1"/>
  <c r="C118" i="1"/>
  <c r="W117" i="1"/>
  <c r="T117" i="1"/>
  <c r="R117" i="1"/>
  <c r="Q117" i="1"/>
  <c r="P117" i="1"/>
  <c r="M117" i="1"/>
  <c r="L117" i="1"/>
  <c r="K117" i="1"/>
  <c r="J117" i="1"/>
  <c r="V117" i="1" s="1"/>
  <c r="I117" i="1"/>
  <c r="H117" i="1"/>
  <c r="G117" i="1"/>
  <c r="F117" i="1"/>
  <c r="D117" i="1"/>
  <c r="C117" i="1"/>
  <c r="W116" i="1"/>
  <c r="V116" i="1"/>
  <c r="T116" i="1"/>
  <c r="R116" i="1"/>
  <c r="Q116" i="1"/>
  <c r="P116" i="1"/>
  <c r="M116" i="1"/>
  <c r="L116" i="1"/>
  <c r="K116" i="1"/>
  <c r="J116" i="1"/>
  <c r="U116" i="1" s="1"/>
  <c r="I116" i="1"/>
  <c r="H116" i="1"/>
  <c r="G116" i="1"/>
  <c r="F116" i="1"/>
  <c r="D116" i="1"/>
  <c r="C116" i="1"/>
  <c r="W115" i="1"/>
  <c r="T115" i="1"/>
  <c r="R115" i="1"/>
  <c r="Q115" i="1"/>
  <c r="P115" i="1"/>
  <c r="M115" i="1"/>
  <c r="L115" i="1"/>
  <c r="K115" i="1"/>
  <c r="J115" i="1"/>
  <c r="V115" i="1" s="1"/>
  <c r="I115" i="1"/>
  <c r="H115" i="1"/>
  <c r="G115" i="1"/>
  <c r="F115" i="1"/>
  <c r="D115" i="1"/>
  <c r="C115" i="1"/>
  <c r="W114" i="1"/>
  <c r="T114" i="1"/>
  <c r="R114" i="1"/>
  <c r="Q114" i="1"/>
  <c r="P114" i="1"/>
  <c r="M114" i="1"/>
  <c r="L114" i="1"/>
  <c r="K114" i="1"/>
  <c r="J114" i="1"/>
  <c r="U114" i="1" s="1"/>
  <c r="I114" i="1"/>
  <c r="H114" i="1"/>
  <c r="G114" i="1"/>
  <c r="F114" i="1"/>
  <c r="D114" i="1"/>
  <c r="C114" i="1"/>
  <c r="W113" i="1"/>
  <c r="V113" i="1"/>
  <c r="T113" i="1"/>
  <c r="R113" i="1"/>
  <c r="Q113" i="1"/>
  <c r="P113" i="1"/>
  <c r="M113" i="1"/>
  <c r="L113" i="1"/>
  <c r="K113" i="1"/>
  <c r="J113" i="1"/>
  <c r="U113" i="1" s="1"/>
  <c r="I113" i="1"/>
  <c r="H113" i="1"/>
  <c r="G113" i="1"/>
  <c r="F113" i="1"/>
  <c r="D113" i="1"/>
  <c r="C113" i="1"/>
  <c r="W112" i="1"/>
  <c r="T112" i="1"/>
  <c r="R112" i="1"/>
  <c r="Q112" i="1"/>
  <c r="P112" i="1"/>
  <c r="M112" i="1"/>
  <c r="L112" i="1"/>
  <c r="K112" i="1"/>
  <c r="J112" i="1"/>
  <c r="V112" i="1" s="1"/>
  <c r="I112" i="1"/>
  <c r="H112" i="1"/>
  <c r="G112" i="1"/>
  <c r="F112" i="1"/>
  <c r="D112" i="1"/>
  <c r="C112" i="1"/>
  <c r="W111" i="1"/>
  <c r="V111" i="1"/>
  <c r="T111" i="1"/>
  <c r="R111" i="1"/>
  <c r="Q111" i="1"/>
  <c r="P111" i="1"/>
  <c r="M111" i="1"/>
  <c r="L111" i="1"/>
  <c r="K111" i="1"/>
  <c r="J111" i="1"/>
  <c r="U111" i="1" s="1"/>
  <c r="I111" i="1"/>
  <c r="H111" i="1"/>
  <c r="G111" i="1"/>
  <c r="F111" i="1"/>
  <c r="D111" i="1"/>
  <c r="C111" i="1"/>
  <c r="W110" i="1"/>
  <c r="T110" i="1"/>
  <c r="R110" i="1"/>
  <c r="Q110" i="1"/>
  <c r="P110" i="1"/>
  <c r="M110" i="1"/>
  <c r="L110" i="1"/>
  <c r="K110" i="1"/>
  <c r="J110" i="1"/>
  <c r="V110" i="1" s="1"/>
  <c r="I110" i="1"/>
  <c r="H110" i="1"/>
  <c r="G110" i="1"/>
  <c r="F110" i="1"/>
  <c r="D110" i="1"/>
  <c r="C110" i="1"/>
  <c r="W109" i="1"/>
  <c r="V109" i="1"/>
  <c r="T109" i="1"/>
  <c r="R109" i="1"/>
  <c r="Q109" i="1"/>
  <c r="P109" i="1"/>
  <c r="M109" i="1"/>
  <c r="L109" i="1"/>
  <c r="K109" i="1"/>
  <c r="J109" i="1"/>
  <c r="U109" i="1" s="1"/>
  <c r="I109" i="1"/>
  <c r="H109" i="1"/>
  <c r="G109" i="1"/>
  <c r="F109" i="1"/>
  <c r="D109" i="1"/>
  <c r="C109" i="1"/>
  <c r="W108" i="1"/>
  <c r="T108" i="1"/>
  <c r="R108" i="1"/>
  <c r="Q108" i="1"/>
  <c r="P108" i="1"/>
  <c r="M108" i="1"/>
  <c r="L108" i="1"/>
  <c r="K108" i="1"/>
  <c r="J108" i="1"/>
  <c r="V108" i="1" s="1"/>
  <c r="I108" i="1"/>
  <c r="H108" i="1"/>
  <c r="G108" i="1"/>
  <c r="F108" i="1"/>
  <c r="D108" i="1"/>
  <c r="C108" i="1"/>
  <c r="W107" i="1"/>
  <c r="V107" i="1"/>
  <c r="T107" i="1"/>
  <c r="R107" i="1"/>
  <c r="Q107" i="1"/>
  <c r="P107" i="1"/>
  <c r="M107" i="1"/>
  <c r="L107" i="1"/>
  <c r="K107" i="1"/>
  <c r="J107" i="1"/>
  <c r="U107" i="1" s="1"/>
  <c r="I107" i="1"/>
  <c r="H107" i="1"/>
  <c r="G107" i="1"/>
  <c r="F107" i="1"/>
  <c r="D107" i="1"/>
  <c r="C107" i="1"/>
  <c r="W106" i="1"/>
  <c r="T106" i="1"/>
  <c r="R106" i="1"/>
  <c r="Q106" i="1"/>
  <c r="P106" i="1"/>
  <c r="M106" i="1"/>
  <c r="L106" i="1"/>
  <c r="K106" i="1"/>
  <c r="J106" i="1"/>
  <c r="V106" i="1" s="1"/>
  <c r="I106" i="1"/>
  <c r="H106" i="1"/>
  <c r="G106" i="1"/>
  <c r="F106" i="1"/>
  <c r="D106" i="1"/>
  <c r="C106" i="1"/>
  <c r="W105" i="1"/>
  <c r="V105" i="1"/>
  <c r="T105" i="1"/>
  <c r="R105" i="1"/>
  <c r="Q105" i="1"/>
  <c r="P105" i="1"/>
  <c r="M105" i="1"/>
  <c r="L105" i="1"/>
  <c r="K105" i="1"/>
  <c r="J105" i="1"/>
  <c r="U105" i="1" s="1"/>
  <c r="I105" i="1"/>
  <c r="H105" i="1"/>
  <c r="G105" i="1"/>
  <c r="F105" i="1"/>
  <c r="D105" i="1"/>
  <c r="C105" i="1"/>
  <c r="W104" i="1"/>
  <c r="T104" i="1"/>
  <c r="R104" i="1"/>
  <c r="Q104" i="1"/>
  <c r="P104" i="1"/>
  <c r="M104" i="1"/>
  <c r="L104" i="1"/>
  <c r="K104" i="1"/>
  <c r="J104" i="1"/>
  <c r="V104" i="1" s="1"/>
  <c r="I104" i="1"/>
  <c r="H104" i="1"/>
  <c r="G104" i="1"/>
  <c r="F104" i="1"/>
  <c r="D104" i="1"/>
  <c r="C104" i="1"/>
  <c r="W103" i="1"/>
  <c r="V103" i="1"/>
  <c r="T103" i="1"/>
  <c r="R103" i="1"/>
  <c r="Q103" i="1"/>
  <c r="P103" i="1"/>
  <c r="M103" i="1"/>
  <c r="L103" i="1"/>
  <c r="K103" i="1"/>
  <c r="J103" i="1"/>
  <c r="U103" i="1" s="1"/>
  <c r="I103" i="1"/>
  <c r="H103" i="1"/>
  <c r="G103" i="1"/>
  <c r="F103" i="1"/>
  <c r="D103" i="1"/>
  <c r="C103" i="1"/>
  <c r="W102" i="1"/>
  <c r="T102" i="1"/>
  <c r="R102" i="1"/>
  <c r="Q102" i="1"/>
  <c r="P102" i="1"/>
  <c r="M102" i="1"/>
  <c r="L102" i="1"/>
  <c r="K102" i="1"/>
  <c r="J102" i="1"/>
  <c r="V102" i="1" s="1"/>
  <c r="I102" i="1"/>
  <c r="H102" i="1"/>
  <c r="G102" i="1"/>
  <c r="F102" i="1"/>
  <c r="D102" i="1"/>
  <c r="C102" i="1"/>
  <c r="W101" i="1"/>
  <c r="V101" i="1"/>
  <c r="T101" i="1"/>
  <c r="R101" i="1"/>
  <c r="Q101" i="1"/>
  <c r="P101" i="1"/>
  <c r="M101" i="1"/>
  <c r="L101" i="1"/>
  <c r="K101" i="1"/>
  <c r="J101" i="1"/>
  <c r="U101" i="1" s="1"/>
  <c r="I101" i="1"/>
  <c r="H101" i="1"/>
  <c r="G101" i="1"/>
  <c r="F101" i="1"/>
  <c r="D101" i="1"/>
  <c r="C101" i="1"/>
  <c r="W100" i="1"/>
  <c r="T100" i="1"/>
  <c r="R100" i="1"/>
  <c r="Q100" i="1"/>
  <c r="P100" i="1"/>
  <c r="M100" i="1"/>
  <c r="L100" i="1"/>
  <c r="K100" i="1"/>
  <c r="J100" i="1"/>
  <c r="V100" i="1" s="1"/>
  <c r="I100" i="1"/>
  <c r="H100" i="1"/>
  <c r="G100" i="1"/>
  <c r="F100" i="1"/>
  <c r="D100" i="1"/>
  <c r="C100" i="1"/>
  <c r="W99" i="1"/>
  <c r="V99" i="1"/>
  <c r="T99" i="1"/>
  <c r="R99" i="1"/>
  <c r="Q99" i="1"/>
  <c r="P99" i="1"/>
  <c r="M99" i="1"/>
  <c r="L99" i="1"/>
  <c r="K99" i="1"/>
  <c r="J99" i="1"/>
  <c r="U99" i="1" s="1"/>
  <c r="I99" i="1"/>
  <c r="H99" i="1"/>
  <c r="G99" i="1"/>
  <c r="F99" i="1"/>
  <c r="D99" i="1"/>
  <c r="C99" i="1"/>
  <c r="W98" i="1"/>
  <c r="T98" i="1"/>
  <c r="R98" i="1"/>
  <c r="Q98" i="1"/>
  <c r="P98" i="1"/>
  <c r="M98" i="1"/>
  <c r="L98" i="1"/>
  <c r="K98" i="1"/>
  <c r="J98" i="1"/>
  <c r="V98" i="1" s="1"/>
  <c r="I98" i="1"/>
  <c r="H98" i="1"/>
  <c r="G98" i="1"/>
  <c r="F98" i="1"/>
  <c r="D98" i="1"/>
  <c r="C98" i="1"/>
  <c r="W97" i="1"/>
  <c r="V97" i="1"/>
  <c r="T97" i="1"/>
  <c r="R97" i="1"/>
  <c r="Q97" i="1"/>
  <c r="P97" i="1"/>
  <c r="M97" i="1"/>
  <c r="L97" i="1"/>
  <c r="K97" i="1"/>
  <c r="J97" i="1"/>
  <c r="U97" i="1" s="1"/>
  <c r="I97" i="1"/>
  <c r="H97" i="1"/>
  <c r="G97" i="1"/>
  <c r="F97" i="1"/>
  <c r="D97" i="1"/>
  <c r="C97" i="1"/>
  <c r="W96" i="1"/>
  <c r="T96" i="1"/>
  <c r="R96" i="1"/>
  <c r="Q96" i="1"/>
  <c r="P96" i="1"/>
  <c r="M96" i="1"/>
  <c r="L96" i="1"/>
  <c r="K96" i="1"/>
  <c r="J96" i="1"/>
  <c r="V96" i="1" s="1"/>
  <c r="I96" i="1"/>
  <c r="H96" i="1"/>
  <c r="G96" i="1"/>
  <c r="F96" i="1"/>
  <c r="D96" i="1"/>
  <c r="C96" i="1"/>
  <c r="W95" i="1"/>
  <c r="V95" i="1"/>
  <c r="T95" i="1"/>
  <c r="R95" i="1"/>
  <c r="Q95" i="1"/>
  <c r="P95" i="1"/>
  <c r="M95" i="1"/>
  <c r="L95" i="1"/>
  <c r="K95" i="1"/>
  <c r="J95" i="1"/>
  <c r="U95" i="1" s="1"/>
  <c r="I95" i="1"/>
  <c r="H95" i="1"/>
  <c r="G95" i="1"/>
  <c r="F95" i="1"/>
  <c r="D95" i="1"/>
  <c r="C95" i="1"/>
  <c r="W94" i="1"/>
  <c r="T94" i="1"/>
  <c r="R94" i="1"/>
  <c r="Q94" i="1"/>
  <c r="P94" i="1"/>
  <c r="M94" i="1"/>
  <c r="L94" i="1"/>
  <c r="K94" i="1"/>
  <c r="J94" i="1"/>
  <c r="V94" i="1" s="1"/>
  <c r="I94" i="1"/>
  <c r="H94" i="1"/>
  <c r="G94" i="1"/>
  <c r="F94" i="1"/>
  <c r="D94" i="1"/>
  <c r="C94" i="1"/>
  <c r="W93" i="1"/>
  <c r="V93" i="1"/>
  <c r="T93" i="1"/>
  <c r="R93" i="1"/>
  <c r="Q93" i="1"/>
  <c r="P93" i="1"/>
  <c r="M93" i="1"/>
  <c r="L93" i="1"/>
  <c r="K93" i="1"/>
  <c r="J93" i="1"/>
  <c r="U93" i="1" s="1"/>
  <c r="I93" i="1"/>
  <c r="H93" i="1"/>
  <c r="G93" i="1"/>
  <c r="F93" i="1"/>
  <c r="D93" i="1"/>
  <c r="C93" i="1"/>
  <c r="W92" i="1"/>
  <c r="T92" i="1"/>
  <c r="R92" i="1"/>
  <c r="Q92" i="1"/>
  <c r="P92" i="1"/>
  <c r="M92" i="1"/>
  <c r="L92" i="1"/>
  <c r="K92" i="1"/>
  <c r="J92" i="1"/>
  <c r="V92" i="1" s="1"/>
  <c r="I92" i="1"/>
  <c r="H92" i="1"/>
  <c r="G92" i="1"/>
  <c r="F92" i="1"/>
  <c r="D92" i="1"/>
  <c r="C92" i="1"/>
  <c r="W91" i="1"/>
  <c r="V91" i="1"/>
  <c r="T91" i="1"/>
  <c r="R91" i="1"/>
  <c r="Q91" i="1"/>
  <c r="P91" i="1"/>
  <c r="M91" i="1"/>
  <c r="L91" i="1"/>
  <c r="K91" i="1"/>
  <c r="J91" i="1"/>
  <c r="U91" i="1" s="1"/>
  <c r="I91" i="1"/>
  <c r="H91" i="1"/>
  <c r="G91" i="1"/>
  <c r="F91" i="1"/>
  <c r="D91" i="1"/>
  <c r="C91" i="1"/>
  <c r="W90" i="1"/>
  <c r="T90" i="1"/>
  <c r="R90" i="1"/>
  <c r="Q90" i="1"/>
  <c r="P90" i="1"/>
  <c r="M90" i="1"/>
  <c r="L90" i="1"/>
  <c r="K90" i="1"/>
  <c r="J90" i="1"/>
  <c r="V90" i="1" s="1"/>
  <c r="I90" i="1"/>
  <c r="H90" i="1"/>
  <c r="G90" i="1"/>
  <c r="F90" i="1"/>
  <c r="D90" i="1"/>
  <c r="C90" i="1"/>
  <c r="W89" i="1"/>
  <c r="V89" i="1"/>
  <c r="T89" i="1"/>
  <c r="R89" i="1"/>
  <c r="Q89" i="1"/>
  <c r="P89" i="1"/>
  <c r="M89" i="1"/>
  <c r="L89" i="1"/>
  <c r="K89" i="1"/>
  <c r="J89" i="1"/>
  <c r="U89" i="1" s="1"/>
  <c r="I89" i="1"/>
  <c r="H89" i="1"/>
  <c r="G89" i="1"/>
  <c r="F89" i="1"/>
  <c r="D89" i="1"/>
  <c r="C89" i="1"/>
  <c r="W88" i="1"/>
  <c r="T88" i="1"/>
  <c r="R88" i="1"/>
  <c r="Q88" i="1"/>
  <c r="P88" i="1"/>
  <c r="M88" i="1"/>
  <c r="L88" i="1"/>
  <c r="K88" i="1"/>
  <c r="J88" i="1"/>
  <c r="V88" i="1" s="1"/>
  <c r="I88" i="1"/>
  <c r="H88" i="1"/>
  <c r="G88" i="1"/>
  <c r="F88" i="1"/>
  <c r="D88" i="1"/>
  <c r="C88" i="1"/>
  <c r="W87" i="1"/>
  <c r="V87" i="1"/>
  <c r="T87" i="1"/>
  <c r="R87" i="1"/>
  <c r="Q87" i="1"/>
  <c r="P87" i="1"/>
  <c r="M87" i="1"/>
  <c r="L87" i="1"/>
  <c r="K87" i="1"/>
  <c r="J87" i="1"/>
  <c r="U87" i="1" s="1"/>
  <c r="I87" i="1"/>
  <c r="H87" i="1"/>
  <c r="G87" i="1"/>
  <c r="F87" i="1"/>
  <c r="D87" i="1"/>
  <c r="C87" i="1"/>
  <c r="W86" i="1"/>
  <c r="T86" i="1"/>
  <c r="R86" i="1"/>
  <c r="Q86" i="1"/>
  <c r="P86" i="1"/>
  <c r="M86" i="1"/>
  <c r="L86" i="1"/>
  <c r="K86" i="1"/>
  <c r="J86" i="1"/>
  <c r="V86" i="1" s="1"/>
  <c r="I86" i="1"/>
  <c r="H86" i="1"/>
  <c r="G86" i="1"/>
  <c r="F86" i="1"/>
  <c r="D86" i="1"/>
  <c r="C86" i="1"/>
  <c r="W85" i="1"/>
  <c r="V85" i="1"/>
  <c r="T85" i="1"/>
  <c r="R85" i="1"/>
  <c r="Q85" i="1"/>
  <c r="P85" i="1"/>
  <c r="M85" i="1"/>
  <c r="L85" i="1"/>
  <c r="K85" i="1"/>
  <c r="J85" i="1"/>
  <c r="U85" i="1" s="1"/>
  <c r="I85" i="1"/>
  <c r="H85" i="1"/>
  <c r="G85" i="1"/>
  <c r="F85" i="1"/>
  <c r="D85" i="1"/>
  <c r="C85" i="1"/>
  <c r="W84" i="1"/>
  <c r="T84" i="1"/>
  <c r="R84" i="1"/>
  <c r="Q84" i="1"/>
  <c r="P84" i="1"/>
  <c r="M84" i="1"/>
  <c r="L84" i="1"/>
  <c r="K84" i="1"/>
  <c r="J84" i="1"/>
  <c r="V84" i="1" s="1"/>
  <c r="I84" i="1"/>
  <c r="H84" i="1"/>
  <c r="G84" i="1"/>
  <c r="F84" i="1"/>
  <c r="D84" i="1"/>
  <c r="C84" i="1"/>
  <c r="W83" i="1"/>
  <c r="V83" i="1"/>
  <c r="T83" i="1"/>
  <c r="R83" i="1"/>
  <c r="Q83" i="1"/>
  <c r="P83" i="1"/>
  <c r="M83" i="1"/>
  <c r="L83" i="1"/>
  <c r="K83" i="1"/>
  <c r="J83" i="1"/>
  <c r="U83" i="1" s="1"/>
  <c r="I83" i="1"/>
  <c r="H83" i="1"/>
  <c r="G83" i="1"/>
  <c r="F83" i="1"/>
  <c r="D83" i="1"/>
  <c r="C83" i="1"/>
  <c r="W82" i="1"/>
  <c r="T82" i="1"/>
  <c r="R82" i="1"/>
  <c r="Q82" i="1"/>
  <c r="P82" i="1"/>
  <c r="M82" i="1"/>
  <c r="L82" i="1"/>
  <c r="K82" i="1"/>
  <c r="J82" i="1"/>
  <c r="V82" i="1" s="1"/>
  <c r="I82" i="1"/>
  <c r="H82" i="1"/>
  <c r="G82" i="1"/>
  <c r="F82" i="1"/>
  <c r="D82" i="1"/>
  <c r="C82" i="1"/>
  <c r="W81" i="1"/>
  <c r="V81" i="1"/>
  <c r="T81" i="1"/>
  <c r="R81" i="1"/>
  <c r="Q81" i="1"/>
  <c r="P81" i="1"/>
  <c r="M81" i="1"/>
  <c r="L81" i="1"/>
  <c r="K81" i="1"/>
  <c r="J81" i="1"/>
  <c r="U81" i="1" s="1"/>
  <c r="I81" i="1"/>
  <c r="H81" i="1"/>
  <c r="G81" i="1"/>
  <c r="F81" i="1"/>
  <c r="D81" i="1"/>
  <c r="C81" i="1"/>
  <c r="W80" i="1"/>
  <c r="T80" i="1"/>
  <c r="R80" i="1"/>
  <c r="Q80" i="1"/>
  <c r="P80" i="1"/>
  <c r="M80" i="1"/>
  <c r="L80" i="1"/>
  <c r="K80" i="1"/>
  <c r="J80" i="1"/>
  <c r="V80" i="1" s="1"/>
  <c r="I80" i="1"/>
  <c r="H80" i="1"/>
  <c r="G80" i="1"/>
  <c r="F80" i="1"/>
  <c r="D80" i="1"/>
  <c r="C80" i="1"/>
  <c r="W79" i="1"/>
  <c r="V79" i="1"/>
  <c r="T79" i="1"/>
  <c r="R79" i="1"/>
  <c r="Q79" i="1"/>
  <c r="P79" i="1"/>
  <c r="M79" i="1"/>
  <c r="L79" i="1"/>
  <c r="K79" i="1"/>
  <c r="J79" i="1"/>
  <c r="U79" i="1" s="1"/>
  <c r="I79" i="1"/>
  <c r="H79" i="1"/>
  <c r="G79" i="1"/>
  <c r="F79" i="1"/>
  <c r="D79" i="1"/>
  <c r="C79" i="1"/>
  <c r="W78" i="1"/>
  <c r="T78" i="1"/>
  <c r="R78" i="1"/>
  <c r="Q78" i="1"/>
  <c r="P78" i="1"/>
  <c r="M78" i="1"/>
  <c r="L78" i="1"/>
  <c r="K78" i="1"/>
  <c r="J78" i="1"/>
  <c r="V78" i="1" s="1"/>
  <c r="I78" i="1"/>
  <c r="H78" i="1"/>
  <c r="G78" i="1"/>
  <c r="F78" i="1"/>
  <c r="D78" i="1"/>
  <c r="C78" i="1"/>
  <c r="W77" i="1"/>
  <c r="V77" i="1"/>
  <c r="T77" i="1"/>
  <c r="R77" i="1"/>
  <c r="Q77" i="1"/>
  <c r="P77" i="1"/>
  <c r="M77" i="1"/>
  <c r="L77" i="1"/>
  <c r="K77" i="1"/>
  <c r="J77" i="1"/>
  <c r="U77" i="1" s="1"/>
  <c r="I77" i="1"/>
  <c r="H77" i="1"/>
  <c r="G77" i="1"/>
  <c r="F77" i="1"/>
  <c r="D77" i="1"/>
  <c r="C77" i="1"/>
  <c r="W76" i="1"/>
  <c r="T76" i="1"/>
  <c r="R76" i="1"/>
  <c r="Q76" i="1"/>
  <c r="P76" i="1"/>
  <c r="M76" i="1"/>
  <c r="L76" i="1"/>
  <c r="K76" i="1"/>
  <c r="J76" i="1"/>
  <c r="V76" i="1" s="1"/>
  <c r="I76" i="1"/>
  <c r="H76" i="1"/>
  <c r="G76" i="1"/>
  <c r="F76" i="1"/>
  <c r="D76" i="1"/>
  <c r="C76" i="1"/>
  <c r="W75" i="1"/>
  <c r="V75" i="1"/>
  <c r="T75" i="1"/>
  <c r="R75" i="1"/>
  <c r="Q75" i="1"/>
  <c r="P75" i="1"/>
  <c r="M75" i="1"/>
  <c r="L75" i="1"/>
  <c r="K75" i="1"/>
  <c r="J75" i="1"/>
  <c r="U75" i="1" s="1"/>
  <c r="I75" i="1"/>
  <c r="H75" i="1"/>
  <c r="G75" i="1"/>
  <c r="F75" i="1"/>
  <c r="D75" i="1"/>
  <c r="C75" i="1"/>
  <c r="W74" i="1"/>
  <c r="T74" i="1"/>
  <c r="R74" i="1"/>
  <c r="Q74" i="1"/>
  <c r="P74" i="1"/>
  <c r="M74" i="1"/>
  <c r="L74" i="1"/>
  <c r="K74" i="1"/>
  <c r="J74" i="1"/>
  <c r="V74" i="1" s="1"/>
  <c r="I74" i="1"/>
  <c r="H74" i="1"/>
  <c r="G74" i="1"/>
  <c r="F74" i="1"/>
  <c r="D74" i="1"/>
  <c r="C74" i="1"/>
  <c r="W73" i="1"/>
  <c r="V73" i="1"/>
  <c r="T73" i="1"/>
  <c r="R73" i="1"/>
  <c r="Q73" i="1"/>
  <c r="P73" i="1"/>
  <c r="M73" i="1"/>
  <c r="L73" i="1"/>
  <c r="K73" i="1"/>
  <c r="J73" i="1"/>
  <c r="U73" i="1" s="1"/>
  <c r="I73" i="1"/>
  <c r="H73" i="1"/>
  <c r="G73" i="1"/>
  <c r="F73" i="1"/>
  <c r="D73" i="1"/>
  <c r="C73" i="1"/>
  <c r="W72" i="1"/>
  <c r="T72" i="1"/>
  <c r="R72" i="1"/>
  <c r="Q72" i="1"/>
  <c r="P72" i="1"/>
  <c r="M72" i="1"/>
  <c r="L72" i="1"/>
  <c r="K72" i="1"/>
  <c r="J72" i="1"/>
  <c r="V72" i="1" s="1"/>
  <c r="I72" i="1"/>
  <c r="H72" i="1"/>
  <c r="G72" i="1"/>
  <c r="F72" i="1"/>
  <c r="D72" i="1"/>
  <c r="C72" i="1"/>
  <c r="W71" i="1"/>
  <c r="V71" i="1"/>
  <c r="T71" i="1"/>
  <c r="R71" i="1"/>
  <c r="Q71" i="1"/>
  <c r="P71" i="1"/>
  <c r="M71" i="1"/>
  <c r="L71" i="1"/>
  <c r="K71" i="1"/>
  <c r="J71" i="1"/>
  <c r="U71" i="1" s="1"/>
  <c r="I71" i="1"/>
  <c r="H71" i="1"/>
  <c r="G71" i="1"/>
  <c r="F71" i="1"/>
  <c r="D71" i="1"/>
  <c r="C71" i="1"/>
  <c r="W70" i="1"/>
  <c r="T70" i="1"/>
  <c r="R70" i="1"/>
  <c r="Q70" i="1"/>
  <c r="P70" i="1"/>
  <c r="M70" i="1"/>
  <c r="L70" i="1"/>
  <c r="K70" i="1"/>
  <c r="J70" i="1"/>
  <c r="V70" i="1" s="1"/>
  <c r="I70" i="1"/>
  <c r="H70" i="1"/>
  <c r="G70" i="1"/>
  <c r="F70" i="1"/>
  <c r="D70" i="1"/>
  <c r="C70" i="1"/>
  <c r="W69" i="1"/>
  <c r="V69" i="1"/>
  <c r="T69" i="1"/>
  <c r="R69" i="1"/>
  <c r="Q69" i="1"/>
  <c r="P69" i="1"/>
  <c r="M69" i="1"/>
  <c r="L69" i="1"/>
  <c r="K69" i="1"/>
  <c r="J69" i="1"/>
  <c r="U69" i="1" s="1"/>
  <c r="I69" i="1"/>
  <c r="H69" i="1"/>
  <c r="G69" i="1"/>
  <c r="F69" i="1"/>
  <c r="D69" i="1"/>
  <c r="C69" i="1"/>
  <c r="W68" i="1"/>
  <c r="T68" i="1"/>
  <c r="R68" i="1"/>
  <c r="Q68" i="1"/>
  <c r="P68" i="1"/>
  <c r="M68" i="1"/>
  <c r="L68" i="1"/>
  <c r="K68" i="1"/>
  <c r="J68" i="1"/>
  <c r="V68" i="1" s="1"/>
  <c r="I68" i="1"/>
  <c r="H68" i="1"/>
  <c r="G68" i="1"/>
  <c r="F68" i="1"/>
  <c r="D68" i="1"/>
  <c r="C68" i="1"/>
  <c r="W67" i="1"/>
  <c r="V67" i="1"/>
  <c r="T67" i="1"/>
  <c r="R67" i="1"/>
  <c r="Q67" i="1"/>
  <c r="P67" i="1"/>
  <c r="M67" i="1"/>
  <c r="L67" i="1"/>
  <c r="K67" i="1"/>
  <c r="J67" i="1"/>
  <c r="U67" i="1" s="1"/>
  <c r="I67" i="1"/>
  <c r="H67" i="1"/>
  <c r="G67" i="1"/>
  <c r="F67" i="1"/>
  <c r="D67" i="1"/>
  <c r="C67" i="1"/>
  <c r="W66" i="1"/>
  <c r="T66" i="1"/>
  <c r="R66" i="1"/>
  <c r="Q66" i="1"/>
  <c r="P66" i="1"/>
  <c r="M66" i="1"/>
  <c r="L66" i="1"/>
  <c r="K66" i="1"/>
  <c r="J66" i="1"/>
  <c r="V66" i="1" s="1"/>
  <c r="I66" i="1"/>
  <c r="H66" i="1"/>
  <c r="G66" i="1"/>
  <c r="F66" i="1"/>
  <c r="D66" i="1"/>
  <c r="C66" i="1"/>
  <c r="W65" i="1"/>
  <c r="V65" i="1"/>
  <c r="T65" i="1"/>
  <c r="R65" i="1"/>
  <c r="Q65" i="1"/>
  <c r="P65" i="1"/>
  <c r="M65" i="1"/>
  <c r="L65" i="1"/>
  <c r="K65" i="1"/>
  <c r="J65" i="1"/>
  <c r="U65" i="1" s="1"/>
  <c r="I65" i="1"/>
  <c r="H65" i="1"/>
  <c r="G65" i="1"/>
  <c r="F65" i="1"/>
  <c r="D65" i="1"/>
  <c r="C65" i="1"/>
  <c r="W64" i="1"/>
  <c r="T64" i="1"/>
  <c r="R64" i="1"/>
  <c r="Q64" i="1"/>
  <c r="P64" i="1"/>
  <c r="M64" i="1"/>
  <c r="L64" i="1"/>
  <c r="K64" i="1"/>
  <c r="J64" i="1"/>
  <c r="V64" i="1" s="1"/>
  <c r="I64" i="1"/>
  <c r="H64" i="1"/>
  <c r="G64" i="1"/>
  <c r="F64" i="1"/>
  <c r="D64" i="1"/>
  <c r="C64" i="1"/>
  <c r="W63" i="1"/>
  <c r="V63" i="1"/>
  <c r="T63" i="1"/>
  <c r="R63" i="1"/>
  <c r="Q63" i="1"/>
  <c r="P63" i="1"/>
  <c r="M63" i="1"/>
  <c r="L63" i="1"/>
  <c r="K63" i="1"/>
  <c r="J63" i="1"/>
  <c r="U63" i="1" s="1"/>
  <c r="I63" i="1"/>
  <c r="H63" i="1"/>
  <c r="G63" i="1"/>
  <c r="F63" i="1"/>
  <c r="D63" i="1"/>
  <c r="C63" i="1"/>
  <c r="W62" i="1"/>
  <c r="T62" i="1"/>
  <c r="R62" i="1"/>
  <c r="Q62" i="1"/>
  <c r="P62" i="1"/>
  <c r="M62" i="1"/>
  <c r="L62" i="1"/>
  <c r="K62" i="1"/>
  <c r="J62" i="1"/>
  <c r="I62" i="1"/>
  <c r="H62" i="1"/>
  <c r="G62" i="1"/>
  <c r="F62" i="1"/>
  <c r="D62" i="1"/>
  <c r="C62" i="1"/>
  <c r="W61" i="1"/>
  <c r="V61" i="1"/>
  <c r="T61" i="1"/>
  <c r="R61" i="1"/>
  <c r="Q61" i="1"/>
  <c r="P61" i="1"/>
  <c r="M61" i="1"/>
  <c r="L61" i="1"/>
  <c r="K61" i="1"/>
  <c r="J61" i="1"/>
  <c r="U61" i="1" s="1"/>
  <c r="I61" i="1"/>
  <c r="H61" i="1"/>
  <c r="G61" i="1"/>
  <c r="F61" i="1"/>
  <c r="D61" i="1"/>
  <c r="C61" i="1"/>
  <c r="W60" i="1"/>
  <c r="T60" i="1"/>
  <c r="R60" i="1"/>
  <c r="Q60" i="1"/>
  <c r="P60" i="1"/>
  <c r="M60" i="1"/>
  <c r="L60" i="1"/>
  <c r="K60" i="1"/>
  <c r="J60" i="1"/>
  <c r="V60" i="1" s="1"/>
  <c r="I60" i="1"/>
  <c r="H60" i="1"/>
  <c r="G60" i="1"/>
  <c r="F60" i="1"/>
  <c r="D60" i="1"/>
  <c r="C60" i="1"/>
  <c r="W59" i="1"/>
  <c r="V59" i="1"/>
  <c r="T59" i="1"/>
  <c r="R59" i="1"/>
  <c r="Q59" i="1"/>
  <c r="P59" i="1"/>
  <c r="M59" i="1"/>
  <c r="L59" i="1"/>
  <c r="K59" i="1"/>
  <c r="J59" i="1"/>
  <c r="U59" i="1" s="1"/>
  <c r="I59" i="1"/>
  <c r="H59" i="1"/>
  <c r="G59" i="1"/>
  <c r="F59" i="1"/>
  <c r="D59" i="1"/>
  <c r="C59" i="1"/>
  <c r="W58" i="1"/>
  <c r="V58" i="1"/>
  <c r="T58" i="1"/>
  <c r="R58" i="1"/>
  <c r="Q58" i="1"/>
  <c r="P58" i="1"/>
  <c r="M58" i="1"/>
  <c r="L58" i="1"/>
  <c r="K58" i="1"/>
  <c r="J58" i="1"/>
  <c r="U58" i="1" s="1"/>
  <c r="I58" i="1"/>
  <c r="H58" i="1"/>
  <c r="G58" i="1"/>
  <c r="F58" i="1"/>
  <c r="D58" i="1"/>
  <c r="C58" i="1"/>
  <c r="W57" i="1"/>
  <c r="T57" i="1"/>
  <c r="R57" i="1"/>
  <c r="Q57" i="1"/>
  <c r="P57" i="1"/>
  <c r="M57" i="1"/>
  <c r="L57" i="1"/>
  <c r="K57" i="1"/>
  <c r="J57" i="1"/>
  <c r="U57" i="1" s="1"/>
  <c r="I57" i="1"/>
  <c r="H57" i="1"/>
  <c r="G57" i="1"/>
  <c r="F57" i="1"/>
  <c r="D57" i="1"/>
  <c r="C57" i="1"/>
  <c r="W56" i="1"/>
  <c r="V56" i="1"/>
  <c r="T56" i="1"/>
  <c r="R56" i="1"/>
  <c r="Q56" i="1"/>
  <c r="P56" i="1"/>
  <c r="M56" i="1"/>
  <c r="L56" i="1"/>
  <c r="K56" i="1"/>
  <c r="J56" i="1"/>
  <c r="U56" i="1" s="1"/>
  <c r="I56" i="1"/>
  <c r="H56" i="1"/>
  <c r="G56" i="1"/>
  <c r="F56" i="1"/>
  <c r="D56" i="1"/>
  <c r="C56" i="1"/>
  <c r="W55" i="1"/>
  <c r="T55" i="1"/>
  <c r="R55" i="1"/>
  <c r="Q55" i="1"/>
  <c r="P55" i="1"/>
  <c r="M55" i="1"/>
  <c r="L55" i="1"/>
  <c r="K55" i="1"/>
  <c r="J55" i="1"/>
  <c r="U55" i="1" s="1"/>
  <c r="I55" i="1"/>
  <c r="H55" i="1"/>
  <c r="G55" i="1"/>
  <c r="F55" i="1"/>
  <c r="D55" i="1"/>
  <c r="C55" i="1"/>
  <c r="W54" i="1"/>
  <c r="V54" i="1"/>
  <c r="T54" i="1"/>
  <c r="R54" i="1"/>
  <c r="Q54" i="1"/>
  <c r="P54" i="1"/>
  <c r="M54" i="1"/>
  <c r="L54" i="1"/>
  <c r="K54" i="1"/>
  <c r="J54" i="1"/>
  <c r="U54" i="1" s="1"/>
  <c r="I54" i="1"/>
  <c r="H54" i="1"/>
  <c r="G54" i="1"/>
  <c r="F54" i="1"/>
  <c r="D54" i="1"/>
  <c r="C54" i="1"/>
  <c r="W53" i="1"/>
  <c r="T53" i="1"/>
  <c r="R53" i="1"/>
  <c r="Q53" i="1"/>
  <c r="P53" i="1"/>
  <c r="M53" i="1"/>
  <c r="L53" i="1"/>
  <c r="K53" i="1"/>
  <c r="J53" i="1"/>
  <c r="U53" i="1" s="1"/>
  <c r="I53" i="1"/>
  <c r="H53" i="1"/>
  <c r="G53" i="1"/>
  <c r="F53" i="1"/>
  <c r="D53" i="1"/>
  <c r="C53" i="1"/>
  <c r="W52" i="1"/>
  <c r="V52" i="1"/>
  <c r="T52" i="1"/>
  <c r="R52" i="1"/>
  <c r="Q52" i="1"/>
  <c r="P52" i="1"/>
  <c r="M52" i="1"/>
  <c r="L52" i="1"/>
  <c r="K52" i="1"/>
  <c r="J52" i="1"/>
  <c r="U52" i="1" s="1"/>
  <c r="I52" i="1"/>
  <c r="H52" i="1"/>
  <c r="G52" i="1"/>
  <c r="F52" i="1"/>
  <c r="D52" i="1"/>
  <c r="C52" i="1"/>
  <c r="W51" i="1"/>
  <c r="T51" i="1"/>
  <c r="R51" i="1"/>
  <c r="Q51" i="1"/>
  <c r="P51" i="1"/>
  <c r="M51" i="1"/>
  <c r="L51" i="1"/>
  <c r="K51" i="1"/>
  <c r="J51" i="1"/>
  <c r="U51" i="1" s="1"/>
  <c r="I51" i="1"/>
  <c r="H51" i="1"/>
  <c r="G51" i="1"/>
  <c r="F51" i="1"/>
  <c r="D51" i="1"/>
  <c r="C51" i="1"/>
  <c r="W50" i="1"/>
  <c r="V50" i="1"/>
  <c r="T50" i="1"/>
  <c r="R50" i="1"/>
  <c r="Q50" i="1"/>
  <c r="P50" i="1"/>
  <c r="M50" i="1"/>
  <c r="L50" i="1"/>
  <c r="K50" i="1"/>
  <c r="J50" i="1"/>
  <c r="U50" i="1" s="1"/>
  <c r="I50" i="1"/>
  <c r="H50" i="1"/>
  <c r="G50" i="1"/>
  <c r="F50" i="1"/>
  <c r="D50" i="1"/>
  <c r="C50" i="1"/>
  <c r="W49" i="1"/>
  <c r="T49" i="1"/>
  <c r="R49" i="1"/>
  <c r="Q49" i="1"/>
  <c r="P49" i="1"/>
  <c r="M49" i="1"/>
  <c r="L49" i="1"/>
  <c r="K49" i="1"/>
  <c r="J49" i="1"/>
  <c r="U49" i="1" s="1"/>
  <c r="I49" i="1"/>
  <c r="H49" i="1"/>
  <c r="G49" i="1"/>
  <c r="F49" i="1"/>
  <c r="D49" i="1"/>
  <c r="C49" i="1"/>
  <c r="W48" i="1"/>
  <c r="V48" i="1"/>
  <c r="T48" i="1"/>
  <c r="R48" i="1"/>
  <c r="Q48" i="1"/>
  <c r="P48" i="1"/>
  <c r="M48" i="1"/>
  <c r="L48" i="1"/>
  <c r="K48" i="1"/>
  <c r="J48" i="1"/>
  <c r="U48" i="1" s="1"/>
  <c r="I48" i="1"/>
  <c r="H48" i="1"/>
  <c r="G48" i="1"/>
  <c r="F48" i="1"/>
  <c r="D48" i="1"/>
  <c r="C48" i="1"/>
  <c r="W47" i="1"/>
  <c r="T47" i="1"/>
  <c r="R47" i="1"/>
  <c r="Q47" i="1"/>
  <c r="P47" i="1"/>
  <c r="M47" i="1"/>
  <c r="L47" i="1"/>
  <c r="K47" i="1"/>
  <c r="J47" i="1"/>
  <c r="U47" i="1" s="1"/>
  <c r="I47" i="1"/>
  <c r="H47" i="1"/>
  <c r="G47" i="1"/>
  <c r="F47" i="1"/>
  <c r="D47" i="1"/>
  <c r="C47" i="1"/>
  <c r="W46" i="1"/>
  <c r="V46" i="1"/>
  <c r="T46" i="1"/>
  <c r="R46" i="1"/>
  <c r="Q46" i="1"/>
  <c r="P46" i="1"/>
  <c r="M46" i="1"/>
  <c r="L46" i="1"/>
  <c r="K46" i="1"/>
  <c r="J46" i="1"/>
  <c r="U46" i="1" s="1"/>
  <c r="I46" i="1"/>
  <c r="H46" i="1"/>
  <c r="G46" i="1"/>
  <c r="F46" i="1"/>
  <c r="D46" i="1"/>
  <c r="C46" i="1"/>
  <c r="W45" i="1"/>
  <c r="T45" i="1"/>
  <c r="R45" i="1"/>
  <c r="Q45" i="1"/>
  <c r="P45" i="1"/>
  <c r="M45" i="1"/>
  <c r="L45" i="1"/>
  <c r="K45" i="1"/>
  <c r="J45" i="1"/>
  <c r="U45" i="1" s="1"/>
  <c r="I45" i="1"/>
  <c r="H45" i="1"/>
  <c r="G45" i="1"/>
  <c r="F45" i="1"/>
  <c r="D45" i="1"/>
  <c r="C45" i="1"/>
  <c r="W44" i="1"/>
  <c r="V44" i="1"/>
  <c r="T44" i="1"/>
  <c r="R44" i="1"/>
  <c r="Q44" i="1"/>
  <c r="P44" i="1"/>
  <c r="M44" i="1"/>
  <c r="L44" i="1"/>
  <c r="K44" i="1"/>
  <c r="J44" i="1"/>
  <c r="U44" i="1" s="1"/>
  <c r="I44" i="1"/>
  <c r="H44" i="1"/>
  <c r="G44" i="1"/>
  <c r="F44" i="1"/>
  <c r="D44" i="1"/>
  <c r="C44" i="1"/>
  <c r="W43" i="1"/>
  <c r="T43" i="1"/>
  <c r="R43" i="1"/>
  <c r="Q43" i="1"/>
  <c r="P43" i="1"/>
  <c r="M43" i="1"/>
  <c r="L43" i="1"/>
  <c r="K43" i="1"/>
  <c r="J43" i="1"/>
  <c r="U43" i="1" s="1"/>
  <c r="I43" i="1"/>
  <c r="H43" i="1"/>
  <c r="G43" i="1"/>
  <c r="F43" i="1"/>
  <c r="D43" i="1"/>
  <c r="C43" i="1"/>
  <c r="W42" i="1"/>
  <c r="V42" i="1"/>
  <c r="T42" i="1"/>
  <c r="R42" i="1"/>
  <c r="Q42" i="1"/>
  <c r="P42" i="1"/>
  <c r="M42" i="1"/>
  <c r="L42" i="1"/>
  <c r="K42" i="1"/>
  <c r="J42" i="1"/>
  <c r="U42" i="1" s="1"/>
  <c r="I42" i="1"/>
  <c r="H42" i="1"/>
  <c r="G42" i="1"/>
  <c r="F42" i="1"/>
  <c r="D42" i="1"/>
  <c r="C42" i="1"/>
  <c r="W41" i="1"/>
  <c r="T41" i="1"/>
  <c r="R41" i="1"/>
  <c r="Q41" i="1"/>
  <c r="P41" i="1"/>
  <c r="M41" i="1"/>
  <c r="L41" i="1"/>
  <c r="K41" i="1"/>
  <c r="J41" i="1"/>
  <c r="U41" i="1" s="1"/>
  <c r="I41" i="1"/>
  <c r="H41" i="1"/>
  <c r="G41" i="1"/>
  <c r="F41" i="1"/>
  <c r="D41" i="1"/>
  <c r="C41" i="1"/>
  <c r="W40" i="1"/>
  <c r="V40" i="1"/>
  <c r="T40" i="1"/>
  <c r="R40" i="1"/>
  <c r="Q40" i="1"/>
  <c r="P40" i="1"/>
  <c r="M40" i="1"/>
  <c r="L40" i="1"/>
  <c r="K40" i="1"/>
  <c r="J40" i="1"/>
  <c r="U40" i="1" s="1"/>
  <c r="I40" i="1"/>
  <c r="H40" i="1"/>
  <c r="G40" i="1"/>
  <c r="F40" i="1"/>
  <c r="D40" i="1"/>
  <c r="C40" i="1"/>
  <c r="W39" i="1"/>
  <c r="T39" i="1"/>
  <c r="R39" i="1"/>
  <c r="Q39" i="1"/>
  <c r="P39" i="1"/>
  <c r="M39" i="1"/>
  <c r="L39" i="1"/>
  <c r="K39" i="1"/>
  <c r="J39" i="1"/>
  <c r="U39" i="1" s="1"/>
  <c r="I39" i="1"/>
  <c r="H39" i="1"/>
  <c r="G39" i="1"/>
  <c r="F39" i="1"/>
  <c r="D39" i="1"/>
  <c r="C39" i="1"/>
  <c r="W38" i="1"/>
  <c r="V38" i="1"/>
  <c r="T38" i="1"/>
  <c r="R38" i="1"/>
  <c r="Q38" i="1"/>
  <c r="P38" i="1"/>
  <c r="M38" i="1"/>
  <c r="L38" i="1"/>
  <c r="K38" i="1"/>
  <c r="J38" i="1"/>
  <c r="U38" i="1" s="1"/>
  <c r="I38" i="1"/>
  <c r="H38" i="1"/>
  <c r="G38" i="1"/>
  <c r="F38" i="1"/>
  <c r="D38" i="1"/>
  <c r="C38" i="1"/>
  <c r="W37" i="1"/>
  <c r="T37" i="1"/>
  <c r="R37" i="1"/>
  <c r="Q37" i="1"/>
  <c r="P37" i="1"/>
  <c r="M37" i="1"/>
  <c r="L37" i="1"/>
  <c r="K37" i="1"/>
  <c r="J37" i="1"/>
  <c r="U37" i="1" s="1"/>
  <c r="I37" i="1"/>
  <c r="H37" i="1"/>
  <c r="G37" i="1"/>
  <c r="F37" i="1"/>
  <c r="D37" i="1"/>
  <c r="C37" i="1"/>
  <c r="W36" i="1"/>
  <c r="V36" i="1"/>
  <c r="T36" i="1"/>
  <c r="R36" i="1"/>
  <c r="Q36" i="1"/>
  <c r="P36" i="1"/>
  <c r="M36" i="1"/>
  <c r="L36" i="1"/>
  <c r="K36" i="1"/>
  <c r="J36" i="1"/>
  <c r="U36" i="1" s="1"/>
  <c r="I36" i="1"/>
  <c r="H36" i="1"/>
  <c r="G36" i="1"/>
  <c r="F36" i="1"/>
  <c r="D36" i="1"/>
  <c r="C36" i="1"/>
  <c r="W35" i="1"/>
  <c r="T35" i="1"/>
  <c r="R35" i="1"/>
  <c r="Q35" i="1"/>
  <c r="P35" i="1"/>
  <c r="M35" i="1"/>
  <c r="L35" i="1"/>
  <c r="K35" i="1"/>
  <c r="J35" i="1"/>
  <c r="U35" i="1" s="1"/>
  <c r="I35" i="1"/>
  <c r="H35" i="1"/>
  <c r="G35" i="1"/>
  <c r="F35" i="1"/>
  <c r="D35" i="1"/>
  <c r="C35" i="1"/>
  <c r="W34" i="1"/>
  <c r="T34" i="1"/>
  <c r="R34" i="1"/>
  <c r="Q34" i="1"/>
  <c r="P34" i="1"/>
  <c r="M34" i="1"/>
  <c r="L34" i="1"/>
  <c r="K34" i="1"/>
  <c r="J34" i="1"/>
  <c r="V34" i="1" s="1"/>
  <c r="I34" i="1"/>
  <c r="H34" i="1"/>
  <c r="G34" i="1"/>
  <c r="F34" i="1"/>
  <c r="D34" i="1"/>
  <c r="C34" i="1"/>
  <c r="W33" i="1"/>
  <c r="V33" i="1"/>
  <c r="T33" i="1"/>
  <c r="R33" i="1"/>
  <c r="Q33" i="1"/>
  <c r="P33" i="1"/>
  <c r="M33" i="1"/>
  <c r="L33" i="1"/>
  <c r="K33" i="1"/>
  <c r="J33" i="1"/>
  <c r="U33" i="1" s="1"/>
  <c r="I33" i="1"/>
  <c r="H33" i="1"/>
  <c r="G33" i="1"/>
  <c r="F33" i="1"/>
  <c r="D33" i="1"/>
  <c r="C33" i="1"/>
  <c r="W32" i="1"/>
  <c r="T32" i="1"/>
  <c r="R32" i="1"/>
  <c r="Q32" i="1"/>
  <c r="P32" i="1"/>
  <c r="M32" i="1"/>
  <c r="L32" i="1"/>
  <c r="K32" i="1"/>
  <c r="J32" i="1"/>
  <c r="V32" i="1" s="1"/>
  <c r="I32" i="1"/>
  <c r="H32" i="1"/>
  <c r="G32" i="1"/>
  <c r="F32" i="1"/>
  <c r="D32" i="1"/>
  <c r="C32" i="1"/>
  <c r="W31" i="1"/>
  <c r="V31" i="1"/>
  <c r="T31" i="1"/>
  <c r="R31" i="1"/>
  <c r="Q31" i="1"/>
  <c r="P31" i="1"/>
  <c r="M31" i="1"/>
  <c r="L31" i="1"/>
  <c r="K31" i="1"/>
  <c r="J31" i="1"/>
  <c r="U31" i="1" s="1"/>
  <c r="I31" i="1"/>
  <c r="H31" i="1"/>
  <c r="G31" i="1"/>
  <c r="F31" i="1"/>
  <c r="D31" i="1"/>
  <c r="C31" i="1"/>
  <c r="W30" i="1"/>
  <c r="T30" i="1"/>
  <c r="R30" i="1"/>
  <c r="Q30" i="1"/>
  <c r="P30" i="1"/>
  <c r="M30" i="1"/>
  <c r="L30" i="1"/>
  <c r="K30" i="1"/>
  <c r="J30" i="1"/>
  <c r="V30" i="1" s="1"/>
  <c r="I30" i="1"/>
  <c r="H30" i="1"/>
  <c r="G30" i="1"/>
  <c r="F30" i="1"/>
  <c r="D30" i="1"/>
  <c r="C30" i="1"/>
  <c r="W29" i="1"/>
  <c r="V29" i="1"/>
  <c r="T29" i="1"/>
  <c r="R29" i="1"/>
  <c r="Q29" i="1"/>
  <c r="P29" i="1"/>
  <c r="M29" i="1"/>
  <c r="L29" i="1"/>
  <c r="K29" i="1"/>
  <c r="J29" i="1"/>
  <c r="U29" i="1" s="1"/>
  <c r="I29" i="1"/>
  <c r="H29" i="1"/>
  <c r="G29" i="1"/>
  <c r="F29" i="1"/>
  <c r="D29" i="1"/>
  <c r="C29" i="1"/>
  <c r="W28" i="1"/>
  <c r="T28" i="1"/>
  <c r="R28" i="1"/>
  <c r="Q28" i="1"/>
  <c r="P28" i="1"/>
  <c r="M28" i="1"/>
  <c r="L28" i="1"/>
  <c r="K28" i="1"/>
  <c r="J28" i="1"/>
  <c r="V28" i="1" s="1"/>
  <c r="I28" i="1"/>
  <c r="H28" i="1"/>
  <c r="G28" i="1"/>
  <c r="F28" i="1"/>
  <c r="D28" i="1"/>
  <c r="C28" i="1"/>
  <c r="W27" i="1"/>
  <c r="V27" i="1"/>
  <c r="T27" i="1"/>
  <c r="R27" i="1"/>
  <c r="Q27" i="1"/>
  <c r="P27" i="1"/>
  <c r="M27" i="1"/>
  <c r="L27" i="1"/>
  <c r="K27" i="1"/>
  <c r="J27" i="1"/>
  <c r="U27" i="1" s="1"/>
  <c r="I27" i="1"/>
  <c r="H27" i="1"/>
  <c r="G27" i="1"/>
  <c r="F27" i="1"/>
  <c r="D27" i="1"/>
  <c r="C27" i="1"/>
  <c r="W26" i="1"/>
  <c r="T26" i="1"/>
  <c r="R26" i="1"/>
  <c r="Q26" i="1"/>
  <c r="P26" i="1"/>
  <c r="M26" i="1"/>
  <c r="L26" i="1"/>
  <c r="K26" i="1"/>
  <c r="J26" i="1"/>
  <c r="V26" i="1" s="1"/>
  <c r="I26" i="1"/>
  <c r="H26" i="1"/>
  <c r="G26" i="1"/>
  <c r="F26" i="1"/>
  <c r="D26" i="1"/>
  <c r="C26" i="1"/>
  <c r="W25" i="1"/>
  <c r="V25" i="1"/>
  <c r="T25" i="1"/>
  <c r="R25" i="1"/>
  <c r="Q25" i="1"/>
  <c r="P25" i="1"/>
  <c r="M25" i="1"/>
  <c r="L25" i="1"/>
  <c r="K25" i="1"/>
  <c r="J25" i="1"/>
  <c r="U25" i="1" s="1"/>
  <c r="I25" i="1"/>
  <c r="H25" i="1"/>
  <c r="G25" i="1"/>
  <c r="F25" i="1"/>
  <c r="D25" i="1"/>
  <c r="C25" i="1"/>
  <c r="W24" i="1"/>
  <c r="T24" i="1"/>
  <c r="R24" i="1"/>
  <c r="Q24" i="1"/>
  <c r="P24" i="1"/>
  <c r="M24" i="1"/>
  <c r="L24" i="1"/>
  <c r="K24" i="1"/>
  <c r="J24" i="1"/>
  <c r="V24" i="1" s="1"/>
  <c r="I24" i="1"/>
  <c r="H24" i="1"/>
  <c r="G24" i="1"/>
  <c r="F24" i="1"/>
  <c r="D24" i="1"/>
  <c r="C24" i="1"/>
  <c r="W23" i="1"/>
  <c r="V23" i="1"/>
  <c r="T23" i="1"/>
  <c r="R23" i="1"/>
  <c r="Q23" i="1"/>
  <c r="P23" i="1"/>
  <c r="M23" i="1"/>
  <c r="L23" i="1"/>
  <c r="K23" i="1"/>
  <c r="J23" i="1"/>
  <c r="U23" i="1" s="1"/>
  <c r="I23" i="1"/>
  <c r="H23" i="1"/>
  <c r="G23" i="1"/>
  <c r="F23" i="1"/>
  <c r="D23" i="1"/>
  <c r="C23" i="1"/>
  <c r="W22" i="1"/>
  <c r="T22" i="1"/>
  <c r="R22" i="1"/>
  <c r="Q22" i="1"/>
  <c r="P22" i="1"/>
  <c r="M22" i="1"/>
  <c r="L22" i="1"/>
  <c r="K22" i="1"/>
  <c r="J22" i="1"/>
  <c r="V22" i="1" s="1"/>
  <c r="I22" i="1"/>
  <c r="H22" i="1"/>
  <c r="G22" i="1"/>
  <c r="F22" i="1"/>
  <c r="D22" i="1"/>
  <c r="C22" i="1"/>
  <c r="W21" i="1"/>
  <c r="V21" i="1"/>
  <c r="T21" i="1"/>
  <c r="R21" i="1"/>
  <c r="Q21" i="1"/>
  <c r="P21" i="1"/>
  <c r="M21" i="1"/>
  <c r="L21" i="1"/>
  <c r="K21" i="1"/>
  <c r="J21" i="1"/>
  <c r="U21" i="1" s="1"/>
  <c r="I21" i="1"/>
  <c r="H21" i="1"/>
  <c r="G21" i="1"/>
  <c r="F21" i="1"/>
  <c r="D21" i="1"/>
  <c r="C21" i="1"/>
  <c r="W20" i="1"/>
  <c r="T20" i="1"/>
  <c r="R20" i="1"/>
  <c r="Q20" i="1"/>
  <c r="P20" i="1"/>
  <c r="M20" i="1"/>
  <c r="L20" i="1"/>
  <c r="K20" i="1"/>
  <c r="J20" i="1"/>
  <c r="V20" i="1" s="1"/>
  <c r="I20" i="1"/>
  <c r="H20" i="1"/>
  <c r="G20" i="1"/>
  <c r="F20" i="1"/>
  <c r="D20" i="1"/>
  <c r="C20" i="1"/>
  <c r="W19" i="1"/>
  <c r="V19" i="1"/>
  <c r="T19" i="1"/>
  <c r="R19" i="1"/>
  <c r="Q19" i="1"/>
  <c r="P19" i="1"/>
  <c r="M19" i="1"/>
  <c r="L19" i="1"/>
  <c r="K19" i="1"/>
  <c r="J19" i="1"/>
  <c r="U19" i="1" s="1"/>
  <c r="I19" i="1"/>
  <c r="H19" i="1"/>
  <c r="G19" i="1"/>
  <c r="F19" i="1"/>
  <c r="D19" i="1"/>
  <c r="C19" i="1"/>
  <c r="W18" i="1"/>
  <c r="T18" i="1"/>
  <c r="R18" i="1"/>
  <c r="Q18" i="1"/>
  <c r="P18" i="1"/>
  <c r="M18" i="1"/>
  <c r="L18" i="1"/>
  <c r="K18" i="1"/>
  <c r="J18" i="1"/>
  <c r="V18" i="1" s="1"/>
  <c r="I18" i="1"/>
  <c r="H18" i="1"/>
  <c r="G18" i="1"/>
  <c r="F18" i="1"/>
  <c r="D18" i="1"/>
  <c r="C18" i="1"/>
  <c r="W17" i="1"/>
  <c r="V17" i="1"/>
  <c r="T17" i="1"/>
  <c r="R17" i="1"/>
  <c r="Q17" i="1"/>
  <c r="P17" i="1"/>
  <c r="M17" i="1"/>
  <c r="L17" i="1"/>
  <c r="K17" i="1"/>
  <c r="J17" i="1"/>
  <c r="U17" i="1" s="1"/>
  <c r="I17" i="1"/>
  <c r="H17" i="1"/>
  <c r="G17" i="1"/>
  <c r="F17" i="1"/>
  <c r="D17" i="1"/>
  <c r="C17" i="1"/>
  <c r="W16" i="1"/>
  <c r="T16" i="1"/>
  <c r="R16" i="1"/>
  <c r="Q16" i="1"/>
  <c r="P16" i="1"/>
  <c r="M16" i="1"/>
  <c r="L16" i="1"/>
  <c r="K16" i="1"/>
  <c r="J16" i="1"/>
  <c r="V16" i="1" s="1"/>
  <c r="I16" i="1"/>
  <c r="H16" i="1"/>
  <c r="G16" i="1"/>
  <c r="F16" i="1"/>
  <c r="D16" i="1"/>
  <c r="C16" i="1"/>
  <c r="W15" i="1"/>
  <c r="V15" i="1"/>
  <c r="T15" i="1"/>
  <c r="R15" i="1"/>
  <c r="Q15" i="1"/>
  <c r="P15" i="1"/>
  <c r="M15" i="1"/>
  <c r="L15" i="1"/>
  <c r="K15" i="1"/>
  <c r="J15" i="1"/>
  <c r="U15" i="1" s="1"/>
  <c r="I15" i="1"/>
  <c r="H15" i="1"/>
  <c r="G15" i="1"/>
  <c r="F15" i="1"/>
  <c r="D15" i="1"/>
  <c r="C15" i="1"/>
  <c r="W14" i="1"/>
  <c r="T14" i="1"/>
  <c r="R14" i="1"/>
  <c r="Q14" i="1"/>
  <c r="P14" i="1"/>
  <c r="M14" i="1"/>
  <c r="L14" i="1"/>
  <c r="K14" i="1"/>
  <c r="J14" i="1"/>
  <c r="V14" i="1" s="1"/>
  <c r="I14" i="1"/>
  <c r="H14" i="1"/>
  <c r="G14" i="1"/>
  <c r="F14" i="1"/>
  <c r="D14" i="1"/>
  <c r="C14" i="1"/>
  <c r="W13" i="1"/>
  <c r="V13" i="1"/>
  <c r="T13" i="1"/>
  <c r="R13" i="1"/>
  <c r="Q13" i="1"/>
  <c r="P13" i="1"/>
  <c r="M13" i="1"/>
  <c r="L13" i="1"/>
  <c r="K13" i="1"/>
  <c r="J13" i="1"/>
  <c r="U13" i="1" s="1"/>
  <c r="I13" i="1"/>
  <c r="H13" i="1"/>
  <c r="G13" i="1"/>
  <c r="F13" i="1"/>
  <c r="D13" i="1"/>
  <c r="C13" i="1"/>
  <c r="W12" i="1"/>
  <c r="T12" i="1"/>
  <c r="R12" i="1"/>
  <c r="Q12" i="1"/>
  <c r="P12" i="1"/>
  <c r="M12" i="1"/>
  <c r="L12" i="1"/>
  <c r="K12" i="1"/>
  <c r="J12" i="1"/>
  <c r="V12" i="1" s="1"/>
  <c r="I12" i="1"/>
  <c r="H12" i="1"/>
  <c r="G12" i="1"/>
  <c r="F12" i="1"/>
  <c r="D12" i="1"/>
  <c r="C12" i="1"/>
  <c r="W11" i="1"/>
  <c r="V11" i="1"/>
  <c r="T11" i="1"/>
  <c r="R11" i="1"/>
  <c r="Q11" i="1"/>
  <c r="P11" i="1"/>
  <c r="M11" i="1"/>
  <c r="L11" i="1"/>
  <c r="K11" i="1"/>
  <c r="J11" i="1"/>
  <c r="U11" i="1" s="1"/>
  <c r="I11" i="1"/>
  <c r="H11" i="1"/>
  <c r="G11" i="1"/>
  <c r="F11" i="1"/>
  <c r="D11" i="1"/>
  <c r="C11" i="1"/>
  <c r="W10" i="1"/>
  <c r="T10" i="1"/>
  <c r="R10" i="1"/>
  <c r="Q10" i="1"/>
  <c r="P10" i="1"/>
  <c r="M10" i="1"/>
  <c r="L10" i="1"/>
  <c r="K10" i="1"/>
  <c r="J10" i="1"/>
  <c r="V10" i="1" s="1"/>
  <c r="I10" i="1"/>
  <c r="H10" i="1"/>
  <c r="G10" i="1"/>
  <c r="F10" i="1"/>
  <c r="D10" i="1"/>
  <c r="C10" i="1"/>
  <c r="W9" i="1"/>
  <c r="V9" i="1"/>
  <c r="T9" i="1"/>
  <c r="R9" i="1"/>
  <c r="Q9" i="1"/>
  <c r="P9" i="1"/>
  <c r="M9" i="1"/>
  <c r="L9" i="1"/>
  <c r="K9" i="1"/>
  <c r="J9" i="1"/>
  <c r="U9" i="1" s="1"/>
  <c r="I9" i="1"/>
  <c r="H9" i="1"/>
  <c r="G9" i="1"/>
  <c r="F9" i="1"/>
  <c r="D9" i="1"/>
  <c r="C9" i="1"/>
  <c r="W8" i="1"/>
  <c r="T8" i="1"/>
  <c r="R8" i="1"/>
  <c r="Q8" i="1"/>
  <c r="P8" i="1"/>
  <c r="M8" i="1"/>
  <c r="L8" i="1"/>
  <c r="K8" i="1"/>
  <c r="J8" i="1"/>
  <c r="V8" i="1" s="1"/>
  <c r="I8" i="1"/>
  <c r="H8" i="1"/>
  <c r="G8" i="1"/>
  <c r="F8" i="1"/>
  <c r="D8" i="1"/>
  <c r="C8" i="1"/>
  <c r="W7" i="1"/>
  <c r="V7" i="1"/>
  <c r="T7" i="1"/>
  <c r="R7" i="1"/>
  <c r="Q7" i="1"/>
  <c r="P7" i="1"/>
  <c r="M7" i="1"/>
  <c r="L7" i="1"/>
  <c r="K7" i="1"/>
  <c r="J7" i="1"/>
  <c r="U7" i="1" s="1"/>
  <c r="I7" i="1"/>
  <c r="H7" i="1"/>
  <c r="G7" i="1"/>
  <c r="F7" i="1"/>
  <c r="D7" i="1"/>
  <c r="C7" i="1"/>
  <c r="W6" i="1"/>
  <c r="T6" i="1"/>
  <c r="R6" i="1"/>
  <c r="Q6" i="1"/>
  <c r="P6" i="1"/>
  <c r="M6" i="1"/>
  <c r="L6" i="1"/>
  <c r="K6" i="1"/>
  <c r="J6" i="1"/>
  <c r="V6" i="1" s="1"/>
  <c r="I6" i="1"/>
  <c r="H6" i="1"/>
  <c r="G6" i="1"/>
  <c r="F6" i="1"/>
  <c r="D6" i="1"/>
  <c r="C6" i="1"/>
  <c r="W5" i="1"/>
  <c r="V5" i="1"/>
  <c r="T5" i="1"/>
  <c r="R5" i="1"/>
  <c r="Q5" i="1"/>
  <c r="P5" i="1"/>
  <c r="M5" i="1"/>
  <c r="L5" i="1"/>
  <c r="K5" i="1"/>
  <c r="J5" i="1"/>
  <c r="U5" i="1" s="1"/>
  <c r="I5" i="1"/>
  <c r="H5" i="1"/>
  <c r="G5" i="1"/>
  <c r="F5" i="1"/>
  <c r="D5" i="1"/>
  <c r="C5" i="1"/>
  <c r="W4" i="1"/>
  <c r="T4" i="1"/>
  <c r="R4" i="1"/>
  <c r="Q4" i="1"/>
  <c r="P4" i="1"/>
  <c r="M4" i="1"/>
  <c r="L4" i="1"/>
  <c r="K4" i="1"/>
  <c r="J4" i="1"/>
  <c r="V4" i="1" s="1"/>
  <c r="I4" i="1"/>
  <c r="H4" i="1"/>
  <c r="G4" i="1"/>
  <c r="F4" i="1"/>
  <c r="D4" i="1"/>
  <c r="C4" i="1"/>
  <c r="W3" i="1"/>
  <c r="V3" i="1"/>
  <c r="T3" i="1"/>
  <c r="R3" i="1"/>
  <c r="Q3" i="1"/>
  <c r="P3" i="1"/>
  <c r="M3" i="1"/>
  <c r="L3" i="1"/>
  <c r="K3" i="1"/>
  <c r="J3" i="1"/>
  <c r="U3" i="1" s="1"/>
  <c r="I3" i="1"/>
  <c r="H3" i="1"/>
  <c r="G3" i="1"/>
  <c r="F3" i="1"/>
  <c r="D3" i="1"/>
  <c r="C3" i="1"/>
  <c r="W2" i="1"/>
  <c r="T2" i="1"/>
  <c r="R2" i="1"/>
  <c r="Q2" i="1"/>
  <c r="P2" i="1"/>
  <c r="M2" i="1"/>
  <c r="L2" i="1"/>
  <c r="K2" i="1"/>
  <c r="J2" i="1"/>
  <c r="V2" i="1" s="1"/>
  <c r="I2" i="1"/>
  <c r="H2" i="1"/>
  <c r="G2" i="1"/>
  <c r="F2" i="1"/>
  <c r="D2" i="1"/>
  <c r="C2" i="1"/>
  <c r="N2" i="1" l="1"/>
  <c r="S2" i="1" s="1"/>
  <c r="U2" i="1"/>
  <c r="N4" i="1"/>
  <c r="S4" i="1" s="1"/>
  <c r="U4" i="1"/>
  <c r="N6" i="1"/>
  <c r="S6" i="1" s="1"/>
  <c r="N8" i="1"/>
  <c r="S8" i="1" s="1"/>
  <c r="U10" i="1"/>
  <c r="U12" i="1"/>
  <c r="U14" i="1"/>
  <c r="U16" i="1"/>
  <c r="U18" i="1"/>
  <c r="U20" i="1"/>
  <c r="N22" i="1"/>
  <c r="S22" i="1" s="1"/>
  <c r="U24" i="1"/>
  <c r="U26" i="1"/>
  <c r="N28" i="1"/>
  <c r="S28" i="1" s="1"/>
  <c r="U28" i="1"/>
  <c r="N30" i="1"/>
  <c r="S30" i="1" s="1"/>
  <c r="U30" i="1"/>
  <c r="N32" i="1"/>
  <c r="S32" i="1" s="1"/>
  <c r="U32" i="1"/>
  <c r="N34" i="1"/>
  <c r="S34" i="1" s="1"/>
  <c r="U34" i="1"/>
  <c r="V35" i="1"/>
  <c r="N36" i="1"/>
  <c r="S36" i="1" s="1"/>
  <c r="V37" i="1"/>
  <c r="N38" i="1"/>
  <c r="S38" i="1" s="1"/>
  <c r="V39" i="1"/>
  <c r="N40" i="1"/>
  <c r="S40" i="1" s="1"/>
  <c r="V41" i="1"/>
  <c r="N42" i="1"/>
  <c r="S42" i="1" s="1"/>
  <c r="V43" i="1"/>
  <c r="N44" i="1"/>
  <c r="S44" i="1" s="1"/>
  <c r="V45" i="1"/>
  <c r="N46" i="1"/>
  <c r="S46" i="1" s="1"/>
  <c r="V47" i="1"/>
  <c r="N48" i="1"/>
  <c r="S48" i="1" s="1"/>
  <c r="V49" i="1"/>
  <c r="N50" i="1"/>
  <c r="S50" i="1" s="1"/>
  <c r="V51" i="1"/>
  <c r="N52" i="1"/>
  <c r="S52" i="1" s="1"/>
  <c r="V53" i="1"/>
  <c r="N54" i="1"/>
  <c r="S54" i="1" s="1"/>
  <c r="V55" i="1"/>
  <c r="N56" i="1"/>
  <c r="S56" i="1" s="1"/>
  <c r="V57" i="1"/>
  <c r="N58" i="1"/>
  <c r="S58" i="1" s="1"/>
  <c r="U6" i="1"/>
  <c r="U8" i="1"/>
  <c r="N10" i="1"/>
  <c r="S10" i="1" s="1"/>
  <c r="N12" i="1"/>
  <c r="S12" i="1" s="1"/>
  <c r="N14" i="1"/>
  <c r="S14" i="1" s="1"/>
  <c r="N16" i="1"/>
  <c r="S16" i="1" s="1"/>
  <c r="N18" i="1"/>
  <c r="S18" i="1" s="1"/>
  <c r="N20" i="1"/>
  <c r="S20" i="1" s="1"/>
  <c r="U22" i="1"/>
  <c r="N24" i="1"/>
  <c r="S24" i="1" s="1"/>
  <c r="N26" i="1"/>
  <c r="S26" i="1" s="1"/>
  <c r="N3" i="1"/>
  <c r="S3" i="1" s="1"/>
  <c r="N5" i="1"/>
  <c r="S5" i="1" s="1"/>
  <c r="N7" i="1"/>
  <c r="S7" i="1" s="1"/>
  <c r="N9" i="1"/>
  <c r="S9" i="1" s="1"/>
  <c r="N11" i="1"/>
  <c r="S11" i="1" s="1"/>
  <c r="N13" i="1"/>
  <c r="S13" i="1" s="1"/>
  <c r="N15" i="1"/>
  <c r="S15" i="1" s="1"/>
  <c r="N17" i="1"/>
  <c r="S17" i="1" s="1"/>
  <c r="N19" i="1"/>
  <c r="S19" i="1" s="1"/>
  <c r="N21" i="1"/>
  <c r="S21" i="1" s="1"/>
  <c r="N23" i="1"/>
  <c r="S23" i="1" s="1"/>
  <c r="N25" i="1"/>
  <c r="S25" i="1" s="1"/>
  <c r="N27" i="1"/>
  <c r="S27" i="1" s="1"/>
  <c r="N29" i="1"/>
  <c r="S29" i="1" s="1"/>
  <c r="N31" i="1"/>
  <c r="S31" i="1" s="1"/>
  <c r="N33" i="1"/>
  <c r="S33" i="1" s="1"/>
  <c r="N35" i="1"/>
  <c r="S35" i="1" s="1"/>
  <c r="N37" i="1"/>
  <c r="S37" i="1" s="1"/>
  <c r="N39" i="1"/>
  <c r="S39" i="1" s="1"/>
  <c r="N41" i="1"/>
  <c r="S41" i="1" s="1"/>
  <c r="N43" i="1"/>
  <c r="S43" i="1" s="1"/>
  <c r="N45" i="1"/>
  <c r="S45" i="1" s="1"/>
  <c r="N47" i="1"/>
  <c r="S47" i="1" s="1"/>
  <c r="N49" i="1"/>
  <c r="S49" i="1" s="1"/>
  <c r="N51" i="1"/>
  <c r="S51" i="1" s="1"/>
  <c r="N53" i="1"/>
  <c r="S53" i="1" s="1"/>
  <c r="N55" i="1"/>
  <c r="S55" i="1" s="1"/>
  <c r="N57" i="1"/>
  <c r="S57" i="1" s="1"/>
  <c r="N60" i="1"/>
  <c r="S60" i="1" s="1"/>
  <c r="U60" i="1"/>
  <c r="V62" i="1"/>
  <c r="U62" i="1"/>
  <c r="N62" i="1"/>
  <c r="S62" i="1" s="1"/>
  <c r="N64" i="1"/>
  <c r="S64" i="1" s="1"/>
  <c r="U64" i="1"/>
  <c r="N66" i="1"/>
  <c r="S66" i="1" s="1"/>
  <c r="U66" i="1"/>
  <c r="N68" i="1"/>
  <c r="S68" i="1" s="1"/>
  <c r="U68" i="1"/>
  <c r="N70" i="1"/>
  <c r="S70" i="1" s="1"/>
  <c r="U70" i="1"/>
  <c r="N72" i="1"/>
  <c r="S72" i="1" s="1"/>
  <c r="U72" i="1"/>
  <c r="N74" i="1"/>
  <c r="S74" i="1" s="1"/>
  <c r="U74" i="1"/>
  <c r="N76" i="1"/>
  <c r="S76" i="1" s="1"/>
  <c r="U76" i="1"/>
  <c r="N78" i="1"/>
  <c r="S78" i="1" s="1"/>
  <c r="U78" i="1"/>
  <c r="N80" i="1"/>
  <c r="S80" i="1" s="1"/>
  <c r="U80" i="1"/>
  <c r="N82" i="1"/>
  <c r="S82" i="1" s="1"/>
  <c r="U82" i="1"/>
  <c r="N84" i="1"/>
  <c r="S84" i="1" s="1"/>
  <c r="U84" i="1"/>
  <c r="N86" i="1"/>
  <c r="S86" i="1" s="1"/>
  <c r="U86" i="1"/>
  <c r="N88" i="1"/>
  <c r="S88" i="1" s="1"/>
  <c r="U88" i="1"/>
  <c r="N90" i="1"/>
  <c r="S90" i="1" s="1"/>
  <c r="U90" i="1"/>
  <c r="N92" i="1"/>
  <c r="S92" i="1" s="1"/>
  <c r="U92" i="1"/>
  <c r="N94" i="1"/>
  <c r="S94" i="1" s="1"/>
  <c r="U94" i="1"/>
  <c r="N96" i="1"/>
  <c r="S96" i="1" s="1"/>
  <c r="U96" i="1"/>
  <c r="N98" i="1"/>
  <c r="S98" i="1" s="1"/>
  <c r="U98" i="1"/>
  <c r="N100" i="1"/>
  <c r="S100" i="1" s="1"/>
  <c r="U100" i="1"/>
  <c r="N102" i="1"/>
  <c r="S102" i="1" s="1"/>
  <c r="U102" i="1"/>
  <c r="N104" i="1"/>
  <c r="S104" i="1" s="1"/>
  <c r="U104" i="1"/>
  <c r="N106" i="1"/>
  <c r="S106" i="1" s="1"/>
  <c r="U106" i="1"/>
  <c r="N108" i="1"/>
  <c r="S108" i="1" s="1"/>
  <c r="U108" i="1"/>
  <c r="N110" i="1"/>
  <c r="S110" i="1" s="1"/>
  <c r="U110" i="1"/>
  <c r="N112" i="1"/>
  <c r="S112" i="1" s="1"/>
  <c r="U112" i="1"/>
  <c r="N114" i="1"/>
  <c r="S114" i="1" s="1"/>
  <c r="V114" i="1"/>
  <c r="N115" i="1"/>
  <c r="S115" i="1" s="1"/>
  <c r="U115" i="1"/>
  <c r="N117" i="1"/>
  <c r="S117" i="1" s="1"/>
  <c r="U117" i="1"/>
  <c r="V119" i="1"/>
  <c r="U119" i="1"/>
  <c r="N119" i="1"/>
  <c r="S119" i="1" s="1"/>
  <c r="N59" i="1"/>
  <c r="S59" i="1" s="1"/>
  <c r="N61" i="1"/>
  <c r="S61" i="1" s="1"/>
  <c r="N63" i="1"/>
  <c r="S63" i="1" s="1"/>
  <c r="N65" i="1"/>
  <c r="S65" i="1" s="1"/>
  <c r="N67" i="1"/>
  <c r="S67" i="1" s="1"/>
  <c r="N69" i="1"/>
  <c r="S69" i="1" s="1"/>
  <c r="N71" i="1"/>
  <c r="S71" i="1" s="1"/>
  <c r="N73" i="1"/>
  <c r="S73" i="1" s="1"/>
  <c r="N75" i="1"/>
  <c r="S75" i="1" s="1"/>
  <c r="N77" i="1"/>
  <c r="S77" i="1" s="1"/>
  <c r="N79" i="1"/>
  <c r="S79" i="1" s="1"/>
  <c r="N81" i="1"/>
  <c r="S81" i="1" s="1"/>
  <c r="N83" i="1"/>
  <c r="S83" i="1" s="1"/>
  <c r="N85" i="1"/>
  <c r="S85" i="1" s="1"/>
  <c r="N87" i="1"/>
  <c r="S87" i="1" s="1"/>
  <c r="N89" i="1"/>
  <c r="S89" i="1" s="1"/>
  <c r="N91" i="1"/>
  <c r="S91" i="1" s="1"/>
  <c r="N93" i="1"/>
  <c r="S93" i="1" s="1"/>
  <c r="N95" i="1"/>
  <c r="S95" i="1" s="1"/>
  <c r="N97" i="1"/>
  <c r="S97" i="1" s="1"/>
  <c r="N99" i="1"/>
  <c r="S99" i="1" s="1"/>
  <c r="N101" i="1"/>
  <c r="S101" i="1" s="1"/>
  <c r="N103" i="1"/>
  <c r="S103" i="1" s="1"/>
  <c r="N105" i="1"/>
  <c r="S105" i="1" s="1"/>
  <c r="N107" i="1"/>
  <c r="S107" i="1" s="1"/>
  <c r="N109" i="1"/>
  <c r="S109" i="1" s="1"/>
  <c r="N111" i="1"/>
  <c r="S111" i="1" s="1"/>
  <c r="N113" i="1"/>
  <c r="S113" i="1" s="1"/>
  <c r="N121" i="1"/>
  <c r="S121" i="1" s="1"/>
  <c r="U121" i="1"/>
  <c r="N123" i="1"/>
  <c r="S123" i="1" s="1"/>
  <c r="U123" i="1"/>
  <c r="N125" i="1"/>
  <c r="S125" i="1" s="1"/>
  <c r="U125" i="1"/>
  <c r="N127" i="1"/>
  <c r="S127" i="1" s="1"/>
  <c r="U127" i="1"/>
  <c r="V128" i="1"/>
  <c r="N129" i="1"/>
  <c r="S129" i="1" s="1"/>
  <c r="U129" i="1"/>
  <c r="V130" i="1"/>
  <c r="N131" i="1"/>
  <c r="S131" i="1" s="1"/>
  <c r="U131" i="1"/>
  <c r="V132" i="1"/>
  <c r="N133" i="1"/>
  <c r="S133" i="1" s="1"/>
  <c r="U133" i="1"/>
  <c r="V134" i="1"/>
  <c r="N135" i="1"/>
  <c r="S135" i="1" s="1"/>
  <c r="U135" i="1"/>
  <c r="V136" i="1"/>
  <c r="N137" i="1"/>
  <c r="S137" i="1" s="1"/>
  <c r="U137" i="1"/>
  <c r="V138" i="1"/>
  <c r="N139" i="1"/>
  <c r="S139" i="1" s="1"/>
  <c r="U139" i="1"/>
  <c r="V140" i="1"/>
  <c r="N141" i="1"/>
  <c r="S141" i="1" s="1"/>
  <c r="U141" i="1"/>
  <c r="V142" i="1"/>
  <c r="N143" i="1"/>
  <c r="S143" i="1" s="1"/>
  <c r="U143" i="1"/>
  <c r="V144" i="1"/>
  <c r="N145" i="1"/>
  <c r="S145" i="1" s="1"/>
  <c r="U145" i="1"/>
  <c r="V146" i="1"/>
  <c r="N147" i="1"/>
  <c r="S147" i="1" s="1"/>
  <c r="U147" i="1"/>
  <c r="V148" i="1"/>
  <c r="N149" i="1"/>
  <c r="S149" i="1" s="1"/>
  <c r="U149" i="1"/>
  <c r="V150" i="1"/>
  <c r="N151" i="1"/>
  <c r="S151" i="1" s="1"/>
  <c r="U151" i="1"/>
  <c r="V152" i="1"/>
  <c r="N153" i="1"/>
  <c r="S153" i="1" s="1"/>
  <c r="U153" i="1"/>
  <c r="V154" i="1"/>
  <c r="N155" i="1"/>
  <c r="S155" i="1" s="1"/>
  <c r="U155" i="1"/>
  <c r="V156" i="1"/>
  <c r="N116" i="1"/>
  <c r="S116" i="1" s="1"/>
  <c r="N118" i="1"/>
  <c r="S118" i="1" s="1"/>
  <c r="N120" i="1"/>
  <c r="S120" i="1" s="1"/>
  <c r="N122" i="1"/>
  <c r="S122" i="1" s="1"/>
  <c r="N124" i="1"/>
  <c r="S124" i="1" s="1"/>
  <c r="N126" i="1"/>
  <c r="S126" i="1" s="1"/>
  <c r="N128" i="1"/>
  <c r="S128" i="1" s="1"/>
  <c r="N130" i="1"/>
  <c r="S130" i="1" s="1"/>
  <c r="N132" i="1"/>
  <c r="S132" i="1" s="1"/>
  <c r="N134" i="1"/>
  <c r="S134" i="1" s="1"/>
  <c r="N136" i="1"/>
  <c r="S136" i="1" s="1"/>
  <c r="N138" i="1"/>
  <c r="S138" i="1" s="1"/>
  <c r="N140" i="1"/>
  <c r="S140" i="1" s="1"/>
  <c r="N142" i="1"/>
  <c r="S142" i="1" s="1"/>
  <c r="N144" i="1"/>
  <c r="S144" i="1" s="1"/>
  <c r="N146" i="1"/>
  <c r="S146" i="1" s="1"/>
  <c r="N148" i="1"/>
  <c r="S148" i="1" s="1"/>
  <c r="N150" i="1"/>
  <c r="S150" i="1" s="1"/>
  <c r="N152" i="1"/>
  <c r="S152" i="1" s="1"/>
  <c r="N154" i="1"/>
  <c r="S154" i="1" s="1"/>
  <c r="N156" i="1"/>
  <c r="S156" i="1" s="1"/>
</calcChain>
</file>

<file path=xl/sharedStrings.xml><?xml version="1.0" encoding="utf-8"?>
<sst xmlns="http://schemas.openxmlformats.org/spreadsheetml/2006/main" count="339" uniqueCount="183">
  <si>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</si>
  <si>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</si>
  <si>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</si>
  <si>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</si>
  <si>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</si>
  <si>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</si>
  <si>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</si>
  <si>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</si>
  <si>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</si>
  <si>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</si>
  <si>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</si>
  <si>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</si>
  <si>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</si>
  <si>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</si>
  <si>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</si>
  <si>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</si>
  <si>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</si>
  <si>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</si>
  <si>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</si>
  <si>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</si>
  <si>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</si>
  <si>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</si>
  <si>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</si>
  <si>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</si>
  <si>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</si>
  <si>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</si>
  <si>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</si>
  <si>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B0V</t>
  </si>
  <si>
    <t>Active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</si>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</sst>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</row>
      </sheetData>
      <sheetData sheetId="5" refreshError="1"/>
      <sheetData sheetId="6" refreshError="1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 refreshError="1"/>
      <sheetData sheetId="8" refreshError="1"/>
      <sheetData sheetId="9" refreshError="1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tabSelected="1" workbookViewId="0">
      <selection activeCell="A2" sqref="A2:AC156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7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43490</v>
      </c>
      <c r="B2" t="s">
        <v>27</v>
      </c>
      <c r="C2" t="str">
        <f>IFERROR(VLOOKUP(B2,[1]THP!$B$11:$C$165,2,0),0)</f>
        <v>ANITA HOTMAULINA MANIK</v>
      </c>
      <c r="D2" t="str">
        <f>B2</f>
        <v>B0V</v>
      </c>
      <c r="E2" t="s">
        <v>28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4">
        <f>IFERROR(VLOOKUP(B2,[1]THP!$B$11:$J$165,9,0),0)</f>
        <v>3648036</v>
      </c>
      <c r="J2" s="4">
        <f>IFERROR(VLOOKUP(B2,[1]THP!$B$11:$K$165,10,0),0)</f>
        <v>3648036</v>
      </c>
      <c r="K2" s="4">
        <f>IFERROR(VLOOKUP(B2,[1]OToT!$B$8:$E$162,4,0),0)</f>
        <v>0</v>
      </c>
      <c r="L2" s="4">
        <f>IFERROR(VLOOKUP(B2,[1]OToT!$B$8:$D$162,3,0),0)</f>
        <v>100000</v>
      </c>
      <c r="M2" s="4">
        <f>IFERROR(VLOOKUP(B2,[1]Bonus!$B$8:$E$162,4,0),0)</f>
        <v>139345.69999999998</v>
      </c>
      <c r="N2" s="4">
        <f>SUM(J2:M2)</f>
        <v>3887381.7</v>
      </c>
      <c r="O2" s="4">
        <v>0</v>
      </c>
      <c r="P2" s="4">
        <f>IFERROR(VLOOKUP(B2,[1]THP!$B$11:$O$165,14,0),0)</f>
        <v>154676.72640000001</v>
      </c>
      <c r="Q2" s="4">
        <f>IFERROR(VLOOKUP(B2,[1]THP!$B$11:$Q$165,16,0),0)</f>
        <v>72960.72</v>
      </c>
      <c r="R2" s="4">
        <f>IFERROR(VLOOKUP(B2,[1]THP!$B$11:$P$165,15,0),0)</f>
        <v>0</v>
      </c>
      <c r="S2" s="4">
        <f>SUM(N2:R2)</f>
        <v>4115019.1464000004</v>
      </c>
      <c r="T2" s="4">
        <f>IFERROR(VLOOKUP(B2,[1]THP!$B$11:$X$165,23,0),0)</f>
        <v>0</v>
      </c>
      <c r="U2" s="4">
        <f>J2*2%</f>
        <v>72960.72</v>
      </c>
      <c r="V2" s="4">
        <f>J2*1%</f>
        <v>36480.36</v>
      </c>
      <c r="W2" s="4">
        <f>IFERROR(VLOOKUP(B2,[1]THP!$B$11:$U$165,20,0),0)</f>
        <v>0</v>
      </c>
      <c r="X2" s="4">
        <v>0</v>
      </c>
      <c r="Y2" s="4">
        <v>0</v>
      </c>
      <c r="Z2" s="4">
        <v>0</v>
      </c>
      <c r="AA2" s="4">
        <v>500</v>
      </c>
      <c r="AB2" s="4">
        <v>100</v>
      </c>
      <c r="AC2" s="4">
        <v>0</v>
      </c>
    </row>
    <row r="3" spans="1:29" ht="15.75" customHeight="1" x14ac:dyDescent="0.25">
      <c r="A3" s="3">
        <v>43490</v>
      </c>
      <c r="B3" t="s">
        <v>29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28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4">
        <f>IFERROR(VLOOKUP(B3,[1]THP!$B$11:$J$165,9,0),0)</f>
        <v>3648036</v>
      </c>
      <c r="J3" s="4">
        <f>IFERROR(VLOOKUP(B3,[1]THP!$B$11:$K$165,10,0),0)</f>
        <v>3648036</v>
      </c>
      <c r="K3" s="4">
        <f>IFERROR(VLOOKUP(B3,[1]OToT!$B$8:$E$162,4,0),0)</f>
        <v>0</v>
      </c>
      <c r="L3" s="4">
        <f>IFERROR(VLOOKUP(B3,[1]OToT!$B$8:$D$162,3,0),0)</f>
        <v>100000</v>
      </c>
      <c r="M3" s="4">
        <f>IFERROR(VLOOKUP(B3,[1]Bonus!$B$8:$E$162,4,0),0)</f>
        <v>178248.19999999998</v>
      </c>
      <c r="N3" s="4">
        <f t="shared" ref="N3:N66" si="1">SUM(J3:M3)</f>
        <v>3926284.2</v>
      </c>
      <c r="O3" s="4">
        <v>0</v>
      </c>
      <c r="P3" s="4">
        <f>IFERROR(VLOOKUP(B3,[1]THP!$B$11:$O$165,14,0),0)</f>
        <v>154676.72640000001</v>
      </c>
      <c r="Q3" s="4">
        <f>IFERROR(VLOOKUP(B3,[1]THP!$B$11:$Q$165,16,0),0)</f>
        <v>72960.72</v>
      </c>
      <c r="R3" s="4">
        <f>IFERROR(VLOOKUP(B3,[1]THP!$B$11:$P$165,15,0),0)</f>
        <v>0</v>
      </c>
      <c r="S3" s="4">
        <f t="shared" ref="S3:S66" si="2">SUM(N3:R3)</f>
        <v>4153921.6464000004</v>
      </c>
      <c r="T3" s="4">
        <f>IFERROR(VLOOKUP(B3,[1]THP!$B$11:$X$165,23,0),0)</f>
        <v>0</v>
      </c>
      <c r="U3" s="4">
        <f t="shared" ref="U3:U66" si="3">J3*2%</f>
        <v>72960.72</v>
      </c>
      <c r="V3" s="4">
        <f t="shared" ref="V3:V66" si="4">J3*1%</f>
        <v>36480.36</v>
      </c>
      <c r="W3" s="4">
        <f>IFERROR(VLOOKUP(B3,[1]THP!$B$11:$U$165,20,0),0)</f>
        <v>0</v>
      </c>
      <c r="X3" s="4">
        <v>0</v>
      </c>
      <c r="Y3" s="4">
        <v>0</v>
      </c>
      <c r="Z3" s="4">
        <v>0</v>
      </c>
      <c r="AA3" s="4">
        <v>500</v>
      </c>
      <c r="AB3" s="4">
        <v>100</v>
      </c>
      <c r="AC3" s="4">
        <v>0</v>
      </c>
    </row>
    <row r="4" spans="1:29" x14ac:dyDescent="0.25">
      <c r="A4" s="3">
        <v>43490</v>
      </c>
      <c r="B4" t="s">
        <v>30</v>
      </c>
      <c r="C4" t="str">
        <f>IFERROR(VLOOKUP(B4,[1]THP!$B$11:$C$165,2,0),0)</f>
        <v>SADAM HUSEN</v>
      </c>
      <c r="D4" t="str">
        <f t="shared" si="0"/>
        <v>B1M</v>
      </c>
      <c r="E4" t="s">
        <v>28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4">
        <f>IFERROR(VLOOKUP(B4,[1]THP!$B$11:$J$165,9,0),0)</f>
        <v>3648036</v>
      </c>
      <c r="J4" s="4">
        <f>IFERROR(VLOOKUP(B4,[1]THP!$B$11:$K$165,10,0),0)</f>
        <v>3648036</v>
      </c>
      <c r="K4" s="4">
        <f>IFERROR(VLOOKUP(B4,[1]OToT!$B$8:$E$162,4,0),0)</f>
        <v>0</v>
      </c>
      <c r="L4" s="4">
        <f>IFERROR(VLOOKUP(B4,[1]OToT!$B$8:$D$162,3,0),0)</f>
        <v>100000</v>
      </c>
      <c r="M4" s="4">
        <f>IFERROR(VLOOKUP(B4,[1]Bonus!$B$8:$E$162,4,0),0)</f>
        <v>98254</v>
      </c>
      <c r="N4" s="4">
        <f t="shared" si="1"/>
        <v>3846290</v>
      </c>
      <c r="O4" s="4">
        <v>0</v>
      </c>
      <c r="P4" s="4">
        <f>IFERROR(VLOOKUP(B4,[1]THP!$B$11:$O$165,14,0),0)</f>
        <v>154676.72640000001</v>
      </c>
      <c r="Q4" s="4">
        <f>IFERROR(VLOOKUP(B4,[1]THP!$B$11:$Q$165,16,0),0)</f>
        <v>72960.72</v>
      </c>
      <c r="R4" s="4">
        <f>IFERROR(VLOOKUP(B4,[1]THP!$B$11:$P$165,15,0),0)</f>
        <v>182401.8</v>
      </c>
      <c r="S4" s="4">
        <f t="shared" si="2"/>
        <v>4256329.2464000005</v>
      </c>
      <c r="T4" s="4">
        <f>IFERROR(VLOOKUP(B4,[1]THP!$B$11:$X$165,23,0),0)</f>
        <v>0</v>
      </c>
      <c r="U4" s="4">
        <f t="shared" si="3"/>
        <v>72960.72</v>
      </c>
      <c r="V4" s="4">
        <f t="shared" si="4"/>
        <v>36480.36</v>
      </c>
      <c r="W4" s="4">
        <f>IFERROR(VLOOKUP(B4,[1]THP!$B$11:$U$165,20,0),0)</f>
        <v>0</v>
      </c>
      <c r="X4" s="4">
        <v>0</v>
      </c>
      <c r="Y4" s="4">
        <v>0</v>
      </c>
      <c r="Z4" s="4">
        <v>0</v>
      </c>
      <c r="AA4" s="4">
        <v>500</v>
      </c>
      <c r="AB4" s="4">
        <v>100</v>
      </c>
      <c r="AC4" s="4">
        <v>0</v>
      </c>
    </row>
    <row r="5" spans="1:29" x14ac:dyDescent="0.25">
      <c r="A5" s="3">
        <v>43490</v>
      </c>
      <c r="B5" t="s">
        <v>31</v>
      </c>
      <c r="C5" t="str">
        <f>IFERROR(VLOOKUP(B5,[1]THP!$B$11:$C$165,2,0),0)</f>
        <v>MAHRANI</v>
      </c>
      <c r="D5" t="str">
        <f t="shared" si="0"/>
        <v>B2J</v>
      </c>
      <c r="E5" t="s">
        <v>28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4">
        <f>IFERROR(VLOOKUP(B5,[1]THP!$B$11:$J$165,9,0),0)</f>
        <v>3648036</v>
      </c>
      <c r="J5" s="4">
        <f>IFERROR(VLOOKUP(B5,[1]THP!$B$11:$K$165,10,0),0)</f>
        <v>3648036</v>
      </c>
      <c r="K5" s="4">
        <f>IFERROR(VLOOKUP(B5,[1]OToT!$B$8:$E$162,4,0),0)</f>
        <v>0</v>
      </c>
      <c r="L5" s="4">
        <f>IFERROR(VLOOKUP(B5,[1]OToT!$B$8:$D$162,3,0),0)</f>
        <v>100000</v>
      </c>
      <c r="M5" s="4">
        <f>IFERROR(VLOOKUP(B5,[1]Bonus!$B$8:$E$162,4,0),0)</f>
        <v>76202.099999999991</v>
      </c>
      <c r="N5" s="4">
        <f t="shared" si="1"/>
        <v>3824238.1</v>
      </c>
      <c r="O5" s="4">
        <v>0</v>
      </c>
      <c r="P5" s="4">
        <f>IFERROR(VLOOKUP(B5,[1]THP!$B$11:$O$165,14,0),0)</f>
        <v>154676.72640000001</v>
      </c>
      <c r="Q5" s="4">
        <f>IFERROR(VLOOKUP(B5,[1]THP!$B$11:$Q$165,16,0),0)</f>
        <v>72960.72</v>
      </c>
      <c r="R5" s="4">
        <f>IFERROR(VLOOKUP(B5,[1]THP!$B$11:$P$165,15,0),0)</f>
        <v>0</v>
      </c>
      <c r="S5" s="4">
        <f t="shared" si="2"/>
        <v>4051875.5464000003</v>
      </c>
      <c r="T5" s="4">
        <f>IFERROR(VLOOKUP(B5,[1]THP!$B$11:$X$165,23,0),0)</f>
        <v>0</v>
      </c>
      <c r="U5" s="4">
        <f t="shared" si="3"/>
        <v>72960.72</v>
      </c>
      <c r="V5" s="4">
        <f t="shared" si="4"/>
        <v>36480.36</v>
      </c>
      <c r="W5" s="4">
        <f>IFERROR(VLOOKUP(B5,[1]THP!$B$11:$U$165,20,0),0)</f>
        <v>0</v>
      </c>
      <c r="X5" s="4">
        <v>0</v>
      </c>
      <c r="Y5" s="4">
        <v>0</v>
      </c>
      <c r="Z5" s="4">
        <v>0</v>
      </c>
      <c r="AA5" s="4">
        <v>500</v>
      </c>
      <c r="AB5" s="4">
        <v>100</v>
      </c>
      <c r="AC5" s="4">
        <v>0</v>
      </c>
    </row>
    <row r="6" spans="1:29" x14ac:dyDescent="0.25">
      <c r="A6" s="3">
        <v>43490</v>
      </c>
      <c r="B6" t="s">
        <v>32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28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4">
        <f>IFERROR(VLOOKUP(B6,[1]THP!$B$11:$J$165,9,0),0)</f>
        <v>3648036</v>
      </c>
      <c r="J6" s="4">
        <f>IFERROR(VLOOKUP(B6,[1]THP!$B$11:$K$165,10,0),0)</f>
        <v>3648036</v>
      </c>
      <c r="K6" s="4">
        <f>IFERROR(VLOOKUP(B6,[1]OToT!$B$8:$E$162,4,0),0)</f>
        <v>0</v>
      </c>
      <c r="L6" s="4">
        <f>IFERROR(VLOOKUP(B6,[1]OToT!$B$8:$D$162,3,0),0)</f>
        <v>100000</v>
      </c>
      <c r="M6" s="4">
        <f>IFERROR(VLOOKUP(B6,[1]Bonus!$B$8:$E$162,4,0),0)</f>
        <v>100149.4</v>
      </c>
      <c r="N6" s="4">
        <f t="shared" si="1"/>
        <v>3848185.4</v>
      </c>
      <c r="O6" s="4">
        <v>0</v>
      </c>
      <c r="P6" s="4">
        <f>IFERROR(VLOOKUP(B6,[1]THP!$B$11:$O$165,14,0),0)</f>
        <v>154676.72640000001</v>
      </c>
      <c r="Q6" s="4">
        <f>IFERROR(VLOOKUP(B6,[1]THP!$B$11:$Q$165,16,0),0)</f>
        <v>72960.72</v>
      </c>
      <c r="R6" s="4">
        <f>IFERROR(VLOOKUP(B6,[1]THP!$B$11:$P$165,15,0),0)</f>
        <v>0</v>
      </c>
      <c r="S6" s="4">
        <f t="shared" si="2"/>
        <v>4075822.8464000002</v>
      </c>
      <c r="T6" s="4">
        <f>IFERROR(VLOOKUP(B6,[1]THP!$B$11:$X$165,23,0),0)</f>
        <v>0</v>
      </c>
      <c r="U6" s="4">
        <f t="shared" si="3"/>
        <v>72960.72</v>
      </c>
      <c r="V6" s="4">
        <f t="shared" si="4"/>
        <v>36480.36</v>
      </c>
      <c r="W6" s="4">
        <f>IFERROR(VLOOKUP(B6,[1]THP!$B$11:$U$165,20,0),0)</f>
        <v>0</v>
      </c>
      <c r="X6" s="4">
        <v>0</v>
      </c>
      <c r="Y6" s="4">
        <v>0</v>
      </c>
      <c r="Z6" s="4">
        <v>0</v>
      </c>
      <c r="AA6" s="4">
        <v>500</v>
      </c>
      <c r="AB6" s="4">
        <v>100</v>
      </c>
      <c r="AC6" s="4">
        <v>0</v>
      </c>
    </row>
    <row r="7" spans="1:29" x14ac:dyDescent="0.25">
      <c r="A7" s="3">
        <v>43490</v>
      </c>
      <c r="B7" t="s">
        <v>33</v>
      </c>
      <c r="C7" t="str">
        <f>IFERROR(VLOOKUP(B7,[1]THP!$B$11:$C$165,2,0),0)</f>
        <v>HUSIN</v>
      </c>
      <c r="D7" t="str">
        <f t="shared" si="0"/>
        <v>BD6</v>
      </c>
      <c r="E7" t="s">
        <v>28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4">
        <f>IFERROR(VLOOKUP(B7,[1]THP!$B$11:$J$165,9,0),0)</f>
        <v>3648036</v>
      </c>
      <c r="J7" s="4">
        <f>IFERROR(VLOOKUP(B7,[1]THP!$B$11:$K$165,10,0),0)</f>
        <v>3648036</v>
      </c>
      <c r="K7" s="4">
        <f>IFERROR(VLOOKUP(B7,[1]OToT!$B$8:$E$162,4,0),0)</f>
        <v>0</v>
      </c>
      <c r="L7" s="4">
        <f>IFERROR(VLOOKUP(B7,[1]OToT!$B$8:$D$162,3,0),0)</f>
        <v>100000</v>
      </c>
      <c r="M7" s="4">
        <f>IFERROR(VLOOKUP(B7,[1]Bonus!$B$8:$E$162,4,0),0)</f>
        <v>124620.59999999999</v>
      </c>
      <c r="N7" s="4">
        <f t="shared" si="1"/>
        <v>3872656.6</v>
      </c>
      <c r="O7" s="4">
        <v>0</v>
      </c>
      <c r="P7" s="4">
        <f>IFERROR(VLOOKUP(B7,[1]THP!$B$11:$O$165,14,0),0)</f>
        <v>154676.72640000001</v>
      </c>
      <c r="Q7" s="4">
        <f>IFERROR(VLOOKUP(B7,[1]THP!$B$11:$Q$165,16,0),0)</f>
        <v>72960.72</v>
      </c>
      <c r="R7" s="4">
        <f>IFERROR(VLOOKUP(B7,[1]THP!$B$11:$P$165,15,0),0)</f>
        <v>0</v>
      </c>
      <c r="S7" s="4">
        <f t="shared" si="2"/>
        <v>4100294.0464000003</v>
      </c>
      <c r="T7" s="4">
        <f>IFERROR(VLOOKUP(B7,[1]THP!$B$11:$X$165,23,0),0)</f>
        <v>0</v>
      </c>
      <c r="U7" s="4">
        <f t="shared" si="3"/>
        <v>72960.72</v>
      </c>
      <c r="V7" s="4">
        <f t="shared" si="4"/>
        <v>36480.36</v>
      </c>
      <c r="W7" s="4">
        <f>IFERROR(VLOOKUP(B7,[1]THP!$B$11:$U$165,20,0),0)</f>
        <v>0</v>
      </c>
      <c r="X7" s="4">
        <v>0</v>
      </c>
      <c r="Y7" s="4">
        <v>0</v>
      </c>
      <c r="Z7" s="4">
        <v>0</v>
      </c>
      <c r="AA7" s="4">
        <v>500</v>
      </c>
      <c r="AB7" s="4">
        <v>100</v>
      </c>
      <c r="AC7" s="4">
        <v>0</v>
      </c>
    </row>
    <row r="8" spans="1:29" x14ac:dyDescent="0.25">
      <c r="A8" s="3">
        <v>43490</v>
      </c>
      <c r="B8" t="s">
        <v>34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28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4">
        <f>IFERROR(VLOOKUP(B8,[1]THP!$B$11:$J$165,9,0),0)</f>
        <v>3648036</v>
      </c>
      <c r="J8" s="4">
        <f>IFERROR(VLOOKUP(B8,[1]THP!$B$11:$K$165,10,0),0)</f>
        <v>3648036</v>
      </c>
      <c r="K8" s="4">
        <f>IFERROR(VLOOKUP(B8,[1]OToT!$B$8:$E$162,4,0),0)</f>
        <v>0</v>
      </c>
      <c r="L8" s="4">
        <f>IFERROR(VLOOKUP(B8,[1]OToT!$B$8:$D$162,3,0),0)</f>
        <v>100000</v>
      </c>
      <c r="M8" s="4">
        <f>IFERROR(VLOOKUP(B8,[1]Bonus!$B$8:$E$162,4,0),0)</f>
        <v>107088.79999999999</v>
      </c>
      <c r="N8" s="4">
        <f t="shared" si="1"/>
        <v>3855124.8</v>
      </c>
      <c r="O8" s="4">
        <v>0</v>
      </c>
      <c r="P8" s="4">
        <f>IFERROR(VLOOKUP(B8,[1]THP!$B$11:$O$165,14,0),0)</f>
        <v>154676.72640000001</v>
      </c>
      <c r="Q8" s="4">
        <f>IFERROR(VLOOKUP(B8,[1]THP!$B$11:$Q$165,16,0),0)</f>
        <v>72960.72</v>
      </c>
      <c r="R8" s="4">
        <f>IFERROR(VLOOKUP(B8,[1]THP!$B$11:$P$165,15,0),0)</f>
        <v>0</v>
      </c>
      <c r="S8" s="4">
        <f t="shared" si="2"/>
        <v>4082762.2464000001</v>
      </c>
      <c r="T8" s="4">
        <f>IFERROR(VLOOKUP(B8,[1]THP!$B$11:$X$165,23,0),0)</f>
        <v>0</v>
      </c>
      <c r="U8" s="4">
        <f t="shared" si="3"/>
        <v>72960.72</v>
      </c>
      <c r="V8" s="4">
        <f t="shared" si="4"/>
        <v>36480.36</v>
      </c>
      <c r="W8" s="4">
        <f>IFERROR(VLOOKUP(B8,[1]THP!$B$11:$U$165,20,0),0)</f>
        <v>0</v>
      </c>
      <c r="X8" s="4">
        <v>0</v>
      </c>
      <c r="Y8" s="4">
        <v>0</v>
      </c>
      <c r="Z8" s="4">
        <v>0</v>
      </c>
      <c r="AA8" s="4">
        <v>500</v>
      </c>
      <c r="AB8" s="4">
        <v>100</v>
      </c>
      <c r="AC8" s="4">
        <v>0</v>
      </c>
    </row>
    <row r="9" spans="1:29" x14ac:dyDescent="0.25">
      <c r="A9" s="3">
        <v>43490</v>
      </c>
      <c r="B9" t="s">
        <v>35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28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4">
        <f>IFERROR(VLOOKUP(B9,[1]THP!$B$11:$J$165,9,0),0)</f>
        <v>3648036</v>
      </c>
      <c r="J9" s="4">
        <f>IFERROR(VLOOKUP(B9,[1]THP!$B$11:$K$165,10,0),0)</f>
        <v>3648036</v>
      </c>
      <c r="K9" s="4">
        <f>IFERROR(VLOOKUP(B9,[1]OToT!$B$8:$E$162,4,0),0)</f>
        <v>0</v>
      </c>
      <c r="L9" s="4">
        <f>IFERROR(VLOOKUP(B9,[1]OToT!$B$8:$D$162,3,0),0)</f>
        <v>100000</v>
      </c>
      <c r="M9" s="4">
        <f>IFERROR(VLOOKUP(B9,[1]Bonus!$B$8:$E$162,4,0),0)</f>
        <v>116135.49999999999</v>
      </c>
      <c r="N9" s="4">
        <f t="shared" si="1"/>
        <v>3864171.5</v>
      </c>
      <c r="O9" s="4">
        <v>0</v>
      </c>
      <c r="P9" s="4">
        <f>IFERROR(VLOOKUP(B9,[1]THP!$B$11:$O$165,14,0),0)</f>
        <v>154676.72640000001</v>
      </c>
      <c r="Q9" s="4">
        <f>IFERROR(VLOOKUP(B9,[1]THP!$B$11:$Q$165,16,0),0)</f>
        <v>72960.72</v>
      </c>
      <c r="R9" s="4">
        <f>IFERROR(VLOOKUP(B9,[1]THP!$B$11:$P$165,15,0),0)</f>
        <v>0</v>
      </c>
      <c r="S9" s="4">
        <f t="shared" si="2"/>
        <v>4091808.9464000002</v>
      </c>
      <c r="T9" s="4">
        <f>IFERROR(VLOOKUP(B9,[1]THP!$B$11:$X$165,23,0),0)</f>
        <v>0</v>
      </c>
      <c r="U9" s="4">
        <f t="shared" si="3"/>
        <v>72960.72</v>
      </c>
      <c r="V9" s="4">
        <f t="shared" si="4"/>
        <v>36480.36</v>
      </c>
      <c r="W9" s="4">
        <f>IFERROR(VLOOKUP(B9,[1]THP!$B$11:$U$165,20,0),0)</f>
        <v>0</v>
      </c>
      <c r="X9" s="4">
        <v>0</v>
      </c>
      <c r="Y9" s="4">
        <v>0</v>
      </c>
      <c r="Z9" s="4">
        <v>0</v>
      </c>
      <c r="AA9" s="4">
        <v>500</v>
      </c>
      <c r="AB9" s="4">
        <v>100</v>
      </c>
      <c r="AC9" s="4">
        <v>0</v>
      </c>
    </row>
    <row r="10" spans="1:29" x14ac:dyDescent="0.25">
      <c r="A10" s="3">
        <v>43490</v>
      </c>
      <c r="B10" t="s">
        <v>36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28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4">
        <f>IFERROR(VLOOKUP(B10,[1]THP!$B$11:$J$165,9,0),0)</f>
        <v>3648036</v>
      </c>
      <c r="J10" s="4">
        <f>IFERROR(VLOOKUP(B10,[1]THP!$B$11:$K$165,10,0),0)</f>
        <v>3648036</v>
      </c>
      <c r="K10" s="4">
        <f>IFERROR(VLOOKUP(B10,[1]OToT!$B$8:$E$162,4,0),0)</f>
        <v>0</v>
      </c>
      <c r="L10" s="4">
        <f>IFERROR(VLOOKUP(B10,[1]OToT!$B$8:$D$162,3,0),0)</f>
        <v>100000</v>
      </c>
      <c r="M10" s="4">
        <f>IFERROR(VLOOKUP(B10,[1]Bonus!$B$8:$E$162,4,0),0)</f>
        <v>104666.90000000001</v>
      </c>
      <c r="N10" s="4">
        <f t="shared" si="1"/>
        <v>3852702.9</v>
      </c>
      <c r="O10" s="4">
        <v>0</v>
      </c>
      <c r="P10" s="4">
        <f>IFERROR(VLOOKUP(B10,[1]THP!$B$11:$O$165,14,0),0)</f>
        <v>154676.72640000001</v>
      </c>
      <c r="Q10" s="4">
        <f>IFERROR(VLOOKUP(B10,[1]THP!$B$11:$Q$165,16,0),0)</f>
        <v>72960.72</v>
      </c>
      <c r="R10" s="4">
        <f>IFERROR(VLOOKUP(B10,[1]THP!$B$11:$P$165,15,0),0)</f>
        <v>0</v>
      </c>
      <c r="S10" s="4">
        <f t="shared" si="2"/>
        <v>4080340.3464000002</v>
      </c>
      <c r="T10" s="4">
        <f>IFERROR(VLOOKUP(B10,[1]THP!$B$11:$X$165,23,0),0)</f>
        <v>0</v>
      </c>
      <c r="U10" s="4">
        <f t="shared" si="3"/>
        <v>72960.72</v>
      </c>
      <c r="V10" s="4">
        <f t="shared" si="4"/>
        <v>36480.36</v>
      </c>
      <c r="W10" s="4">
        <f>IFERROR(VLOOKUP(B10,[1]THP!$B$11:$U$165,20,0),0)</f>
        <v>0</v>
      </c>
      <c r="X10" s="4">
        <v>0</v>
      </c>
      <c r="Y10" s="4">
        <v>0</v>
      </c>
      <c r="Z10" s="4">
        <v>0</v>
      </c>
      <c r="AA10" s="4">
        <v>500</v>
      </c>
      <c r="AB10" s="4">
        <v>100</v>
      </c>
      <c r="AC10" s="4">
        <v>0</v>
      </c>
    </row>
    <row r="11" spans="1:29" x14ac:dyDescent="0.25">
      <c r="A11" s="3">
        <v>43490</v>
      </c>
      <c r="B11" t="s">
        <v>37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28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4">
        <f>IFERROR(VLOOKUP(B11,[1]THP!$B$11:$J$165,9,0),0)</f>
        <v>3648036</v>
      </c>
      <c r="J11" s="4">
        <f>IFERROR(VLOOKUP(B11,[1]THP!$B$11:$K$165,10,0),0)</f>
        <v>3648036</v>
      </c>
      <c r="K11" s="4">
        <f>IFERROR(VLOOKUP(B11,[1]OToT!$B$8:$E$162,4,0),0)</f>
        <v>0</v>
      </c>
      <c r="L11" s="4">
        <f>IFERROR(VLOOKUP(B11,[1]OToT!$B$8:$D$162,3,0),0)</f>
        <v>75000</v>
      </c>
      <c r="M11" s="4">
        <f>IFERROR(VLOOKUP(B11,[1]Bonus!$B$8:$E$162,4,0),0)</f>
        <v>126487.40000000001</v>
      </c>
      <c r="N11" s="4">
        <f t="shared" si="1"/>
        <v>3849523.4</v>
      </c>
      <c r="O11" s="4">
        <v>0</v>
      </c>
      <c r="P11" s="4">
        <f>IFERROR(VLOOKUP(B11,[1]THP!$B$11:$O$165,14,0),0)</f>
        <v>154676.72640000001</v>
      </c>
      <c r="Q11" s="4">
        <f>IFERROR(VLOOKUP(B11,[1]THP!$B$11:$Q$165,16,0),0)</f>
        <v>72960.72</v>
      </c>
      <c r="R11" s="4">
        <f>IFERROR(VLOOKUP(B11,[1]THP!$B$11:$P$165,15,0),0)</f>
        <v>0</v>
      </c>
      <c r="S11" s="4">
        <f t="shared" si="2"/>
        <v>4077160.8464000002</v>
      </c>
      <c r="T11" s="4">
        <f>IFERROR(VLOOKUP(B11,[1]THP!$B$11:$X$165,23,0),0)</f>
        <v>0</v>
      </c>
      <c r="U11" s="4">
        <f t="shared" si="3"/>
        <v>72960.72</v>
      </c>
      <c r="V11" s="4">
        <f t="shared" si="4"/>
        <v>36480.36</v>
      </c>
      <c r="W11" s="4">
        <f>IFERROR(VLOOKUP(B11,[1]THP!$B$11:$U$165,20,0),0)</f>
        <v>0</v>
      </c>
      <c r="X11" s="4">
        <v>0</v>
      </c>
      <c r="Y11" s="4">
        <v>0</v>
      </c>
      <c r="Z11" s="4">
        <v>0</v>
      </c>
      <c r="AA11" s="4">
        <v>500</v>
      </c>
      <c r="AB11" s="4">
        <v>100</v>
      </c>
      <c r="AC11" s="4">
        <v>0</v>
      </c>
    </row>
    <row r="12" spans="1:29" x14ac:dyDescent="0.25">
      <c r="A12" s="3">
        <v>43490</v>
      </c>
      <c r="B12" t="s">
        <v>38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28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4">
        <f>IFERROR(VLOOKUP(B12,[1]THP!$B$11:$J$165,9,0),0)</f>
        <v>3648036</v>
      </c>
      <c r="J12" s="4">
        <f>IFERROR(VLOOKUP(B12,[1]THP!$B$11:$K$165,10,0),0)</f>
        <v>3648036</v>
      </c>
      <c r="K12" s="4">
        <f>IFERROR(VLOOKUP(B12,[1]OToT!$B$8:$E$162,4,0),0)</f>
        <v>0</v>
      </c>
      <c r="L12" s="4">
        <f>IFERROR(VLOOKUP(B12,[1]OToT!$B$8:$D$162,3,0),0)</f>
        <v>100000</v>
      </c>
      <c r="M12" s="4">
        <f>IFERROR(VLOOKUP(B12,[1]Bonus!$B$8:$E$162,4,0),0)</f>
        <v>121497.99999999999</v>
      </c>
      <c r="N12" s="4">
        <f t="shared" si="1"/>
        <v>3869534</v>
      </c>
      <c r="O12" s="4">
        <v>0</v>
      </c>
      <c r="P12" s="4">
        <f>IFERROR(VLOOKUP(B12,[1]THP!$B$11:$O$165,14,0),0)</f>
        <v>154676.72640000001</v>
      </c>
      <c r="Q12" s="4">
        <f>IFERROR(VLOOKUP(B12,[1]THP!$B$11:$Q$165,16,0),0)</f>
        <v>72960.72</v>
      </c>
      <c r="R12" s="4">
        <f>IFERROR(VLOOKUP(B12,[1]THP!$B$11:$P$165,15,0),0)</f>
        <v>0</v>
      </c>
      <c r="S12" s="4">
        <f t="shared" si="2"/>
        <v>4097171.4464000002</v>
      </c>
      <c r="T12" s="4">
        <f>IFERROR(VLOOKUP(B12,[1]THP!$B$11:$X$165,23,0),0)</f>
        <v>0</v>
      </c>
      <c r="U12" s="4">
        <f t="shared" si="3"/>
        <v>72960.72</v>
      </c>
      <c r="V12" s="4">
        <f t="shared" si="4"/>
        <v>36480.36</v>
      </c>
      <c r="W12" s="4">
        <f>IFERROR(VLOOKUP(B12,[1]THP!$B$11:$U$165,20,0),0)</f>
        <v>0</v>
      </c>
      <c r="X12" s="4">
        <v>0</v>
      </c>
      <c r="Y12" s="4">
        <v>0</v>
      </c>
      <c r="Z12" s="4">
        <v>0</v>
      </c>
      <c r="AA12" s="4">
        <v>500</v>
      </c>
      <c r="AB12" s="4">
        <v>100</v>
      </c>
      <c r="AC12" s="4">
        <v>0</v>
      </c>
    </row>
    <row r="13" spans="1:29" x14ac:dyDescent="0.25">
      <c r="A13" s="3">
        <v>43490</v>
      </c>
      <c r="B13" t="s">
        <v>39</v>
      </c>
      <c r="C13" t="str">
        <f>IFERROR(VLOOKUP(B13,[1]THP!$B$11:$C$165,2,0),0)</f>
        <v>PANI PENDI APRIANI</v>
      </c>
      <c r="D13" t="str">
        <f t="shared" si="0"/>
        <v>BMG</v>
      </c>
      <c r="E13" t="s">
        <v>28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4">
        <f>IFERROR(VLOOKUP(B13,[1]THP!$B$11:$J$165,9,0),0)</f>
        <v>3648036</v>
      </c>
      <c r="J13" s="4">
        <f>IFERROR(VLOOKUP(B13,[1]THP!$B$11:$K$165,10,0),0)</f>
        <v>3648036</v>
      </c>
      <c r="K13" s="4">
        <f>IFERROR(VLOOKUP(B13,[1]OToT!$B$8:$E$162,4,0),0)</f>
        <v>0</v>
      </c>
      <c r="L13" s="4">
        <f>IFERROR(VLOOKUP(B13,[1]OToT!$B$8:$D$162,3,0),0)</f>
        <v>100000</v>
      </c>
      <c r="M13" s="4">
        <f>IFERROR(VLOOKUP(B13,[1]Bonus!$B$8:$E$162,4,0),0)</f>
        <v>144736.79999999999</v>
      </c>
      <c r="N13" s="4">
        <f t="shared" si="1"/>
        <v>3892772.8</v>
      </c>
      <c r="O13" s="4">
        <v>0</v>
      </c>
      <c r="P13" s="4">
        <f>IFERROR(VLOOKUP(B13,[1]THP!$B$11:$O$165,14,0),0)</f>
        <v>154676.72640000001</v>
      </c>
      <c r="Q13" s="4">
        <f>IFERROR(VLOOKUP(B13,[1]THP!$B$11:$Q$165,16,0),0)</f>
        <v>72960.72</v>
      </c>
      <c r="R13" s="4">
        <f>IFERROR(VLOOKUP(B13,[1]THP!$B$11:$P$165,15,0),0)</f>
        <v>0</v>
      </c>
      <c r="S13" s="4">
        <f t="shared" si="2"/>
        <v>4120410.2464000001</v>
      </c>
      <c r="T13" s="4">
        <f>IFERROR(VLOOKUP(B13,[1]THP!$B$11:$X$165,23,0),0)</f>
        <v>0</v>
      </c>
      <c r="U13" s="4">
        <f t="shared" si="3"/>
        <v>72960.72</v>
      </c>
      <c r="V13" s="4">
        <f t="shared" si="4"/>
        <v>36480.36</v>
      </c>
      <c r="W13" s="4">
        <f>IFERROR(VLOOKUP(B13,[1]THP!$B$11:$U$165,20,0),0)</f>
        <v>0</v>
      </c>
      <c r="X13" s="4">
        <v>0</v>
      </c>
      <c r="Y13" s="4">
        <v>0</v>
      </c>
      <c r="Z13" s="4">
        <v>0</v>
      </c>
      <c r="AA13" s="4">
        <v>500</v>
      </c>
      <c r="AB13" s="4">
        <v>100</v>
      </c>
      <c r="AC13" s="4">
        <v>0</v>
      </c>
    </row>
    <row r="14" spans="1:29" x14ac:dyDescent="0.25">
      <c r="A14" s="3">
        <v>43490</v>
      </c>
      <c r="B14" t="s">
        <v>40</v>
      </c>
      <c r="C14" t="str">
        <f>IFERROR(VLOOKUP(B14,[1]THP!$B$11:$C$165,2,0),0)</f>
        <v>SYAID INDRA  WIJAYA</v>
      </c>
      <c r="D14" t="str">
        <f t="shared" si="0"/>
        <v>BMK</v>
      </c>
      <c r="E14" t="s">
        <v>28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4">
        <f>IFERROR(VLOOKUP(B14,[1]THP!$B$11:$J$165,9,0),0)</f>
        <v>3648036</v>
      </c>
      <c r="J14" s="4">
        <f>IFERROR(VLOOKUP(B14,[1]THP!$B$11:$K$165,10,0),0)</f>
        <v>3648036</v>
      </c>
      <c r="K14" s="4">
        <f>IFERROR(VLOOKUP(B14,[1]OToT!$B$8:$E$162,4,0),0)</f>
        <v>0</v>
      </c>
      <c r="L14" s="4">
        <f>IFERROR(VLOOKUP(B14,[1]OToT!$B$8:$D$162,3,0),0)</f>
        <v>100000</v>
      </c>
      <c r="M14" s="4">
        <f>IFERROR(VLOOKUP(B14,[1]Bonus!$B$8:$E$162,4,0),0)</f>
        <v>112176.99999999999</v>
      </c>
      <c r="N14" s="4">
        <f t="shared" si="1"/>
        <v>3860213</v>
      </c>
      <c r="O14" s="4">
        <v>0</v>
      </c>
      <c r="P14" s="4">
        <f>IFERROR(VLOOKUP(B14,[1]THP!$B$11:$O$165,14,0),0)</f>
        <v>154676.72640000001</v>
      </c>
      <c r="Q14" s="4">
        <f>IFERROR(VLOOKUP(B14,[1]THP!$B$11:$Q$165,16,0),0)</f>
        <v>72960.72</v>
      </c>
      <c r="R14" s="4">
        <f>IFERROR(VLOOKUP(B14,[1]THP!$B$11:$P$165,15,0),0)</f>
        <v>0</v>
      </c>
      <c r="S14" s="4">
        <f t="shared" si="2"/>
        <v>4087850.4464000002</v>
      </c>
      <c r="T14" s="4">
        <f>IFERROR(VLOOKUP(B14,[1]THP!$B$11:$X$165,23,0),0)</f>
        <v>0</v>
      </c>
      <c r="U14" s="4">
        <f t="shared" si="3"/>
        <v>72960.72</v>
      </c>
      <c r="V14" s="4">
        <f t="shared" si="4"/>
        <v>36480.36</v>
      </c>
      <c r="W14" s="4">
        <f>IFERROR(VLOOKUP(B14,[1]THP!$B$11:$U$165,20,0),0)</f>
        <v>0</v>
      </c>
      <c r="X14" s="4">
        <v>0</v>
      </c>
      <c r="Y14" s="4">
        <v>0</v>
      </c>
      <c r="Z14" s="4">
        <v>0</v>
      </c>
      <c r="AA14" s="4">
        <v>500</v>
      </c>
      <c r="AB14" s="4">
        <v>100</v>
      </c>
      <c r="AC14" s="4">
        <v>0</v>
      </c>
    </row>
    <row r="15" spans="1:29" x14ac:dyDescent="0.25">
      <c r="A15" s="3">
        <v>43490</v>
      </c>
      <c r="B15" t="s">
        <v>41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28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4">
        <f>IFERROR(VLOOKUP(B15,[1]THP!$B$11:$J$165,9,0),0)</f>
        <v>3648036</v>
      </c>
      <c r="J15" s="4">
        <f>IFERROR(VLOOKUP(B15,[1]THP!$B$11:$K$165,10,0),0)</f>
        <v>3648036</v>
      </c>
      <c r="K15" s="4">
        <f>IFERROR(VLOOKUP(B15,[1]OToT!$B$8:$E$162,4,0),0)</f>
        <v>0</v>
      </c>
      <c r="L15" s="4">
        <f>IFERROR(VLOOKUP(B15,[1]OToT!$B$8:$D$162,3,0),0)</f>
        <v>100000</v>
      </c>
      <c r="M15" s="4">
        <f>IFERROR(VLOOKUP(B15,[1]Bonus!$B$8:$E$162,4,0),0)</f>
        <v>82752.799999999988</v>
      </c>
      <c r="N15" s="4">
        <f t="shared" si="1"/>
        <v>3830788.8</v>
      </c>
      <c r="O15" s="4">
        <v>0</v>
      </c>
      <c r="P15" s="4">
        <f>IFERROR(VLOOKUP(B15,[1]THP!$B$11:$O$165,14,0),0)</f>
        <v>154676.72640000001</v>
      </c>
      <c r="Q15" s="4">
        <f>IFERROR(VLOOKUP(B15,[1]THP!$B$11:$Q$165,16,0),0)</f>
        <v>72960.72</v>
      </c>
      <c r="R15" s="4">
        <f>IFERROR(VLOOKUP(B15,[1]THP!$B$11:$P$165,15,0),0)</f>
        <v>0</v>
      </c>
      <c r="S15" s="4">
        <f t="shared" si="2"/>
        <v>4058426.2464000001</v>
      </c>
      <c r="T15" s="4">
        <f>IFERROR(VLOOKUP(B15,[1]THP!$B$11:$X$165,23,0),0)</f>
        <v>0</v>
      </c>
      <c r="U15" s="4">
        <f t="shared" si="3"/>
        <v>72960.72</v>
      </c>
      <c r="V15" s="4">
        <f t="shared" si="4"/>
        <v>36480.36</v>
      </c>
      <c r="W15" s="4">
        <f>IFERROR(VLOOKUP(B15,[1]THP!$B$11:$U$165,20,0),0)</f>
        <v>0</v>
      </c>
      <c r="X15" s="4">
        <v>0</v>
      </c>
      <c r="Y15" s="4">
        <v>0</v>
      </c>
      <c r="Z15" s="4">
        <v>0</v>
      </c>
      <c r="AA15" s="4">
        <v>500</v>
      </c>
      <c r="AB15" s="4">
        <v>100</v>
      </c>
      <c r="AC15" s="4">
        <v>0</v>
      </c>
    </row>
    <row r="16" spans="1:29" x14ac:dyDescent="0.25">
      <c r="A16" s="3">
        <v>43490</v>
      </c>
      <c r="B16" t="s">
        <v>42</v>
      </c>
      <c r="C16" t="str">
        <f>IFERROR(VLOOKUP(B16,[1]THP!$B$11:$C$165,2,0),0)</f>
        <v>FINA KARLINA</v>
      </c>
      <c r="D16" t="str">
        <f t="shared" si="0"/>
        <v>BN6</v>
      </c>
      <c r="E16" t="s">
        <v>28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4">
        <f>IFERROR(VLOOKUP(B16,[1]THP!$B$11:$J$165,9,0),0)</f>
        <v>3648036</v>
      </c>
      <c r="J16" s="4">
        <f>IFERROR(VLOOKUP(B16,[1]THP!$B$11:$K$165,10,0),0)</f>
        <v>3648036</v>
      </c>
      <c r="K16" s="4">
        <f>IFERROR(VLOOKUP(B16,[1]OToT!$B$8:$E$162,4,0),0)</f>
        <v>0</v>
      </c>
      <c r="L16" s="4">
        <f>IFERROR(VLOOKUP(B16,[1]OToT!$B$8:$D$162,3,0),0)</f>
        <v>100000</v>
      </c>
      <c r="M16" s="4">
        <f>IFERROR(VLOOKUP(B16,[1]Bonus!$B$8:$E$162,4,0),0)</f>
        <v>115870.3</v>
      </c>
      <c r="N16" s="4">
        <f t="shared" si="1"/>
        <v>3863906.3</v>
      </c>
      <c r="O16" s="4">
        <v>0</v>
      </c>
      <c r="P16" s="4">
        <f>IFERROR(VLOOKUP(B16,[1]THP!$B$11:$O$165,14,0),0)</f>
        <v>154676.72640000001</v>
      </c>
      <c r="Q16" s="4">
        <f>IFERROR(VLOOKUP(B16,[1]THP!$B$11:$Q$165,16,0),0)</f>
        <v>72960.72</v>
      </c>
      <c r="R16" s="4">
        <f>IFERROR(VLOOKUP(B16,[1]THP!$B$11:$P$165,15,0),0)</f>
        <v>0</v>
      </c>
      <c r="S16" s="4">
        <f t="shared" si="2"/>
        <v>4091543.7464000001</v>
      </c>
      <c r="T16" s="4">
        <f>IFERROR(VLOOKUP(B16,[1]THP!$B$11:$X$165,23,0),0)</f>
        <v>0</v>
      </c>
      <c r="U16" s="4">
        <f t="shared" si="3"/>
        <v>72960.72</v>
      </c>
      <c r="V16" s="4">
        <f t="shared" si="4"/>
        <v>36480.36</v>
      </c>
      <c r="W16" s="4">
        <f>IFERROR(VLOOKUP(B16,[1]THP!$B$11:$U$165,20,0),0)</f>
        <v>0</v>
      </c>
      <c r="X16" s="4">
        <v>0</v>
      </c>
      <c r="Y16" s="4">
        <v>0</v>
      </c>
      <c r="Z16" s="4">
        <v>0</v>
      </c>
      <c r="AA16" s="4">
        <v>500</v>
      </c>
      <c r="AB16" s="4">
        <v>100</v>
      </c>
      <c r="AC16" s="4">
        <v>0</v>
      </c>
    </row>
    <row r="17" spans="1:29" x14ac:dyDescent="0.25">
      <c r="A17" s="3">
        <v>43490</v>
      </c>
      <c r="B17" t="s">
        <v>43</v>
      </c>
      <c r="C17" t="str">
        <f>IFERROR(VLOOKUP(B17,[1]THP!$B$11:$C$165,2,0),0)</f>
        <v>HANIAH</v>
      </c>
      <c r="D17" t="str">
        <f t="shared" si="0"/>
        <v>BP0</v>
      </c>
      <c r="E17" t="s">
        <v>28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4">
        <f>IFERROR(VLOOKUP(B17,[1]THP!$B$11:$J$165,9,0),0)</f>
        <v>3648036</v>
      </c>
      <c r="J17" s="4">
        <f>IFERROR(VLOOKUP(B17,[1]THP!$B$11:$K$165,10,0),0)</f>
        <v>3648036</v>
      </c>
      <c r="K17" s="4">
        <f>IFERROR(VLOOKUP(B17,[1]OToT!$B$8:$E$162,4,0),0)</f>
        <v>0</v>
      </c>
      <c r="L17" s="4">
        <f>IFERROR(VLOOKUP(B17,[1]OToT!$B$8:$D$162,3,0),0)</f>
        <v>75000</v>
      </c>
      <c r="M17" s="4">
        <f>IFERROR(VLOOKUP(B17,[1]Bonus!$B$8:$E$162,4,0),0)</f>
        <v>135086.9</v>
      </c>
      <c r="N17" s="4">
        <f t="shared" si="1"/>
        <v>3858122.9</v>
      </c>
      <c r="O17" s="4">
        <v>0</v>
      </c>
      <c r="P17" s="4">
        <f>IFERROR(VLOOKUP(B17,[1]THP!$B$11:$O$165,14,0),0)</f>
        <v>154676.72640000001</v>
      </c>
      <c r="Q17" s="4">
        <f>IFERROR(VLOOKUP(B17,[1]THP!$B$11:$Q$165,16,0),0)</f>
        <v>72960.72</v>
      </c>
      <c r="R17" s="4">
        <f>IFERROR(VLOOKUP(B17,[1]THP!$B$11:$P$165,15,0),0)</f>
        <v>0</v>
      </c>
      <c r="S17" s="4">
        <f t="shared" si="2"/>
        <v>4085760.3464000002</v>
      </c>
      <c r="T17" s="4">
        <f>IFERROR(VLOOKUP(B17,[1]THP!$B$11:$X$165,23,0),0)</f>
        <v>0</v>
      </c>
      <c r="U17" s="4">
        <f t="shared" si="3"/>
        <v>72960.72</v>
      </c>
      <c r="V17" s="4">
        <f t="shared" si="4"/>
        <v>36480.36</v>
      </c>
      <c r="W17" s="4">
        <f>IFERROR(VLOOKUP(B17,[1]THP!$B$11:$U$165,20,0),0)</f>
        <v>0</v>
      </c>
      <c r="X17" s="4">
        <v>0</v>
      </c>
      <c r="Y17" s="4">
        <v>0</v>
      </c>
      <c r="Z17" s="4">
        <v>0</v>
      </c>
      <c r="AA17" s="4">
        <v>500</v>
      </c>
      <c r="AB17" s="4">
        <v>100</v>
      </c>
      <c r="AC17" s="4">
        <v>0</v>
      </c>
    </row>
    <row r="18" spans="1:29" x14ac:dyDescent="0.25">
      <c r="A18" s="3">
        <v>43490</v>
      </c>
      <c r="B18" t="s">
        <v>44</v>
      </c>
      <c r="C18" t="str">
        <f>IFERROR(VLOOKUP(B18,[1]THP!$B$11:$C$165,2,0),0)</f>
        <v>IMAY APSARI</v>
      </c>
      <c r="D18" t="str">
        <f t="shared" si="0"/>
        <v>BVZ</v>
      </c>
      <c r="E18" t="s">
        <v>28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4">
        <f>IFERROR(VLOOKUP(B18,[1]THP!$B$11:$J$165,9,0),0)</f>
        <v>3648036</v>
      </c>
      <c r="J18" s="4">
        <f>IFERROR(VLOOKUP(B18,[1]THP!$B$11:$K$165,10,0),0)</f>
        <v>3648036</v>
      </c>
      <c r="K18" s="4">
        <f>IFERROR(VLOOKUP(B18,[1]OToT!$B$8:$E$162,4,0),0)</f>
        <v>0</v>
      </c>
      <c r="L18" s="4">
        <f>IFERROR(VLOOKUP(B18,[1]OToT!$B$8:$D$162,3,0),0)</f>
        <v>100000</v>
      </c>
      <c r="M18" s="4">
        <f>IFERROR(VLOOKUP(B18,[1]Bonus!$B$8:$E$162,4,0),0)</f>
        <v>135722.59999999998</v>
      </c>
      <c r="N18" s="4">
        <f t="shared" si="1"/>
        <v>3883758.6</v>
      </c>
      <c r="O18" s="4">
        <v>0</v>
      </c>
      <c r="P18" s="4">
        <f>IFERROR(VLOOKUP(B18,[1]THP!$B$11:$O$165,14,0),0)</f>
        <v>154676.72640000001</v>
      </c>
      <c r="Q18" s="4">
        <f>IFERROR(VLOOKUP(B18,[1]THP!$B$11:$Q$165,16,0),0)</f>
        <v>72960.72</v>
      </c>
      <c r="R18" s="4">
        <f>IFERROR(VLOOKUP(B18,[1]THP!$B$11:$P$165,15,0),0)</f>
        <v>0</v>
      </c>
      <c r="S18" s="4">
        <f t="shared" si="2"/>
        <v>4111396.0464000003</v>
      </c>
      <c r="T18" s="4">
        <f>IFERROR(VLOOKUP(B18,[1]THP!$B$11:$X$165,23,0),0)</f>
        <v>0</v>
      </c>
      <c r="U18" s="4">
        <f t="shared" si="3"/>
        <v>72960.72</v>
      </c>
      <c r="V18" s="4">
        <f t="shared" si="4"/>
        <v>36480.36</v>
      </c>
      <c r="W18" s="4">
        <f>IFERROR(VLOOKUP(B18,[1]THP!$B$11:$U$165,20,0),0)</f>
        <v>0</v>
      </c>
      <c r="X18" s="4">
        <v>0</v>
      </c>
      <c r="Y18" s="4">
        <v>0</v>
      </c>
      <c r="Z18" s="4">
        <v>0</v>
      </c>
      <c r="AA18" s="4">
        <v>500</v>
      </c>
      <c r="AB18" s="4">
        <v>100</v>
      </c>
      <c r="AC18" s="4">
        <v>0</v>
      </c>
    </row>
    <row r="19" spans="1:29" x14ac:dyDescent="0.25">
      <c r="A19" s="3">
        <v>43490</v>
      </c>
      <c r="B19" t="s">
        <v>45</v>
      </c>
      <c r="C19" t="str">
        <f>IFERROR(VLOOKUP(B19,[1]THP!$B$11:$C$165,2,0),0)</f>
        <v>FARCHAN AVI SENA</v>
      </c>
      <c r="D19" t="str">
        <f t="shared" si="0"/>
        <v>BPQ</v>
      </c>
      <c r="E19" t="s">
        <v>28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4">
        <f>IFERROR(VLOOKUP(B19,[1]THP!$B$11:$J$165,9,0),0)</f>
        <v>3648036</v>
      </c>
      <c r="J19" s="4">
        <f>IFERROR(VLOOKUP(B19,[1]THP!$B$11:$K$165,10,0),0)</f>
        <v>3648036</v>
      </c>
      <c r="K19" s="4">
        <f>IFERROR(VLOOKUP(B19,[1]OToT!$B$8:$E$162,4,0),0)</f>
        <v>0</v>
      </c>
      <c r="L19" s="4">
        <f>IFERROR(VLOOKUP(B19,[1]OToT!$B$8:$D$162,3,0),0)</f>
        <v>100000</v>
      </c>
      <c r="M19" s="4">
        <f>IFERROR(VLOOKUP(B19,[1]Bonus!$B$8:$E$162,4,0),0)</f>
        <v>156955.49999999997</v>
      </c>
      <c r="N19" s="4">
        <f t="shared" si="1"/>
        <v>3904991.5</v>
      </c>
      <c r="O19" s="4">
        <v>0</v>
      </c>
      <c r="P19" s="4">
        <f>IFERROR(VLOOKUP(B19,[1]THP!$B$11:$O$165,14,0),0)</f>
        <v>154676.72640000001</v>
      </c>
      <c r="Q19" s="4">
        <f>IFERROR(VLOOKUP(B19,[1]THP!$B$11:$Q$165,16,0),0)</f>
        <v>72960.72</v>
      </c>
      <c r="R19" s="4">
        <f>IFERROR(VLOOKUP(B19,[1]THP!$B$11:$P$165,15,0),0)</f>
        <v>182401.8</v>
      </c>
      <c r="S19" s="4">
        <f t="shared" si="2"/>
        <v>4315030.7464000005</v>
      </c>
      <c r="T19" s="4">
        <f>IFERROR(VLOOKUP(B19,[1]THP!$B$11:$X$165,23,0),0)</f>
        <v>0</v>
      </c>
      <c r="U19" s="4">
        <f t="shared" si="3"/>
        <v>72960.72</v>
      </c>
      <c r="V19" s="4">
        <f t="shared" si="4"/>
        <v>36480.36</v>
      </c>
      <c r="W19" s="4">
        <f>IFERROR(VLOOKUP(B19,[1]THP!$B$11:$U$165,20,0),0)</f>
        <v>0</v>
      </c>
      <c r="X19" s="4">
        <v>0</v>
      </c>
      <c r="Y19" s="4">
        <v>0</v>
      </c>
      <c r="Z19" s="4">
        <v>0</v>
      </c>
      <c r="AA19" s="4">
        <v>500</v>
      </c>
      <c r="AB19" s="4">
        <v>100</v>
      </c>
      <c r="AC19" s="4">
        <v>0</v>
      </c>
    </row>
    <row r="20" spans="1:29" x14ac:dyDescent="0.25">
      <c r="A20" s="3">
        <v>43490</v>
      </c>
      <c r="B20" t="s">
        <v>46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28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4">
        <f>IFERROR(VLOOKUP(B20,[1]THP!$B$11:$J$165,9,0),0)</f>
        <v>3648036</v>
      </c>
      <c r="J20" s="4">
        <f>IFERROR(VLOOKUP(B20,[1]THP!$B$11:$K$165,10,0),0)</f>
        <v>3648036</v>
      </c>
      <c r="K20" s="4">
        <f>IFERROR(VLOOKUP(B20,[1]OToT!$B$8:$E$162,4,0),0)</f>
        <v>0</v>
      </c>
      <c r="L20" s="4">
        <f>IFERROR(VLOOKUP(B20,[1]OToT!$B$8:$D$162,3,0),0)</f>
        <v>100000</v>
      </c>
      <c r="M20" s="4">
        <f>IFERROR(VLOOKUP(B20,[1]Bonus!$B$8:$E$162,4,0),0)</f>
        <v>193122.01999999996</v>
      </c>
      <c r="N20" s="4">
        <f t="shared" si="1"/>
        <v>3941158.02</v>
      </c>
      <c r="O20" s="4">
        <v>0</v>
      </c>
      <c r="P20" s="4">
        <f>IFERROR(VLOOKUP(B20,[1]THP!$B$11:$O$165,14,0),0)</f>
        <v>154676.72640000001</v>
      </c>
      <c r="Q20" s="4">
        <f>IFERROR(VLOOKUP(B20,[1]THP!$B$11:$Q$165,16,0),0)</f>
        <v>72960.72</v>
      </c>
      <c r="R20" s="4">
        <f>IFERROR(VLOOKUP(B20,[1]THP!$B$11:$P$165,15,0),0)</f>
        <v>182401.8</v>
      </c>
      <c r="S20" s="4">
        <f t="shared" si="2"/>
        <v>4351197.2664000001</v>
      </c>
      <c r="T20" s="4">
        <f>IFERROR(VLOOKUP(B20,[1]THP!$B$11:$X$165,23,0),0)</f>
        <v>0</v>
      </c>
      <c r="U20" s="4">
        <f t="shared" si="3"/>
        <v>72960.72</v>
      </c>
      <c r="V20" s="4">
        <f t="shared" si="4"/>
        <v>36480.36</v>
      </c>
      <c r="W20" s="4">
        <f>IFERROR(VLOOKUP(B20,[1]THP!$B$11:$U$165,20,0),0)</f>
        <v>0</v>
      </c>
      <c r="X20" s="4">
        <v>0</v>
      </c>
      <c r="Y20" s="4">
        <v>0</v>
      </c>
      <c r="Z20" s="4">
        <v>0</v>
      </c>
      <c r="AA20" s="4">
        <v>500</v>
      </c>
      <c r="AB20" s="4">
        <v>100</v>
      </c>
      <c r="AC20" s="4">
        <v>0</v>
      </c>
    </row>
    <row r="21" spans="1:29" x14ac:dyDescent="0.25">
      <c r="A21" s="3">
        <v>43490</v>
      </c>
      <c r="B21" t="s">
        <v>47</v>
      </c>
      <c r="C21" t="str">
        <f>IFERROR(VLOOKUP(B21,[1]THP!$B$11:$C$165,2,0),0)</f>
        <v>ILHAM MUNANDAR</v>
      </c>
      <c r="D21" t="str">
        <f t="shared" si="0"/>
        <v>BXD</v>
      </c>
      <c r="E21" t="s">
        <v>28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4">
        <f>IFERROR(VLOOKUP(B21,[1]THP!$B$11:$J$165,9,0),0)</f>
        <v>3648036</v>
      </c>
      <c r="J21" s="4">
        <f>IFERROR(VLOOKUP(B21,[1]THP!$B$11:$K$165,10,0),0)</f>
        <v>3648036</v>
      </c>
      <c r="K21" s="4">
        <f>IFERROR(VLOOKUP(B21,[1]OToT!$B$8:$E$162,4,0),0)</f>
        <v>0</v>
      </c>
      <c r="L21" s="4">
        <f>IFERROR(VLOOKUP(B21,[1]OToT!$B$8:$D$162,3,0),0)</f>
        <v>100000</v>
      </c>
      <c r="M21" s="4">
        <f>IFERROR(VLOOKUP(B21,[1]Bonus!$B$8:$E$162,4,0),0)</f>
        <v>105065.99999999999</v>
      </c>
      <c r="N21" s="4">
        <f t="shared" si="1"/>
        <v>3853102</v>
      </c>
      <c r="O21" s="4">
        <v>0</v>
      </c>
      <c r="P21" s="4">
        <f>IFERROR(VLOOKUP(B21,[1]THP!$B$11:$O$165,14,0),0)</f>
        <v>154676.72640000001</v>
      </c>
      <c r="Q21" s="4">
        <f>IFERROR(VLOOKUP(B21,[1]THP!$B$11:$Q$165,16,0),0)</f>
        <v>72960.72</v>
      </c>
      <c r="R21" s="4">
        <f>IFERROR(VLOOKUP(B21,[1]THP!$B$11:$P$165,15,0),0)</f>
        <v>182401.8</v>
      </c>
      <c r="S21" s="4">
        <f t="shared" si="2"/>
        <v>4263141.2464000005</v>
      </c>
      <c r="T21" s="4">
        <f>IFERROR(VLOOKUP(B21,[1]THP!$B$11:$X$165,23,0),0)</f>
        <v>0</v>
      </c>
      <c r="U21" s="4">
        <f t="shared" si="3"/>
        <v>72960.72</v>
      </c>
      <c r="V21" s="4">
        <f t="shared" si="4"/>
        <v>36480.36</v>
      </c>
      <c r="W21" s="4">
        <f>IFERROR(VLOOKUP(B21,[1]THP!$B$11:$U$165,20,0),0)</f>
        <v>0</v>
      </c>
      <c r="X21" s="4">
        <v>0</v>
      </c>
      <c r="Y21" s="4">
        <v>0</v>
      </c>
      <c r="Z21" s="4">
        <v>0</v>
      </c>
      <c r="AA21" s="4">
        <v>500</v>
      </c>
      <c r="AB21" s="4">
        <v>100</v>
      </c>
      <c r="AC21" s="4">
        <v>0</v>
      </c>
    </row>
    <row r="22" spans="1:29" x14ac:dyDescent="0.25">
      <c r="A22" s="3">
        <v>43490</v>
      </c>
      <c r="B22" t="s">
        <v>48</v>
      </c>
      <c r="C22" t="str">
        <f>IFERROR(VLOOKUP(B22,[1]THP!$B$11:$C$165,2,0),0)</f>
        <v>SITI KUMALA SARI</v>
      </c>
      <c r="D22" t="str">
        <f t="shared" si="0"/>
        <v>BXH</v>
      </c>
      <c r="E22" t="s">
        <v>28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4">
        <f>IFERROR(VLOOKUP(B22,[1]THP!$B$11:$J$165,9,0),0)</f>
        <v>3648036</v>
      </c>
      <c r="J22" s="4">
        <f>IFERROR(VLOOKUP(B22,[1]THP!$B$11:$K$165,10,0),0)</f>
        <v>3648036</v>
      </c>
      <c r="K22" s="4">
        <f>IFERROR(VLOOKUP(B22,[1]OToT!$B$8:$E$162,4,0),0)</f>
        <v>0</v>
      </c>
      <c r="L22" s="4">
        <f>IFERROR(VLOOKUP(B22,[1]OToT!$B$8:$D$162,3,0),0)</f>
        <v>100000</v>
      </c>
      <c r="M22" s="4">
        <f>IFERROR(VLOOKUP(B22,[1]Bonus!$B$8:$E$162,4,0),0)</f>
        <v>174976.1</v>
      </c>
      <c r="N22" s="4">
        <f t="shared" si="1"/>
        <v>3923012.1</v>
      </c>
      <c r="O22" s="4">
        <v>0</v>
      </c>
      <c r="P22" s="4">
        <f>IFERROR(VLOOKUP(B22,[1]THP!$B$11:$O$165,14,0),0)</f>
        <v>154676.72640000001</v>
      </c>
      <c r="Q22" s="4">
        <f>IFERROR(VLOOKUP(B22,[1]THP!$B$11:$Q$165,16,0),0)</f>
        <v>72960.72</v>
      </c>
      <c r="R22" s="4">
        <f>IFERROR(VLOOKUP(B22,[1]THP!$B$11:$P$165,15,0),0)</f>
        <v>182401.8</v>
      </c>
      <c r="S22" s="4">
        <f t="shared" si="2"/>
        <v>4333051.3464000002</v>
      </c>
      <c r="T22" s="4">
        <f>IFERROR(VLOOKUP(B22,[1]THP!$B$11:$X$165,23,0),0)</f>
        <v>0</v>
      </c>
      <c r="U22" s="4">
        <f t="shared" si="3"/>
        <v>72960.72</v>
      </c>
      <c r="V22" s="4">
        <f t="shared" si="4"/>
        <v>36480.36</v>
      </c>
      <c r="W22" s="4">
        <f>IFERROR(VLOOKUP(B22,[1]THP!$B$11:$U$165,20,0),0)</f>
        <v>0</v>
      </c>
      <c r="X22" s="4">
        <v>0</v>
      </c>
      <c r="Y22" s="4">
        <v>0</v>
      </c>
      <c r="Z22" s="4">
        <v>0</v>
      </c>
      <c r="AA22" s="4">
        <v>500</v>
      </c>
      <c r="AB22" s="4">
        <v>100</v>
      </c>
      <c r="AC22" s="4">
        <v>0</v>
      </c>
    </row>
    <row r="23" spans="1:29" x14ac:dyDescent="0.25">
      <c r="A23" s="3">
        <v>43490</v>
      </c>
      <c r="B23" t="s">
        <v>49</v>
      </c>
      <c r="C23" t="str">
        <f>IFERROR(VLOOKUP(B23,[1]THP!$B$11:$C$165,2,0),0)</f>
        <v>RETNO WAHYU UTAMI</v>
      </c>
      <c r="D23" t="str">
        <f t="shared" si="0"/>
        <v>BYG</v>
      </c>
      <c r="E23" t="s">
        <v>28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4">
        <f>IFERROR(VLOOKUP(B23,[1]THP!$B$11:$J$165,9,0),0)</f>
        <v>3648036</v>
      </c>
      <c r="J23" s="4">
        <f>IFERROR(VLOOKUP(B23,[1]THP!$B$11:$K$165,10,0),0)</f>
        <v>3648036</v>
      </c>
      <c r="K23" s="4">
        <f>IFERROR(VLOOKUP(B23,[1]OToT!$B$8:$E$162,4,0),0)</f>
        <v>0</v>
      </c>
      <c r="L23" s="4">
        <f>IFERROR(VLOOKUP(B23,[1]OToT!$B$8:$D$162,3,0),0)</f>
        <v>50000</v>
      </c>
      <c r="M23" s="4">
        <f>IFERROR(VLOOKUP(B23,[1]Bonus!$B$8:$E$162,4,0),0)</f>
        <v>100588.79999999999</v>
      </c>
      <c r="N23" s="4">
        <f t="shared" si="1"/>
        <v>3798624.8</v>
      </c>
      <c r="O23" s="4">
        <v>0</v>
      </c>
      <c r="P23" s="4">
        <f>IFERROR(VLOOKUP(B23,[1]THP!$B$11:$O$165,14,0),0)</f>
        <v>154676.72640000001</v>
      </c>
      <c r="Q23" s="4">
        <f>IFERROR(VLOOKUP(B23,[1]THP!$B$11:$Q$165,16,0),0)</f>
        <v>72960.72</v>
      </c>
      <c r="R23" s="4">
        <f>IFERROR(VLOOKUP(B23,[1]THP!$B$11:$P$165,15,0),0)</f>
        <v>0</v>
      </c>
      <c r="S23" s="4">
        <f t="shared" si="2"/>
        <v>4026262.2464000001</v>
      </c>
      <c r="T23" s="4">
        <f>IFERROR(VLOOKUP(B23,[1]THP!$B$11:$X$165,23,0),0)</f>
        <v>0</v>
      </c>
      <c r="U23" s="4">
        <f t="shared" si="3"/>
        <v>72960.72</v>
      </c>
      <c r="V23" s="4">
        <f t="shared" si="4"/>
        <v>36480.36</v>
      </c>
      <c r="W23" s="4">
        <f>IFERROR(VLOOKUP(B23,[1]THP!$B$11:$U$165,20,0),0)</f>
        <v>0</v>
      </c>
      <c r="X23" s="4">
        <v>0</v>
      </c>
      <c r="Y23" s="4">
        <v>0</v>
      </c>
      <c r="Z23" s="4">
        <v>0</v>
      </c>
      <c r="AA23" s="4">
        <v>500</v>
      </c>
      <c r="AB23" s="4">
        <v>100</v>
      </c>
      <c r="AC23" s="4">
        <v>0</v>
      </c>
    </row>
    <row r="24" spans="1:29" x14ac:dyDescent="0.25">
      <c r="A24" s="3">
        <v>43490</v>
      </c>
      <c r="B24" t="s">
        <v>50</v>
      </c>
      <c r="C24" t="str">
        <f>IFERROR(VLOOKUP(B24,[1]THP!$B$11:$C$165,2,0),0)</f>
        <v>YUNI HANDAYANI</v>
      </c>
      <c r="D24" t="str">
        <f t="shared" si="0"/>
        <v>BYP</v>
      </c>
      <c r="E24" t="s">
        <v>28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4">
        <f>IFERROR(VLOOKUP(B24,[1]THP!$B$11:$J$165,9,0),0)</f>
        <v>3648036</v>
      </c>
      <c r="J24" s="4">
        <f>IFERROR(VLOOKUP(B24,[1]THP!$B$11:$K$165,10,0),0)</f>
        <v>3648036</v>
      </c>
      <c r="K24" s="4">
        <f>IFERROR(VLOOKUP(B24,[1]OToT!$B$8:$E$162,4,0),0)</f>
        <v>0</v>
      </c>
      <c r="L24" s="4">
        <f>IFERROR(VLOOKUP(B24,[1]OToT!$B$8:$D$162,3,0),0)</f>
        <v>100000</v>
      </c>
      <c r="M24" s="4">
        <f>IFERROR(VLOOKUP(B24,[1]Bonus!$B$8:$E$162,4,0),0)</f>
        <v>131271.4</v>
      </c>
      <c r="N24" s="4">
        <f t="shared" si="1"/>
        <v>3879307.4</v>
      </c>
      <c r="O24" s="4">
        <v>0</v>
      </c>
      <c r="P24" s="4">
        <f>IFERROR(VLOOKUP(B24,[1]THP!$B$11:$O$165,14,0),0)</f>
        <v>154676.72640000001</v>
      </c>
      <c r="Q24" s="4">
        <f>IFERROR(VLOOKUP(B24,[1]THP!$B$11:$Q$165,16,0),0)</f>
        <v>72960.72</v>
      </c>
      <c r="R24" s="4">
        <f>IFERROR(VLOOKUP(B24,[1]THP!$B$11:$P$165,15,0),0)</f>
        <v>0</v>
      </c>
      <c r="S24" s="4">
        <f t="shared" si="2"/>
        <v>4106944.8464000002</v>
      </c>
      <c r="T24" s="4">
        <f>IFERROR(VLOOKUP(B24,[1]THP!$B$11:$X$165,23,0),0)</f>
        <v>0</v>
      </c>
      <c r="U24" s="4">
        <f t="shared" si="3"/>
        <v>72960.72</v>
      </c>
      <c r="V24" s="4">
        <f t="shared" si="4"/>
        <v>36480.36</v>
      </c>
      <c r="W24" s="4">
        <f>IFERROR(VLOOKUP(B24,[1]THP!$B$11:$U$165,20,0),0)</f>
        <v>0</v>
      </c>
      <c r="X24" s="4">
        <v>0</v>
      </c>
      <c r="Y24" s="4">
        <v>0</v>
      </c>
      <c r="Z24" s="4">
        <v>0</v>
      </c>
      <c r="AA24" s="4">
        <v>500</v>
      </c>
      <c r="AB24" s="4">
        <v>100</v>
      </c>
      <c r="AC24" s="4">
        <v>0</v>
      </c>
    </row>
    <row r="25" spans="1:29" x14ac:dyDescent="0.25">
      <c r="A25" s="3">
        <v>43490</v>
      </c>
      <c r="B25" t="s">
        <v>51</v>
      </c>
      <c r="C25" t="str">
        <f>IFERROR(VLOOKUP(B25,[1]THP!$B$11:$C$165,2,0),0)</f>
        <v>ALEN MALEZA</v>
      </c>
      <c r="D25" t="str">
        <f t="shared" si="0"/>
        <v>BZE</v>
      </c>
      <c r="E25" t="s">
        <v>28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4">
        <f>IFERROR(VLOOKUP(B25,[1]THP!$B$11:$J$165,9,0),0)</f>
        <v>3648036</v>
      </c>
      <c r="J25" s="4">
        <f>IFERROR(VLOOKUP(B25,[1]THP!$B$11:$K$165,10,0),0)</f>
        <v>3648036</v>
      </c>
      <c r="K25" s="4">
        <f>IFERROR(VLOOKUP(B25,[1]OToT!$B$8:$E$162,4,0),0)</f>
        <v>0</v>
      </c>
      <c r="L25" s="4">
        <f>IFERROR(VLOOKUP(B25,[1]OToT!$B$8:$D$162,3,0),0)</f>
        <v>100000</v>
      </c>
      <c r="M25" s="4">
        <f>IFERROR(VLOOKUP(B25,[1]Bonus!$B$8:$E$162,4,0),0)</f>
        <v>191586.19999999998</v>
      </c>
      <c r="N25" s="4">
        <f t="shared" si="1"/>
        <v>3939622.2</v>
      </c>
      <c r="O25" s="4">
        <v>0</v>
      </c>
      <c r="P25" s="4">
        <f>IFERROR(VLOOKUP(B25,[1]THP!$B$11:$O$165,14,0),0)</f>
        <v>154676.72640000001</v>
      </c>
      <c r="Q25" s="4">
        <f>IFERROR(VLOOKUP(B25,[1]THP!$B$11:$Q$165,16,0),0)</f>
        <v>72960.72</v>
      </c>
      <c r="R25" s="4">
        <f>IFERROR(VLOOKUP(B25,[1]THP!$B$11:$P$165,15,0),0)</f>
        <v>182401.8</v>
      </c>
      <c r="S25" s="4">
        <f t="shared" si="2"/>
        <v>4349661.4464000007</v>
      </c>
      <c r="T25" s="4">
        <f>IFERROR(VLOOKUP(B25,[1]THP!$B$11:$X$165,23,0),0)</f>
        <v>0</v>
      </c>
      <c r="U25" s="4">
        <f t="shared" si="3"/>
        <v>72960.72</v>
      </c>
      <c r="V25" s="4">
        <f t="shared" si="4"/>
        <v>36480.36</v>
      </c>
      <c r="W25" s="4">
        <f>IFERROR(VLOOKUP(B25,[1]THP!$B$11:$U$165,20,0),0)</f>
        <v>0</v>
      </c>
      <c r="X25" s="4">
        <v>0</v>
      </c>
      <c r="Y25" s="4">
        <v>0</v>
      </c>
      <c r="Z25" s="4">
        <v>0</v>
      </c>
      <c r="AA25" s="4">
        <v>500</v>
      </c>
      <c r="AB25" s="4">
        <v>100</v>
      </c>
      <c r="AC25" s="4">
        <v>0</v>
      </c>
    </row>
    <row r="26" spans="1:29" x14ac:dyDescent="0.25">
      <c r="A26" s="3">
        <v>43490</v>
      </c>
      <c r="B26" t="s">
        <v>52</v>
      </c>
      <c r="C26" t="str">
        <f>IFERROR(VLOOKUP(B26,[1]THP!$B$11:$C$165,2,0),0)</f>
        <v>HUDI SETIAWAN</v>
      </c>
      <c r="D26" t="str">
        <f t="shared" si="0"/>
        <v>BZJ</v>
      </c>
      <c r="E26" t="s">
        <v>28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4">
        <f>IFERROR(VLOOKUP(B26,[1]THP!$B$11:$J$165,9,0),0)</f>
        <v>3648036</v>
      </c>
      <c r="J26" s="4">
        <f>IFERROR(VLOOKUP(B26,[1]THP!$B$11:$K$165,10,0),0)</f>
        <v>3648036</v>
      </c>
      <c r="K26" s="4">
        <f>IFERROR(VLOOKUP(B26,[1]OToT!$B$8:$E$162,4,0),0)</f>
        <v>0</v>
      </c>
      <c r="L26" s="4">
        <f>IFERROR(VLOOKUP(B26,[1]OToT!$B$8:$D$162,3,0),0)</f>
        <v>100000</v>
      </c>
      <c r="M26" s="4">
        <f>IFERROR(VLOOKUP(B26,[1]Bonus!$B$8:$E$162,4,0),0)</f>
        <v>126616.09999999999</v>
      </c>
      <c r="N26" s="4">
        <f t="shared" si="1"/>
        <v>3874652.1</v>
      </c>
      <c r="O26" s="4">
        <v>0</v>
      </c>
      <c r="P26" s="4">
        <f>IFERROR(VLOOKUP(B26,[1]THP!$B$11:$O$165,14,0),0)</f>
        <v>154676.72640000001</v>
      </c>
      <c r="Q26" s="4">
        <f>IFERROR(VLOOKUP(B26,[1]THP!$B$11:$Q$165,16,0),0)</f>
        <v>72960.72</v>
      </c>
      <c r="R26" s="4">
        <f>IFERROR(VLOOKUP(B26,[1]THP!$B$11:$P$165,15,0),0)</f>
        <v>182401.8</v>
      </c>
      <c r="S26" s="4">
        <f t="shared" si="2"/>
        <v>4284691.3464000002</v>
      </c>
      <c r="T26" s="4">
        <f>IFERROR(VLOOKUP(B26,[1]THP!$B$11:$X$165,23,0),0)</f>
        <v>0</v>
      </c>
      <c r="U26" s="4">
        <f t="shared" si="3"/>
        <v>72960.72</v>
      </c>
      <c r="V26" s="4">
        <f t="shared" si="4"/>
        <v>36480.36</v>
      </c>
      <c r="W26" s="4">
        <f>IFERROR(VLOOKUP(B26,[1]THP!$B$11:$U$165,20,0),0)</f>
        <v>0</v>
      </c>
      <c r="X26" s="4">
        <v>0</v>
      </c>
      <c r="Y26" s="4">
        <v>0</v>
      </c>
      <c r="Z26" s="4">
        <v>0</v>
      </c>
      <c r="AA26" s="4">
        <v>500</v>
      </c>
      <c r="AB26" s="4">
        <v>100</v>
      </c>
      <c r="AC26" s="4">
        <v>0</v>
      </c>
    </row>
    <row r="27" spans="1:29" x14ac:dyDescent="0.25">
      <c r="A27" s="3">
        <v>43490</v>
      </c>
      <c r="B27" t="s">
        <v>53</v>
      </c>
      <c r="C27" t="str">
        <f>IFERROR(VLOOKUP(B27,[1]THP!$B$11:$C$165,2,0),0)</f>
        <v>ARYA KAMANDANU</v>
      </c>
      <c r="D27" t="str">
        <f t="shared" si="0"/>
        <v>B0N</v>
      </c>
      <c r="E27" t="s">
        <v>28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4">
        <f>IFERROR(VLOOKUP(B27,[1]THP!$B$11:$J$165,9,0),0)</f>
        <v>3648036</v>
      </c>
      <c r="J27" s="4">
        <f>IFERROR(VLOOKUP(B27,[1]THP!$B$11:$K$165,10,0),0)</f>
        <v>3648036</v>
      </c>
      <c r="K27" s="4">
        <f>IFERROR(VLOOKUP(B27,[1]OToT!$B$8:$E$162,4,0),0)</f>
        <v>0</v>
      </c>
      <c r="L27" s="4">
        <f>IFERROR(VLOOKUP(B27,[1]OToT!$B$8:$D$162,3,0),0)</f>
        <v>75000</v>
      </c>
      <c r="M27" s="4">
        <f>IFERROR(VLOOKUP(B27,[1]Bonus!$B$8:$E$162,4,0),0)</f>
        <v>20000</v>
      </c>
      <c r="N27" s="4">
        <f t="shared" si="1"/>
        <v>3743036</v>
      </c>
      <c r="O27" s="4">
        <v>0</v>
      </c>
      <c r="P27" s="4">
        <f>IFERROR(VLOOKUP(B27,[1]THP!$B$11:$O$165,14,0),0)</f>
        <v>154676.72640000001</v>
      </c>
      <c r="Q27" s="4">
        <f>IFERROR(VLOOKUP(B27,[1]THP!$B$11:$Q$165,16,0),0)</f>
        <v>72960.72</v>
      </c>
      <c r="R27" s="4">
        <f>IFERROR(VLOOKUP(B27,[1]THP!$B$11:$P$165,15,0),0)</f>
        <v>182401.8</v>
      </c>
      <c r="S27" s="4">
        <f t="shared" si="2"/>
        <v>4153075.2464000001</v>
      </c>
      <c r="T27" s="4">
        <f>IFERROR(VLOOKUP(B27,[1]THP!$B$11:$X$165,23,0),0)</f>
        <v>0</v>
      </c>
      <c r="U27" s="4">
        <f t="shared" si="3"/>
        <v>72960.72</v>
      </c>
      <c r="V27" s="4">
        <f t="shared" si="4"/>
        <v>36480.36</v>
      </c>
      <c r="W27" s="4">
        <f>IFERROR(VLOOKUP(B27,[1]THP!$B$11:$U$165,20,0),0)</f>
        <v>0</v>
      </c>
      <c r="X27" s="4">
        <v>0</v>
      </c>
      <c r="Y27" s="4">
        <v>0</v>
      </c>
      <c r="Z27" s="4">
        <v>0</v>
      </c>
      <c r="AA27" s="4">
        <v>500</v>
      </c>
      <c r="AB27" s="4">
        <v>100</v>
      </c>
      <c r="AC27" s="4">
        <v>0</v>
      </c>
    </row>
    <row r="28" spans="1:29" x14ac:dyDescent="0.25">
      <c r="A28" s="3">
        <v>43490</v>
      </c>
      <c r="B28" t="s">
        <v>54</v>
      </c>
      <c r="C28" t="str">
        <f>IFERROR(VLOOKUP(B28,[1]THP!$B$11:$C$165,2,0),0)</f>
        <v>EMY AGUSTIANINGSIH</v>
      </c>
      <c r="D28" t="str">
        <f t="shared" si="0"/>
        <v>B2C</v>
      </c>
      <c r="E28" t="s">
        <v>28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4">
        <f>IFERROR(VLOOKUP(B28,[1]THP!$B$11:$J$165,9,0),0)</f>
        <v>3648036</v>
      </c>
      <c r="J28" s="4">
        <f>IFERROR(VLOOKUP(B28,[1]THP!$B$11:$K$165,10,0),0)</f>
        <v>3648036</v>
      </c>
      <c r="K28" s="4">
        <f>IFERROR(VLOOKUP(B28,[1]OToT!$B$8:$E$162,4,0),0)</f>
        <v>0</v>
      </c>
      <c r="L28" s="4">
        <f>IFERROR(VLOOKUP(B28,[1]OToT!$B$8:$D$162,3,0),0)</f>
        <v>100000</v>
      </c>
      <c r="M28" s="4">
        <f>IFERROR(VLOOKUP(B28,[1]Bonus!$B$8:$E$162,4,0),0)</f>
        <v>49000</v>
      </c>
      <c r="N28" s="4">
        <f t="shared" si="1"/>
        <v>3797036</v>
      </c>
      <c r="O28" s="4">
        <v>0</v>
      </c>
      <c r="P28" s="4">
        <f>IFERROR(VLOOKUP(B28,[1]THP!$B$11:$O$165,14,0),0)</f>
        <v>154676.72640000001</v>
      </c>
      <c r="Q28" s="4">
        <f>IFERROR(VLOOKUP(B28,[1]THP!$B$11:$Q$165,16,0),0)</f>
        <v>72960.72</v>
      </c>
      <c r="R28" s="4">
        <f>IFERROR(VLOOKUP(B28,[1]THP!$B$11:$P$165,15,0),0)</f>
        <v>182401.8</v>
      </c>
      <c r="S28" s="4">
        <f t="shared" si="2"/>
        <v>4207075.2464000005</v>
      </c>
      <c r="T28" s="4">
        <f>IFERROR(VLOOKUP(B28,[1]THP!$B$11:$X$165,23,0),0)</f>
        <v>0</v>
      </c>
      <c r="U28" s="4">
        <f t="shared" si="3"/>
        <v>72960.72</v>
      </c>
      <c r="V28" s="4">
        <f t="shared" si="4"/>
        <v>36480.36</v>
      </c>
      <c r="W28" s="4">
        <f>IFERROR(VLOOKUP(B28,[1]THP!$B$11:$U$165,20,0),0)</f>
        <v>0</v>
      </c>
      <c r="X28" s="4">
        <v>0</v>
      </c>
      <c r="Y28" s="4">
        <v>0</v>
      </c>
      <c r="Z28" s="4">
        <v>0</v>
      </c>
      <c r="AA28" s="4">
        <v>500</v>
      </c>
      <c r="AB28" s="4">
        <v>100</v>
      </c>
      <c r="AC28" s="4">
        <v>0</v>
      </c>
    </row>
    <row r="29" spans="1:29" x14ac:dyDescent="0.25">
      <c r="A29" s="3">
        <v>43490</v>
      </c>
      <c r="B29" t="s">
        <v>55</v>
      </c>
      <c r="C29" t="str">
        <f>IFERROR(VLOOKUP(B29,[1]THP!$B$11:$C$165,2,0),0)</f>
        <v>LISA ANGGELA SARI</v>
      </c>
      <c r="D29" t="str">
        <f t="shared" si="0"/>
        <v>B2D</v>
      </c>
      <c r="E29" t="s">
        <v>28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4">
        <f>IFERROR(VLOOKUP(B29,[1]THP!$B$11:$J$165,9,0),0)</f>
        <v>3648036</v>
      </c>
      <c r="J29" s="4">
        <f>IFERROR(VLOOKUP(B29,[1]THP!$B$11:$K$165,10,0),0)</f>
        <v>3648036</v>
      </c>
      <c r="K29" s="4">
        <f>IFERROR(VLOOKUP(B29,[1]OToT!$B$8:$E$162,4,0),0)</f>
        <v>0</v>
      </c>
      <c r="L29" s="4">
        <f>IFERROR(VLOOKUP(B29,[1]OToT!$B$8:$D$162,3,0),0)</f>
        <v>100000</v>
      </c>
      <c r="M29" s="4">
        <f>IFERROR(VLOOKUP(B29,[1]Bonus!$B$8:$E$162,4,0),0)</f>
        <v>36000</v>
      </c>
      <c r="N29" s="4">
        <f t="shared" si="1"/>
        <v>3784036</v>
      </c>
      <c r="O29" s="4">
        <v>0</v>
      </c>
      <c r="P29" s="4">
        <f>IFERROR(VLOOKUP(B29,[1]THP!$B$11:$O$165,14,0),0)</f>
        <v>154676.72640000001</v>
      </c>
      <c r="Q29" s="4">
        <f>IFERROR(VLOOKUP(B29,[1]THP!$B$11:$Q$165,16,0),0)</f>
        <v>72960.72</v>
      </c>
      <c r="R29" s="4">
        <f>IFERROR(VLOOKUP(B29,[1]THP!$B$11:$P$165,15,0),0)</f>
        <v>182401.8</v>
      </c>
      <c r="S29" s="4">
        <f t="shared" si="2"/>
        <v>4194075.2464000001</v>
      </c>
      <c r="T29" s="4">
        <f>IFERROR(VLOOKUP(B29,[1]THP!$B$11:$X$165,23,0),0)</f>
        <v>0</v>
      </c>
      <c r="U29" s="4">
        <f t="shared" si="3"/>
        <v>72960.72</v>
      </c>
      <c r="V29" s="4">
        <f t="shared" si="4"/>
        <v>36480.36</v>
      </c>
      <c r="W29" s="4">
        <f>IFERROR(VLOOKUP(B29,[1]THP!$B$11:$U$165,20,0),0)</f>
        <v>0</v>
      </c>
      <c r="X29" s="4">
        <v>0</v>
      </c>
      <c r="Y29" s="4">
        <v>0</v>
      </c>
      <c r="Z29" s="4">
        <v>0</v>
      </c>
      <c r="AA29" s="4">
        <v>500</v>
      </c>
      <c r="AB29" s="4">
        <v>100</v>
      </c>
      <c r="AC29" s="4">
        <v>0</v>
      </c>
    </row>
    <row r="30" spans="1:29" x14ac:dyDescent="0.25">
      <c r="A30" s="3">
        <v>43490</v>
      </c>
      <c r="B30" t="s">
        <v>56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28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4">
        <f>IFERROR(VLOOKUP(B30,[1]THP!$B$11:$J$165,9,0),0)</f>
        <v>3648036</v>
      </c>
      <c r="J30" s="4">
        <f>IFERROR(VLOOKUP(B30,[1]THP!$B$11:$K$165,10,0),0)</f>
        <v>3474320</v>
      </c>
      <c r="K30" s="4">
        <f>IFERROR(VLOOKUP(B30,[1]OToT!$B$8:$E$162,4,0),0)</f>
        <v>0</v>
      </c>
      <c r="L30" s="4">
        <f>IFERROR(VLOOKUP(B30,[1]OToT!$B$8:$D$162,3,0),0)</f>
        <v>50000</v>
      </c>
      <c r="M30" s="4">
        <f>IFERROR(VLOOKUP(B30,[1]Bonus!$B$8:$E$162,4,0),0)</f>
        <v>14000</v>
      </c>
      <c r="N30" s="4">
        <f t="shared" si="1"/>
        <v>3538320</v>
      </c>
      <c r="O30" s="4">
        <v>0</v>
      </c>
      <c r="P30" s="4">
        <f>IFERROR(VLOOKUP(B30,[1]THP!$B$11:$O$165,14,0),0)</f>
        <v>147311.16800000001</v>
      </c>
      <c r="Q30" s="4">
        <f>IFERROR(VLOOKUP(B30,[1]THP!$B$11:$Q$165,16,0),0)</f>
        <v>69486.399999999994</v>
      </c>
      <c r="R30" s="4">
        <f>IFERROR(VLOOKUP(B30,[1]THP!$B$11:$P$165,15,0),0)</f>
        <v>0</v>
      </c>
      <c r="S30" s="4">
        <f t="shared" si="2"/>
        <v>3755117.568</v>
      </c>
      <c r="T30" s="4">
        <f>IFERROR(VLOOKUP(B30,[1]THP!$B$11:$X$165,23,0),0)</f>
        <v>0</v>
      </c>
      <c r="U30" s="4">
        <f t="shared" si="3"/>
        <v>69486.399999999994</v>
      </c>
      <c r="V30" s="4">
        <f t="shared" si="4"/>
        <v>34743.199999999997</v>
      </c>
      <c r="W30" s="4">
        <f>IFERROR(VLOOKUP(B30,[1]THP!$B$11:$U$165,20,0),0)</f>
        <v>0</v>
      </c>
      <c r="X30" s="4">
        <v>0</v>
      </c>
      <c r="Y30" s="4">
        <v>0</v>
      </c>
      <c r="Z30" s="4">
        <v>0</v>
      </c>
      <c r="AA30" s="4">
        <v>500</v>
      </c>
      <c r="AB30" s="4">
        <v>100</v>
      </c>
      <c r="AC30" s="4">
        <v>0</v>
      </c>
    </row>
    <row r="31" spans="1:29" x14ac:dyDescent="0.25">
      <c r="A31" s="3">
        <v>43490</v>
      </c>
      <c r="B31" t="s">
        <v>57</v>
      </c>
      <c r="C31" t="str">
        <f>IFERROR(VLOOKUP(B31,[1]THP!$B$11:$C$165,2,0),0)</f>
        <v>MAULANA SITI KHODIJAH</v>
      </c>
      <c r="D31" t="str">
        <f t="shared" si="0"/>
        <v>B3N</v>
      </c>
      <c r="E31" t="s">
        <v>28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4">
        <f>IFERROR(VLOOKUP(B31,[1]THP!$B$11:$J$165,9,0),0)</f>
        <v>3648036</v>
      </c>
      <c r="J31" s="4">
        <f>IFERROR(VLOOKUP(B31,[1]THP!$B$11:$K$165,10,0),0)</f>
        <v>2084592</v>
      </c>
      <c r="K31" s="4">
        <f>IFERROR(VLOOKUP(B31,[1]OToT!$B$8:$E$162,4,0),0)</f>
        <v>0</v>
      </c>
      <c r="L31" s="4">
        <f>IFERROR(VLOOKUP(B31,[1]OToT!$B$8:$D$162,3,0),0)</f>
        <v>50000</v>
      </c>
      <c r="M31" s="4">
        <f>IFERROR(VLOOKUP(B31,[1]Bonus!$B$8:$E$162,4,0),0)</f>
        <v>21000</v>
      </c>
      <c r="N31" s="4">
        <f t="shared" si="1"/>
        <v>2155592</v>
      </c>
      <c r="O31" s="4">
        <v>0</v>
      </c>
      <c r="P31" s="4">
        <f>IFERROR(VLOOKUP(B31,[1]THP!$B$11:$O$165,14,0),0)</f>
        <v>88386.700800000006</v>
      </c>
      <c r="Q31" s="4">
        <f>IFERROR(VLOOKUP(B31,[1]THP!$B$11:$Q$165,16,0),0)</f>
        <v>41691.840000000004</v>
      </c>
      <c r="R31" s="4">
        <f>IFERROR(VLOOKUP(B31,[1]THP!$B$11:$P$165,15,0),0)</f>
        <v>0</v>
      </c>
      <c r="S31" s="4">
        <f t="shared" si="2"/>
        <v>2285670.5408000001</v>
      </c>
      <c r="T31" s="4">
        <f>IFERROR(VLOOKUP(B31,[1]THP!$B$11:$X$165,23,0),0)</f>
        <v>0</v>
      </c>
      <c r="U31" s="4">
        <f t="shared" si="3"/>
        <v>41691.840000000004</v>
      </c>
      <c r="V31" s="4">
        <f t="shared" si="4"/>
        <v>20845.920000000002</v>
      </c>
      <c r="W31" s="4">
        <f>IFERROR(VLOOKUP(B31,[1]THP!$B$11:$U$165,20,0),0)</f>
        <v>0</v>
      </c>
      <c r="X31" s="4">
        <v>0</v>
      </c>
      <c r="Y31" s="4">
        <v>0</v>
      </c>
      <c r="Z31" s="4">
        <v>0</v>
      </c>
      <c r="AA31" s="4">
        <v>500</v>
      </c>
      <c r="AB31" s="4">
        <v>100</v>
      </c>
      <c r="AC31" s="4">
        <v>0</v>
      </c>
    </row>
    <row r="32" spans="1:29" x14ac:dyDescent="0.25">
      <c r="A32" s="3">
        <v>43490</v>
      </c>
      <c r="B32" t="s">
        <v>58</v>
      </c>
      <c r="C32" t="str">
        <f>IFERROR(VLOOKUP(B32,[1]THP!$B$11:$C$165,2,0),0)</f>
        <v>DIAH TAMARA APRRILLIANY</v>
      </c>
      <c r="D32" t="str">
        <f t="shared" si="0"/>
        <v>B3W</v>
      </c>
      <c r="E32" t="s">
        <v>28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4">
        <f>IFERROR(VLOOKUP(B32,[1]THP!$B$11:$J$165,9,0),0)</f>
        <v>3648036</v>
      </c>
      <c r="J32" s="4">
        <f>IFERROR(VLOOKUP(B32,[1]THP!$B$11:$K$165,10,0),0)</f>
        <v>1042296</v>
      </c>
      <c r="K32" s="4">
        <f>IFERROR(VLOOKUP(B32,[1]OToT!$B$8:$E$162,4,0),0)</f>
        <v>0</v>
      </c>
      <c r="L32" s="4">
        <f>IFERROR(VLOOKUP(B32,[1]OToT!$B$8:$D$162,3,0),0)</f>
        <v>0</v>
      </c>
      <c r="M32" s="4">
        <f>IFERROR(VLOOKUP(B32,[1]Bonus!$B$8:$E$162,4,0),0)</f>
        <v>0</v>
      </c>
      <c r="N32" s="4">
        <f t="shared" si="1"/>
        <v>1042296</v>
      </c>
      <c r="O32" s="4">
        <v>0</v>
      </c>
      <c r="P32" s="4">
        <f>IFERROR(VLOOKUP(B32,[1]THP!$B$11:$O$165,14,0),0)</f>
        <v>0</v>
      </c>
      <c r="Q32" s="4">
        <f>IFERROR(VLOOKUP(B32,[1]THP!$B$11:$Q$165,16,0),0)</f>
        <v>0</v>
      </c>
      <c r="R32" s="4">
        <f>IFERROR(VLOOKUP(B32,[1]THP!$B$11:$P$165,15,0),0)</f>
        <v>0</v>
      </c>
      <c r="S32" s="4">
        <f t="shared" si="2"/>
        <v>1042296</v>
      </c>
      <c r="T32" s="4">
        <f>IFERROR(VLOOKUP(B32,[1]THP!$B$11:$X$165,23,0),0)</f>
        <v>0</v>
      </c>
      <c r="U32" s="4">
        <f t="shared" si="3"/>
        <v>20845.920000000002</v>
      </c>
      <c r="V32" s="4">
        <f t="shared" si="4"/>
        <v>10422.960000000001</v>
      </c>
      <c r="W32" s="4">
        <f>IFERROR(VLOOKUP(B32,[1]THP!$B$11:$U$165,20,0),0)</f>
        <v>0</v>
      </c>
      <c r="X32" s="4">
        <v>0</v>
      </c>
      <c r="Y32" s="4">
        <v>0</v>
      </c>
      <c r="Z32" s="4">
        <v>0</v>
      </c>
      <c r="AA32" s="4">
        <v>500</v>
      </c>
      <c r="AB32" s="4">
        <v>100</v>
      </c>
      <c r="AC32" s="4">
        <v>0</v>
      </c>
    </row>
    <row r="33" spans="1:29" x14ac:dyDescent="0.25">
      <c r="A33" s="3">
        <v>43490</v>
      </c>
      <c r="B33" t="s">
        <v>59</v>
      </c>
      <c r="C33" t="str">
        <f>IFERROR(VLOOKUP(B33,[1]THP!$B$11:$C$165,2,0),0)</f>
        <v>BERLIANA ROSINTA ULI S</v>
      </c>
      <c r="D33" t="str">
        <f t="shared" si="0"/>
        <v>BEF</v>
      </c>
      <c r="E33" t="s">
        <v>28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4">
        <f>IFERROR(VLOOKUP(B33,[1]THP!$B$11:$J$165,9,0),0)</f>
        <v>3648036</v>
      </c>
      <c r="J33" s="4">
        <f>IFERROR(VLOOKUP(B33,[1]THP!$B$11:$K$165,10,0),0)</f>
        <v>3648036</v>
      </c>
      <c r="K33" s="4">
        <f>IFERROR(VLOOKUP(B33,[1]OToT!$B$8:$E$162,4,0),0)</f>
        <v>150000</v>
      </c>
      <c r="L33" s="4">
        <f>IFERROR(VLOOKUP(B33,[1]OToT!$B$8:$D$162,3,0),0)</f>
        <v>100000</v>
      </c>
      <c r="M33" s="4">
        <f>IFERROR(VLOOKUP(B33,[1]Bonus!$B$8:$E$162,4,0),0)</f>
        <v>360000</v>
      </c>
      <c r="N33" s="4">
        <f t="shared" si="1"/>
        <v>4258036</v>
      </c>
      <c r="O33" s="4">
        <v>0</v>
      </c>
      <c r="P33" s="4">
        <f>IFERROR(VLOOKUP(B33,[1]THP!$B$11:$O$165,14,0),0)</f>
        <v>154676.72640000001</v>
      </c>
      <c r="Q33" s="4">
        <f>IFERROR(VLOOKUP(B33,[1]THP!$B$11:$Q$165,16,0),0)</f>
        <v>72960.72</v>
      </c>
      <c r="R33" s="4">
        <f>IFERROR(VLOOKUP(B33,[1]THP!$B$11:$P$165,15,0),0)</f>
        <v>0</v>
      </c>
      <c r="S33" s="4">
        <f t="shared" si="2"/>
        <v>4485673.4463999998</v>
      </c>
      <c r="T33" s="4">
        <f>IFERROR(VLOOKUP(B33,[1]THP!$B$11:$X$165,23,0),0)</f>
        <v>0</v>
      </c>
      <c r="U33" s="4">
        <f t="shared" si="3"/>
        <v>72960.72</v>
      </c>
      <c r="V33" s="4">
        <f t="shared" si="4"/>
        <v>36480.36</v>
      </c>
      <c r="W33" s="4">
        <f>IFERROR(VLOOKUP(B33,[1]THP!$B$11:$U$165,20,0),0)</f>
        <v>0</v>
      </c>
      <c r="X33" s="4">
        <v>0</v>
      </c>
      <c r="Y33" s="4">
        <v>0</v>
      </c>
      <c r="Z33" s="4">
        <v>0</v>
      </c>
      <c r="AA33" s="4">
        <v>500</v>
      </c>
      <c r="AB33" s="4">
        <v>100</v>
      </c>
      <c r="AC33" s="4">
        <v>0</v>
      </c>
    </row>
    <row r="34" spans="1:29" x14ac:dyDescent="0.25">
      <c r="A34" s="3">
        <v>43490</v>
      </c>
      <c r="B34" t="s">
        <v>60</v>
      </c>
      <c r="C34" t="str">
        <f>IFERROR(VLOOKUP(B34,[1]THP!$B$11:$C$165,2,0),0)</f>
        <v>RAHMA YANTI</v>
      </c>
      <c r="D34" t="str">
        <f t="shared" si="0"/>
        <v>BFH</v>
      </c>
      <c r="E34" t="s">
        <v>28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4">
        <f>IFERROR(VLOOKUP(B34,[1]THP!$B$11:$J$165,9,0),0)</f>
        <v>3648036</v>
      </c>
      <c r="J34" s="4">
        <f>IFERROR(VLOOKUP(B34,[1]THP!$B$11:$K$165,10,0),0)</f>
        <v>3648036</v>
      </c>
      <c r="K34" s="4">
        <f>IFERROR(VLOOKUP(B34,[1]OToT!$B$8:$E$162,4,0),0)</f>
        <v>150000</v>
      </c>
      <c r="L34" s="4">
        <f>IFERROR(VLOOKUP(B34,[1]OToT!$B$8:$D$162,3,0),0)</f>
        <v>100000</v>
      </c>
      <c r="M34" s="4">
        <f>IFERROR(VLOOKUP(B34,[1]Bonus!$B$8:$E$162,4,0),0)</f>
        <v>692000</v>
      </c>
      <c r="N34" s="4">
        <f t="shared" si="1"/>
        <v>4590036</v>
      </c>
      <c r="O34" s="4">
        <v>0</v>
      </c>
      <c r="P34" s="4">
        <f>IFERROR(VLOOKUP(B34,[1]THP!$B$11:$O$165,14,0),0)</f>
        <v>154676.72640000001</v>
      </c>
      <c r="Q34" s="4">
        <f>IFERROR(VLOOKUP(B34,[1]THP!$B$11:$Q$165,16,0),0)</f>
        <v>72960.72</v>
      </c>
      <c r="R34" s="4">
        <f>IFERROR(VLOOKUP(B34,[1]THP!$B$11:$P$165,15,0),0)</f>
        <v>0</v>
      </c>
      <c r="S34" s="4">
        <f t="shared" si="2"/>
        <v>4817673.4463999998</v>
      </c>
      <c r="T34" s="4">
        <f>IFERROR(VLOOKUP(B34,[1]THP!$B$11:$X$165,23,0),0)</f>
        <v>0</v>
      </c>
      <c r="U34" s="4">
        <f t="shared" si="3"/>
        <v>72960.72</v>
      </c>
      <c r="V34" s="4">
        <f t="shared" si="4"/>
        <v>36480.36</v>
      </c>
      <c r="W34" s="4">
        <f>IFERROR(VLOOKUP(B34,[1]THP!$B$11:$U$165,20,0),0)</f>
        <v>0</v>
      </c>
      <c r="X34" s="4">
        <v>0</v>
      </c>
      <c r="Y34" s="4">
        <v>0</v>
      </c>
      <c r="Z34" s="4">
        <v>0</v>
      </c>
      <c r="AA34" s="4">
        <v>500</v>
      </c>
      <c r="AB34" s="4">
        <v>100</v>
      </c>
      <c r="AC34" s="4">
        <v>0</v>
      </c>
    </row>
    <row r="35" spans="1:29" x14ac:dyDescent="0.25">
      <c r="A35" s="3">
        <v>43490</v>
      </c>
      <c r="B35" t="s">
        <v>61</v>
      </c>
      <c r="C35" t="str">
        <f>IFERROR(VLOOKUP(B35,[1]THP!$B$11:$C$165,2,0),0)</f>
        <v>ADE NURYANTI</v>
      </c>
      <c r="D35" t="str">
        <f t="shared" si="0"/>
        <v>BM5</v>
      </c>
      <c r="E35" t="s">
        <v>28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4">
        <f>IFERROR(VLOOKUP(B35,[1]THP!$B$11:$J$165,9,0),0)</f>
        <v>3648036</v>
      </c>
      <c r="J35" s="4">
        <f>IFERROR(VLOOKUP(B35,[1]THP!$B$11:$K$165,10,0),0)</f>
        <v>3648036</v>
      </c>
      <c r="K35" s="4">
        <f>IFERROR(VLOOKUP(B35,[1]OToT!$B$8:$E$162,4,0),0)</f>
        <v>150000</v>
      </c>
      <c r="L35" s="4">
        <f>IFERROR(VLOOKUP(B35,[1]OToT!$B$8:$D$162,3,0),0)</f>
        <v>100000</v>
      </c>
      <c r="M35" s="4">
        <f>IFERROR(VLOOKUP(B35,[1]Bonus!$B$8:$E$162,4,0),0)</f>
        <v>396000</v>
      </c>
      <c r="N35" s="4">
        <f t="shared" si="1"/>
        <v>4294036</v>
      </c>
      <c r="O35" s="4">
        <v>0</v>
      </c>
      <c r="P35" s="4">
        <f>IFERROR(VLOOKUP(B35,[1]THP!$B$11:$O$165,14,0),0)</f>
        <v>154676.72640000001</v>
      </c>
      <c r="Q35" s="4">
        <f>IFERROR(VLOOKUP(B35,[1]THP!$B$11:$Q$165,16,0),0)</f>
        <v>72960.72</v>
      </c>
      <c r="R35" s="4">
        <f>IFERROR(VLOOKUP(B35,[1]THP!$B$11:$P$165,15,0),0)</f>
        <v>0</v>
      </c>
      <c r="S35" s="4">
        <f t="shared" si="2"/>
        <v>4521673.4463999998</v>
      </c>
      <c r="T35" s="4">
        <f>IFERROR(VLOOKUP(B35,[1]THP!$B$11:$X$165,23,0),0)</f>
        <v>0</v>
      </c>
      <c r="U35" s="4">
        <f t="shared" si="3"/>
        <v>72960.72</v>
      </c>
      <c r="V35" s="4">
        <f t="shared" si="4"/>
        <v>36480.36</v>
      </c>
      <c r="W35" s="4">
        <f>IFERROR(VLOOKUP(B35,[1]THP!$B$11:$U$165,20,0),0)</f>
        <v>0</v>
      </c>
      <c r="X35" s="4">
        <v>0</v>
      </c>
      <c r="Y35" s="4">
        <v>0</v>
      </c>
      <c r="Z35" s="4">
        <v>0</v>
      </c>
      <c r="AA35" s="4">
        <v>500</v>
      </c>
      <c r="AB35" s="4">
        <v>100</v>
      </c>
      <c r="AC35" s="4">
        <v>0</v>
      </c>
    </row>
    <row r="36" spans="1:29" x14ac:dyDescent="0.25">
      <c r="A36" s="3">
        <v>43490</v>
      </c>
      <c r="B36" t="s">
        <v>62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28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4">
        <f>IFERROR(VLOOKUP(B36,[1]THP!$B$11:$J$165,9,0),0)</f>
        <v>3648036</v>
      </c>
      <c r="J36" s="4">
        <f>IFERROR(VLOOKUP(B36,[1]THP!$B$11:$K$165,10,0),0)</f>
        <v>3648036</v>
      </c>
      <c r="K36" s="4">
        <f>IFERROR(VLOOKUP(B36,[1]OToT!$B$8:$E$162,4,0),0)</f>
        <v>150000</v>
      </c>
      <c r="L36" s="4">
        <f>IFERROR(VLOOKUP(B36,[1]OToT!$B$8:$D$162,3,0),0)</f>
        <v>100000</v>
      </c>
      <c r="M36" s="4">
        <f>IFERROR(VLOOKUP(B36,[1]Bonus!$B$8:$E$162,4,0),0)</f>
        <v>496000</v>
      </c>
      <c r="N36" s="4">
        <f t="shared" si="1"/>
        <v>4394036</v>
      </c>
      <c r="O36" s="4">
        <v>0</v>
      </c>
      <c r="P36" s="4">
        <f>IFERROR(VLOOKUP(B36,[1]THP!$B$11:$O$165,14,0),0)</f>
        <v>154676.72640000001</v>
      </c>
      <c r="Q36" s="4">
        <f>IFERROR(VLOOKUP(B36,[1]THP!$B$11:$Q$165,16,0),0)</f>
        <v>72960.72</v>
      </c>
      <c r="R36" s="4">
        <f>IFERROR(VLOOKUP(B36,[1]THP!$B$11:$P$165,15,0),0)</f>
        <v>182401.8</v>
      </c>
      <c r="S36" s="4">
        <f t="shared" si="2"/>
        <v>4804075.2463999996</v>
      </c>
      <c r="T36" s="4">
        <f>IFERROR(VLOOKUP(B36,[1]THP!$B$11:$X$165,23,0),0)</f>
        <v>0</v>
      </c>
      <c r="U36" s="4">
        <f t="shared" si="3"/>
        <v>72960.72</v>
      </c>
      <c r="V36" s="4">
        <f t="shared" si="4"/>
        <v>36480.36</v>
      </c>
      <c r="W36" s="4">
        <f>IFERROR(VLOOKUP(B36,[1]THP!$B$11:$U$165,20,0),0)</f>
        <v>0</v>
      </c>
      <c r="X36" s="4">
        <v>0</v>
      </c>
      <c r="Y36" s="4">
        <v>0</v>
      </c>
      <c r="Z36" s="4">
        <v>0</v>
      </c>
      <c r="AA36" s="4">
        <v>500</v>
      </c>
      <c r="AB36" s="4">
        <v>100</v>
      </c>
      <c r="AC36" s="4">
        <v>0</v>
      </c>
    </row>
    <row r="37" spans="1:29" x14ac:dyDescent="0.25">
      <c r="A37" s="3">
        <v>43490</v>
      </c>
      <c r="B37" t="s">
        <v>63</v>
      </c>
      <c r="C37" t="str">
        <f>IFERROR(VLOOKUP(B37,[1]THP!$B$11:$C$165,2,0),0)</f>
        <v>FIRMAN GEA</v>
      </c>
      <c r="D37" t="str">
        <f t="shared" si="0"/>
        <v>BVY</v>
      </c>
      <c r="E37" t="s">
        <v>28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4">
        <f>IFERROR(VLOOKUP(B37,[1]THP!$B$11:$J$165,9,0),0)</f>
        <v>3648036</v>
      </c>
      <c r="J37" s="4">
        <f>IFERROR(VLOOKUP(B37,[1]THP!$B$11:$K$165,10,0),0)</f>
        <v>3648036</v>
      </c>
      <c r="K37" s="4">
        <f>IFERROR(VLOOKUP(B37,[1]OToT!$B$8:$E$162,4,0),0)</f>
        <v>150000</v>
      </c>
      <c r="L37" s="4">
        <f>IFERROR(VLOOKUP(B37,[1]OToT!$B$8:$D$162,3,0),0)</f>
        <v>75000</v>
      </c>
      <c r="M37" s="4">
        <f>IFERROR(VLOOKUP(B37,[1]Bonus!$B$8:$E$162,4,0),0)</f>
        <v>388000</v>
      </c>
      <c r="N37" s="4">
        <f t="shared" si="1"/>
        <v>4261036</v>
      </c>
      <c r="O37" s="4">
        <v>0</v>
      </c>
      <c r="P37" s="4">
        <f>IFERROR(VLOOKUP(B37,[1]THP!$B$11:$O$165,14,0),0)</f>
        <v>154676.72640000001</v>
      </c>
      <c r="Q37" s="4">
        <f>IFERROR(VLOOKUP(B37,[1]THP!$B$11:$Q$165,16,0),0)</f>
        <v>72960.72</v>
      </c>
      <c r="R37" s="4">
        <f>IFERROR(VLOOKUP(B37,[1]THP!$B$11:$P$165,15,0),0)</f>
        <v>0</v>
      </c>
      <c r="S37" s="4">
        <f t="shared" si="2"/>
        <v>4488673.4463999998</v>
      </c>
      <c r="T37" s="4">
        <f>IFERROR(VLOOKUP(B37,[1]THP!$B$11:$X$165,23,0),0)</f>
        <v>0</v>
      </c>
      <c r="U37" s="4">
        <f t="shared" si="3"/>
        <v>72960.72</v>
      </c>
      <c r="V37" s="4">
        <f t="shared" si="4"/>
        <v>36480.36</v>
      </c>
      <c r="W37" s="4">
        <f>IFERROR(VLOOKUP(B37,[1]THP!$B$11:$U$165,20,0),0)</f>
        <v>0</v>
      </c>
      <c r="X37" s="4">
        <v>0</v>
      </c>
      <c r="Y37" s="4">
        <v>0</v>
      </c>
      <c r="Z37" s="4">
        <v>0</v>
      </c>
      <c r="AA37" s="4">
        <v>500</v>
      </c>
      <c r="AB37" s="4">
        <v>100</v>
      </c>
      <c r="AC37" s="4">
        <v>0</v>
      </c>
    </row>
    <row r="38" spans="1:29" x14ac:dyDescent="0.25">
      <c r="A38" s="3">
        <v>43490</v>
      </c>
      <c r="B38" t="s">
        <v>64</v>
      </c>
      <c r="C38" t="str">
        <f>IFERROR(VLOOKUP(B38,[1]THP!$B$11:$C$165,2,0),0)</f>
        <v>RAHAYU MARTININGSIH</v>
      </c>
      <c r="D38" t="str">
        <f t="shared" si="0"/>
        <v>BYN</v>
      </c>
      <c r="E38" t="s">
        <v>28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4">
        <f>IFERROR(VLOOKUP(B38,[1]THP!$B$11:$J$165,9,0),0)</f>
        <v>3648036</v>
      </c>
      <c r="J38" s="4">
        <f>IFERROR(VLOOKUP(B38,[1]THP!$B$11:$K$165,10,0),0)</f>
        <v>3648036</v>
      </c>
      <c r="K38" s="4">
        <f>IFERROR(VLOOKUP(B38,[1]OToT!$B$8:$E$162,4,0),0)</f>
        <v>100000</v>
      </c>
      <c r="L38" s="4">
        <f>IFERROR(VLOOKUP(B38,[1]OToT!$B$8:$D$162,3,0),0)</f>
        <v>100000</v>
      </c>
      <c r="M38" s="4">
        <f>IFERROR(VLOOKUP(B38,[1]Bonus!$B$8:$E$162,4,0),0)</f>
        <v>218000</v>
      </c>
      <c r="N38" s="4">
        <f t="shared" si="1"/>
        <v>4066036</v>
      </c>
      <c r="O38" s="4">
        <v>0</v>
      </c>
      <c r="P38" s="4">
        <f>IFERROR(VLOOKUP(B38,[1]THP!$B$11:$O$165,14,0),0)</f>
        <v>154676.72640000001</v>
      </c>
      <c r="Q38" s="4">
        <f>IFERROR(VLOOKUP(B38,[1]THP!$B$11:$Q$165,16,0),0)</f>
        <v>72960.72</v>
      </c>
      <c r="R38" s="4">
        <f>IFERROR(VLOOKUP(B38,[1]THP!$B$11:$P$165,15,0),0)</f>
        <v>182401.8</v>
      </c>
      <c r="S38" s="4">
        <f t="shared" si="2"/>
        <v>4476075.2463999996</v>
      </c>
      <c r="T38" s="4">
        <f>IFERROR(VLOOKUP(B38,[1]THP!$B$11:$X$165,23,0),0)</f>
        <v>0</v>
      </c>
      <c r="U38" s="4">
        <f t="shared" si="3"/>
        <v>72960.72</v>
      </c>
      <c r="V38" s="4">
        <f t="shared" si="4"/>
        <v>36480.36</v>
      </c>
      <c r="W38" s="4">
        <f>IFERROR(VLOOKUP(B38,[1]THP!$B$11:$U$165,20,0),0)</f>
        <v>0</v>
      </c>
      <c r="X38" s="4">
        <v>0</v>
      </c>
      <c r="Y38" s="4">
        <v>0</v>
      </c>
      <c r="Z38" s="4">
        <v>0</v>
      </c>
      <c r="AA38" s="4">
        <v>500</v>
      </c>
      <c r="AB38" s="4">
        <v>100</v>
      </c>
      <c r="AC38" s="4">
        <v>0</v>
      </c>
    </row>
    <row r="39" spans="1:29" x14ac:dyDescent="0.25">
      <c r="A39" s="3">
        <v>43490</v>
      </c>
      <c r="B39" t="s">
        <v>65</v>
      </c>
      <c r="C39" t="str">
        <f>IFERROR(VLOOKUP(B39,[1]THP!$B$11:$C$165,2,0),0)</f>
        <v>DION CAHYA SETIAWAN</v>
      </c>
      <c r="D39" t="str">
        <f t="shared" si="0"/>
        <v>BZV</v>
      </c>
      <c r="E39" t="s">
        <v>28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4">
        <f>IFERROR(VLOOKUP(B39,[1]THP!$B$11:$J$165,9,0),0)</f>
        <v>3648036</v>
      </c>
      <c r="J39" s="4">
        <f>IFERROR(VLOOKUP(B39,[1]THP!$B$11:$K$165,10,0),0)</f>
        <v>3648036</v>
      </c>
      <c r="K39" s="4">
        <f>IFERROR(VLOOKUP(B39,[1]OToT!$B$8:$E$162,4,0),0)</f>
        <v>100000</v>
      </c>
      <c r="L39" s="4">
        <f>IFERROR(VLOOKUP(B39,[1]OToT!$B$8:$D$162,3,0),0)</f>
        <v>100000</v>
      </c>
      <c r="M39" s="4">
        <f>IFERROR(VLOOKUP(B39,[1]Bonus!$B$8:$E$162,4,0),0)</f>
        <v>106000</v>
      </c>
      <c r="N39" s="4">
        <f t="shared" si="1"/>
        <v>3954036</v>
      </c>
      <c r="O39" s="4">
        <v>0</v>
      </c>
      <c r="P39" s="4">
        <f>IFERROR(VLOOKUP(B39,[1]THP!$B$11:$O$165,14,0),0)</f>
        <v>154676.72640000001</v>
      </c>
      <c r="Q39" s="4">
        <f>IFERROR(VLOOKUP(B39,[1]THP!$B$11:$Q$165,16,0),0)</f>
        <v>72960.72</v>
      </c>
      <c r="R39" s="4">
        <f>IFERROR(VLOOKUP(B39,[1]THP!$B$11:$P$165,15,0),0)</f>
        <v>0</v>
      </c>
      <c r="S39" s="4">
        <f t="shared" si="2"/>
        <v>4181673.4464000002</v>
      </c>
      <c r="T39" s="4">
        <f>IFERROR(VLOOKUP(B39,[1]THP!$B$11:$X$165,23,0),0)</f>
        <v>0</v>
      </c>
      <c r="U39" s="4">
        <f t="shared" si="3"/>
        <v>72960.72</v>
      </c>
      <c r="V39" s="4">
        <f t="shared" si="4"/>
        <v>36480.36</v>
      </c>
      <c r="W39" s="4">
        <f>IFERROR(VLOOKUP(B39,[1]THP!$B$11:$U$165,20,0),0)</f>
        <v>0</v>
      </c>
      <c r="X39" s="4">
        <v>0</v>
      </c>
      <c r="Y39" s="4">
        <v>0</v>
      </c>
      <c r="Z39" s="4">
        <v>0</v>
      </c>
      <c r="AA39" s="4">
        <v>500</v>
      </c>
      <c r="AB39" s="4">
        <v>100</v>
      </c>
      <c r="AC39" s="4">
        <v>0</v>
      </c>
    </row>
    <row r="40" spans="1:29" x14ac:dyDescent="0.25">
      <c r="A40" s="3">
        <v>43490</v>
      </c>
      <c r="B40" t="s">
        <v>66</v>
      </c>
      <c r="C40" t="str">
        <f>IFERROR(VLOOKUP(B40,[1]THP!$B$11:$C$165,2,0),0)</f>
        <v>ANDINI SUSILOWATI</v>
      </c>
      <c r="D40" t="str">
        <f t="shared" si="0"/>
        <v>CA9</v>
      </c>
      <c r="E40" t="s">
        <v>28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4">
        <f>IFERROR(VLOOKUP(B40,[1]THP!$B$11:$J$165,9,0),0)</f>
        <v>3648036</v>
      </c>
      <c r="J40" s="4">
        <f>IFERROR(VLOOKUP(B40,[1]THP!$B$11:$K$165,10,0),0)</f>
        <v>3648036</v>
      </c>
      <c r="K40" s="4">
        <f>IFERROR(VLOOKUP(B40,[1]OToT!$B$8:$E$162,4,0),0)</f>
        <v>150000</v>
      </c>
      <c r="L40" s="4">
        <f>IFERROR(VLOOKUP(B40,[1]OToT!$B$8:$D$162,3,0),0)</f>
        <v>100000</v>
      </c>
      <c r="M40" s="4">
        <f>IFERROR(VLOOKUP(B40,[1]Bonus!$B$8:$E$162,4,0),0)</f>
        <v>452000</v>
      </c>
      <c r="N40" s="4">
        <f t="shared" si="1"/>
        <v>4350036</v>
      </c>
      <c r="O40" s="4">
        <v>0</v>
      </c>
      <c r="P40" s="4">
        <f>IFERROR(VLOOKUP(B40,[1]THP!$B$11:$O$165,14,0),0)</f>
        <v>154676.72640000001</v>
      </c>
      <c r="Q40" s="4">
        <f>IFERROR(VLOOKUP(B40,[1]THP!$B$11:$Q$165,16,0),0)</f>
        <v>72960.72</v>
      </c>
      <c r="R40" s="4">
        <f>IFERROR(VLOOKUP(B40,[1]THP!$B$11:$P$165,15,0),0)</f>
        <v>0</v>
      </c>
      <c r="S40" s="4">
        <f t="shared" si="2"/>
        <v>4577673.4463999998</v>
      </c>
      <c r="T40" s="4">
        <f>IFERROR(VLOOKUP(B40,[1]THP!$B$11:$X$165,23,0),0)</f>
        <v>0</v>
      </c>
      <c r="U40" s="4">
        <f t="shared" si="3"/>
        <v>72960.72</v>
      </c>
      <c r="V40" s="4">
        <f t="shared" si="4"/>
        <v>36480.36</v>
      </c>
      <c r="W40" s="4">
        <f>IFERROR(VLOOKUP(B40,[1]THP!$B$11:$U$165,20,0),0)</f>
        <v>0</v>
      </c>
      <c r="X40" s="4">
        <v>0</v>
      </c>
      <c r="Y40" s="4">
        <v>0</v>
      </c>
      <c r="Z40" s="4">
        <v>0</v>
      </c>
      <c r="AA40" s="4">
        <v>500</v>
      </c>
      <c r="AB40" s="4">
        <v>100</v>
      </c>
      <c r="AC40" s="4">
        <v>0</v>
      </c>
    </row>
    <row r="41" spans="1:29" x14ac:dyDescent="0.25">
      <c r="A41" s="3">
        <v>43490</v>
      </c>
      <c r="B41" t="s">
        <v>67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28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4">
        <f>IFERROR(VLOOKUP(B41,[1]THP!$B$11:$J$165,9,0),0)</f>
        <v>3648036</v>
      </c>
      <c r="J41" s="4">
        <f>IFERROR(VLOOKUP(B41,[1]THP!$B$11:$K$165,10,0),0)</f>
        <v>3648036</v>
      </c>
      <c r="K41" s="4">
        <f>IFERROR(VLOOKUP(B41,[1]OToT!$B$8:$E$162,4,0),0)</f>
        <v>150000</v>
      </c>
      <c r="L41" s="4">
        <f>IFERROR(VLOOKUP(B41,[1]OToT!$B$8:$D$162,3,0),0)</f>
        <v>100000</v>
      </c>
      <c r="M41" s="4">
        <f>IFERROR(VLOOKUP(B41,[1]Bonus!$B$8:$E$162,4,0),0)</f>
        <v>344000</v>
      </c>
      <c r="N41" s="4">
        <f t="shared" si="1"/>
        <v>4242036</v>
      </c>
      <c r="O41" s="4">
        <v>0</v>
      </c>
      <c r="P41" s="4">
        <f>IFERROR(VLOOKUP(B41,[1]THP!$B$11:$O$165,14,0),0)</f>
        <v>154676.72640000001</v>
      </c>
      <c r="Q41" s="4">
        <f>IFERROR(VLOOKUP(B41,[1]THP!$B$11:$Q$165,16,0),0)</f>
        <v>72960.72</v>
      </c>
      <c r="R41" s="4">
        <f>IFERROR(VLOOKUP(B41,[1]THP!$B$11:$P$165,15,0),0)</f>
        <v>0</v>
      </c>
      <c r="S41" s="4">
        <f t="shared" si="2"/>
        <v>4469673.4463999998</v>
      </c>
      <c r="T41" s="4">
        <f>IFERROR(VLOOKUP(B41,[1]THP!$B$11:$X$165,23,0),0)</f>
        <v>0</v>
      </c>
      <c r="U41" s="4">
        <f t="shared" si="3"/>
        <v>72960.72</v>
      </c>
      <c r="V41" s="4">
        <f t="shared" si="4"/>
        <v>36480.36</v>
      </c>
      <c r="W41" s="4">
        <f>IFERROR(VLOOKUP(B41,[1]THP!$B$11:$U$165,20,0),0)</f>
        <v>0</v>
      </c>
      <c r="X41" s="4">
        <v>0</v>
      </c>
      <c r="Y41" s="4">
        <v>0</v>
      </c>
      <c r="Z41" s="4">
        <v>0</v>
      </c>
      <c r="AA41" s="4">
        <v>500</v>
      </c>
      <c r="AB41" s="4">
        <v>100</v>
      </c>
      <c r="AC41" s="4">
        <v>0</v>
      </c>
    </row>
    <row r="42" spans="1:29" x14ac:dyDescent="0.25">
      <c r="A42" s="3">
        <v>43490</v>
      </c>
      <c r="B42" t="s">
        <v>68</v>
      </c>
      <c r="C42" t="str">
        <f>IFERROR(VLOOKUP(B42,[1]THP!$B$11:$C$165,2,0),0)</f>
        <v>MESI ASLIA</v>
      </c>
      <c r="D42" t="str">
        <f t="shared" si="0"/>
        <v>CN8</v>
      </c>
      <c r="E42" t="s">
        <v>28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4">
        <f>IFERROR(VLOOKUP(B42,[1]THP!$B$11:$J$165,9,0),0)</f>
        <v>3648036</v>
      </c>
      <c r="J42" s="4">
        <f>IFERROR(VLOOKUP(B42,[1]THP!$B$11:$K$165,10,0),0)</f>
        <v>3648036</v>
      </c>
      <c r="K42" s="4">
        <f>IFERROR(VLOOKUP(B42,[1]OToT!$B$8:$E$162,4,0),0)</f>
        <v>100000</v>
      </c>
      <c r="L42" s="4">
        <f>IFERROR(VLOOKUP(B42,[1]OToT!$B$8:$D$162,3,0),0)</f>
        <v>100000</v>
      </c>
      <c r="M42" s="4">
        <f>IFERROR(VLOOKUP(B42,[1]Bonus!$B$8:$E$162,4,0),0)</f>
        <v>318000</v>
      </c>
      <c r="N42" s="4">
        <f t="shared" si="1"/>
        <v>4166036</v>
      </c>
      <c r="O42" s="4">
        <v>0</v>
      </c>
      <c r="P42" s="4">
        <f>IFERROR(VLOOKUP(B42,[1]THP!$B$11:$O$165,14,0),0)</f>
        <v>154676.72640000001</v>
      </c>
      <c r="Q42" s="4">
        <f>IFERROR(VLOOKUP(B42,[1]THP!$B$11:$Q$165,16,0),0)</f>
        <v>72960.72</v>
      </c>
      <c r="R42" s="4">
        <f>IFERROR(VLOOKUP(B42,[1]THP!$B$11:$P$165,15,0),0)</f>
        <v>0</v>
      </c>
      <c r="S42" s="4">
        <f t="shared" si="2"/>
        <v>4393673.4463999998</v>
      </c>
      <c r="T42" s="4">
        <f>IFERROR(VLOOKUP(B42,[1]THP!$B$11:$X$165,23,0),0)</f>
        <v>0</v>
      </c>
      <c r="U42" s="4">
        <f t="shared" si="3"/>
        <v>72960.72</v>
      </c>
      <c r="V42" s="4">
        <f t="shared" si="4"/>
        <v>36480.36</v>
      </c>
      <c r="W42" s="4">
        <f>IFERROR(VLOOKUP(B42,[1]THP!$B$11:$U$165,20,0),0)</f>
        <v>0</v>
      </c>
      <c r="X42" s="4">
        <v>0</v>
      </c>
      <c r="Y42" s="4">
        <v>0</v>
      </c>
      <c r="Z42" s="4">
        <v>0</v>
      </c>
      <c r="AA42" s="4">
        <v>500</v>
      </c>
      <c r="AB42" s="4">
        <v>100</v>
      </c>
      <c r="AC42" s="4">
        <v>0</v>
      </c>
    </row>
    <row r="43" spans="1:29" x14ac:dyDescent="0.25">
      <c r="A43" s="3">
        <v>43490</v>
      </c>
      <c r="B43" t="s">
        <v>69</v>
      </c>
      <c r="C43" t="str">
        <f>IFERROR(VLOOKUP(B43,[1]THP!$B$11:$C$165,2,0),0)</f>
        <v>EVINAWATI</v>
      </c>
      <c r="D43" t="str">
        <f t="shared" si="0"/>
        <v>CQ8</v>
      </c>
      <c r="E43" t="s">
        <v>28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4">
        <f>IFERROR(VLOOKUP(B43,[1]THP!$B$11:$J$165,9,0),0)</f>
        <v>3648036</v>
      </c>
      <c r="J43" s="4">
        <f>IFERROR(VLOOKUP(B43,[1]THP!$B$11:$K$165,10,0),0)</f>
        <v>3648036</v>
      </c>
      <c r="K43" s="4">
        <f>IFERROR(VLOOKUP(B43,[1]OToT!$B$8:$E$162,4,0),0)</f>
        <v>150000</v>
      </c>
      <c r="L43" s="4">
        <f>IFERROR(VLOOKUP(B43,[1]OToT!$B$8:$D$162,3,0),0)</f>
        <v>100000</v>
      </c>
      <c r="M43" s="4">
        <f>IFERROR(VLOOKUP(B43,[1]Bonus!$B$8:$E$162,4,0),0)</f>
        <v>628000</v>
      </c>
      <c r="N43" s="4">
        <f t="shared" si="1"/>
        <v>4526036</v>
      </c>
      <c r="O43" s="4">
        <v>0</v>
      </c>
      <c r="P43" s="4">
        <f>IFERROR(VLOOKUP(B43,[1]THP!$B$11:$O$165,14,0),0)</f>
        <v>154676.72640000001</v>
      </c>
      <c r="Q43" s="4">
        <f>IFERROR(VLOOKUP(B43,[1]THP!$B$11:$Q$165,16,0),0)</f>
        <v>72960.72</v>
      </c>
      <c r="R43" s="4">
        <f>IFERROR(VLOOKUP(B43,[1]THP!$B$11:$P$165,15,0),0)</f>
        <v>0</v>
      </c>
      <c r="S43" s="4">
        <f t="shared" si="2"/>
        <v>4753673.4463999998</v>
      </c>
      <c r="T43" s="4">
        <f>IFERROR(VLOOKUP(B43,[1]THP!$B$11:$X$165,23,0),0)</f>
        <v>0</v>
      </c>
      <c r="U43" s="4">
        <f t="shared" si="3"/>
        <v>72960.72</v>
      </c>
      <c r="V43" s="4">
        <f t="shared" si="4"/>
        <v>36480.36</v>
      </c>
      <c r="W43" s="4">
        <f>IFERROR(VLOOKUP(B43,[1]THP!$B$11:$U$165,20,0),0)</f>
        <v>0</v>
      </c>
      <c r="X43" s="4">
        <v>0</v>
      </c>
      <c r="Y43" s="4">
        <v>0</v>
      </c>
      <c r="Z43" s="4">
        <v>0</v>
      </c>
      <c r="AA43" s="4">
        <v>500</v>
      </c>
      <c r="AB43" s="4">
        <v>100</v>
      </c>
      <c r="AC43" s="4">
        <v>0</v>
      </c>
    </row>
    <row r="44" spans="1:29" x14ac:dyDescent="0.25">
      <c r="A44" s="3">
        <v>43490</v>
      </c>
      <c r="B44" t="s">
        <v>70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28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4">
        <f>IFERROR(VLOOKUP(B44,[1]THP!$B$11:$J$165,9,0),0)</f>
        <v>3648036</v>
      </c>
      <c r="J44" s="4">
        <f>IFERROR(VLOOKUP(B44,[1]THP!$B$11:$K$165,10,0),0)</f>
        <v>3648036</v>
      </c>
      <c r="K44" s="4">
        <f>IFERROR(VLOOKUP(B44,[1]OToT!$B$8:$E$162,4,0),0)</f>
        <v>100000</v>
      </c>
      <c r="L44" s="4">
        <f>IFERROR(VLOOKUP(B44,[1]OToT!$B$8:$D$162,3,0),0)</f>
        <v>100000</v>
      </c>
      <c r="M44" s="4">
        <f>IFERROR(VLOOKUP(B44,[1]Bonus!$B$8:$E$162,4,0),0)</f>
        <v>229000</v>
      </c>
      <c r="N44" s="4">
        <f t="shared" si="1"/>
        <v>4077036</v>
      </c>
      <c r="O44" s="4">
        <v>0</v>
      </c>
      <c r="P44" s="4">
        <f>IFERROR(VLOOKUP(B44,[1]THP!$B$11:$O$165,14,0),0)</f>
        <v>154676.72640000001</v>
      </c>
      <c r="Q44" s="4">
        <f>IFERROR(VLOOKUP(B44,[1]THP!$B$11:$Q$165,16,0),0)</f>
        <v>72960.72</v>
      </c>
      <c r="R44" s="4">
        <f>IFERROR(VLOOKUP(B44,[1]THP!$B$11:$P$165,15,0),0)</f>
        <v>182401.8</v>
      </c>
      <c r="S44" s="4">
        <f t="shared" si="2"/>
        <v>4487075.2463999996</v>
      </c>
      <c r="T44" s="4">
        <f>IFERROR(VLOOKUP(B44,[1]THP!$B$11:$X$165,23,0),0)</f>
        <v>0</v>
      </c>
      <c r="U44" s="4">
        <f t="shared" si="3"/>
        <v>72960.72</v>
      </c>
      <c r="V44" s="4">
        <f t="shared" si="4"/>
        <v>36480.36</v>
      </c>
      <c r="W44" s="4">
        <f>IFERROR(VLOOKUP(B44,[1]THP!$B$11:$U$165,20,0),0)</f>
        <v>0</v>
      </c>
      <c r="X44" s="4">
        <v>0</v>
      </c>
      <c r="Y44" s="4">
        <v>0</v>
      </c>
      <c r="Z44" s="4">
        <v>0</v>
      </c>
      <c r="AA44" s="4">
        <v>500</v>
      </c>
      <c r="AB44" s="4">
        <v>100</v>
      </c>
      <c r="AC44" s="4">
        <v>0</v>
      </c>
    </row>
    <row r="45" spans="1:29" x14ac:dyDescent="0.25">
      <c r="A45" s="3">
        <v>43490</v>
      </c>
      <c r="B45" t="s">
        <v>71</v>
      </c>
      <c r="C45" t="str">
        <f>IFERROR(VLOOKUP(B45,[1]THP!$B$11:$C$165,2,0),0)</f>
        <v>APRILIA NUR DAMAYANTI</v>
      </c>
      <c r="D45" t="str">
        <f t="shared" si="0"/>
        <v>BZQ</v>
      </c>
      <c r="E45" t="s">
        <v>28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4">
        <f>IFERROR(VLOOKUP(B45,[1]THP!$B$11:$J$165,9,0),0)</f>
        <v>3648036</v>
      </c>
      <c r="J45" s="4">
        <f>IFERROR(VLOOKUP(B45,[1]THP!$B$11:$K$165,10,0),0)</f>
        <v>347432</v>
      </c>
      <c r="K45" s="4">
        <f>IFERROR(VLOOKUP(B45,[1]OToT!$B$8:$E$162,4,0),0)</f>
        <v>0</v>
      </c>
      <c r="L45" s="4">
        <f>IFERROR(VLOOKUP(B45,[1]OToT!$B$8:$D$162,3,0),0)</f>
        <v>0</v>
      </c>
      <c r="M45" s="4">
        <f>IFERROR(VLOOKUP(B45,[1]Bonus!$B$8:$E$162,4,0),0)</f>
        <v>35000</v>
      </c>
      <c r="N45" s="4">
        <f t="shared" si="1"/>
        <v>382432</v>
      </c>
      <c r="O45" s="4">
        <v>0</v>
      </c>
      <c r="P45" s="4">
        <f>IFERROR(VLOOKUP(B45,[1]THP!$B$11:$O$165,14,0),0)</f>
        <v>14731.1168</v>
      </c>
      <c r="Q45" s="4">
        <f>IFERROR(VLOOKUP(B45,[1]THP!$B$11:$Q$165,16,0),0)</f>
        <v>6948.64</v>
      </c>
      <c r="R45" s="4">
        <f>IFERROR(VLOOKUP(B45,[1]THP!$B$11:$P$165,15,0),0)</f>
        <v>0</v>
      </c>
      <c r="S45" s="4">
        <f t="shared" si="2"/>
        <v>404111.75680000003</v>
      </c>
      <c r="T45" s="4">
        <f>IFERROR(VLOOKUP(B45,[1]THP!$B$11:$X$165,23,0),0)</f>
        <v>0</v>
      </c>
      <c r="U45" s="4">
        <f t="shared" si="3"/>
        <v>6948.64</v>
      </c>
      <c r="V45" s="4">
        <f t="shared" si="4"/>
        <v>3474.32</v>
      </c>
      <c r="W45" s="4">
        <f>IFERROR(VLOOKUP(B45,[1]THP!$B$11:$U$165,20,0),0)</f>
        <v>0</v>
      </c>
      <c r="X45" s="4">
        <v>0</v>
      </c>
      <c r="Y45" s="4">
        <v>0</v>
      </c>
      <c r="Z45" s="4">
        <v>0</v>
      </c>
      <c r="AA45" s="4">
        <v>500</v>
      </c>
      <c r="AB45" s="4">
        <v>100</v>
      </c>
      <c r="AC45" s="4">
        <v>0</v>
      </c>
    </row>
    <row r="46" spans="1:29" x14ac:dyDescent="0.25">
      <c r="A46" s="3">
        <v>43490</v>
      </c>
      <c r="B46" t="s">
        <v>72</v>
      </c>
      <c r="C46" t="str">
        <f>IFERROR(VLOOKUP(B46,[1]THP!$B$11:$C$165,2,0),0)</f>
        <v>SETIA SARYANI MANIHURUK</v>
      </c>
      <c r="D46" t="str">
        <f t="shared" si="0"/>
        <v>B1C</v>
      </c>
      <c r="E46" t="s">
        <v>28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4">
        <f>IFERROR(VLOOKUP(B46,[1]THP!$B$11:$J$165,9,0),0)</f>
        <v>3648036</v>
      </c>
      <c r="J46" s="4">
        <f>IFERROR(VLOOKUP(B46,[1]THP!$B$11:$K$165,10,0),0)</f>
        <v>3648036</v>
      </c>
      <c r="K46" s="4">
        <f>IFERROR(VLOOKUP(B46,[1]OToT!$B$8:$E$162,4,0),0)</f>
        <v>0</v>
      </c>
      <c r="L46" s="4">
        <f>IFERROR(VLOOKUP(B46,[1]OToT!$B$8:$D$162,3,0),0)</f>
        <v>100000</v>
      </c>
      <c r="M46" s="4">
        <f>IFERROR(VLOOKUP(B46,[1]Bonus!$B$8:$E$162,4,0),0)</f>
        <v>34000</v>
      </c>
      <c r="N46" s="4">
        <f t="shared" si="1"/>
        <v>3782036</v>
      </c>
      <c r="O46" s="4">
        <v>0</v>
      </c>
      <c r="P46" s="4">
        <f>IFERROR(VLOOKUP(B46,[1]THP!$B$11:$O$165,14,0),0)</f>
        <v>154676.72640000001</v>
      </c>
      <c r="Q46" s="4">
        <f>IFERROR(VLOOKUP(B46,[1]THP!$B$11:$Q$165,16,0),0)</f>
        <v>72960.72</v>
      </c>
      <c r="R46" s="4">
        <f>IFERROR(VLOOKUP(B46,[1]THP!$B$11:$P$165,15,0),0)</f>
        <v>0</v>
      </c>
      <c r="S46" s="4">
        <f t="shared" si="2"/>
        <v>4009673.4464000002</v>
      </c>
      <c r="T46" s="4">
        <f>IFERROR(VLOOKUP(B46,[1]THP!$B$11:$X$165,23,0),0)</f>
        <v>0</v>
      </c>
      <c r="U46" s="4">
        <f t="shared" si="3"/>
        <v>72960.72</v>
      </c>
      <c r="V46" s="4">
        <f t="shared" si="4"/>
        <v>36480.36</v>
      </c>
      <c r="W46" s="4">
        <f>IFERROR(VLOOKUP(B46,[1]THP!$B$11:$U$165,20,0),0)</f>
        <v>0</v>
      </c>
      <c r="X46" s="4">
        <v>0</v>
      </c>
      <c r="Y46" s="4">
        <v>0</v>
      </c>
      <c r="Z46" s="4">
        <v>0</v>
      </c>
      <c r="AA46" s="4">
        <v>500</v>
      </c>
      <c r="AB46" s="4">
        <v>100</v>
      </c>
      <c r="AC46" s="4">
        <v>0</v>
      </c>
    </row>
    <row r="47" spans="1:29" x14ac:dyDescent="0.25">
      <c r="A47" s="3">
        <v>43490</v>
      </c>
      <c r="B47" t="s">
        <v>73</v>
      </c>
      <c r="C47" t="str">
        <f>IFERROR(VLOOKUP(B47,[1]THP!$B$11:$C$165,2,0),0)</f>
        <v>BAGUS AKBAR FEBRIANTO</v>
      </c>
      <c r="D47" t="str">
        <f t="shared" si="0"/>
        <v>B2W</v>
      </c>
      <c r="E47" t="s">
        <v>28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4">
        <f>IFERROR(VLOOKUP(B47,[1]THP!$B$11:$J$165,9,0),0)</f>
        <v>3648036</v>
      </c>
      <c r="J47" s="4">
        <f>IFERROR(VLOOKUP(B47,[1]THP!$B$11:$K$165,10,0),0)</f>
        <v>3648036</v>
      </c>
      <c r="K47" s="4">
        <f>IFERROR(VLOOKUP(B47,[1]OToT!$B$8:$E$162,4,0),0)</f>
        <v>0</v>
      </c>
      <c r="L47" s="4">
        <f>IFERROR(VLOOKUP(B47,[1]OToT!$B$8:$D$162,3,0),0)</f>
        <v>100000</v>
      </c>
      <c r="M47" s="4">
        <f>IFERROR(VLOOKUP(B47,[1]Bonus!$B$8:$E$162,4,0),0)</f>
        <v>26000</v>
      </c>
      <c r="N47" s="4">
        <f t="shared" si="1"/>
        <v>3774036</v>
      </c>
      <c r="O47" s="4">
        <v>0</v>
      </c>
      <c r="P47" s="4">
        <f>IFERROR(VLOOKUP(B47,[1]THP!$B$11:$O$165,14,0),0)</f>
        <v>154676.72640000001</v>
      </c>
      <c r="Q47" s="4">
        <f>IFERROR(VLOOKUP(B47,[1]THP!$B$11:$Q$165,16,0),0)</f>
        <v>72960.72</v>
      </c>
      <c r="R47" s="4">
        <f>IFERROR(VLOOKUP(B47,[1]THP!$B$11:$P$165,15,0),0)</f>
        <v>0</v>
      </c>
      <c r="S47" s="4">
        <f t="shared" si="2"/>
        <v>4001673.4464000002</v>
      </c>
      <c r="T47" s="4">
        <f>IFERROR(VLOOKUP(B47,[1]THP!$B$11:$X$165,23,0),0)</f>
        <v>0</v>
      </c>
      <c r="U47" s="4">
        <f t="shared" si="3"/>
        <v>72960.72</v>
      </c>
      <c r="V47" s="4">
        <f t="shared" si="4"/>
        <v>36480.36</v>
      </c>
      <c r="W47" s="4">
        <f>IFERROR(VLOOKUP(B47,[1]THP!$B$11:$U$165,20,0),0)</f>
        <v>0</v>
      </c>
      <c r="X47" s="4">
        <v>0</v>
      </c>
      <c r="Y47" s="4">
        <v>0</v>
      </c>
      <c r="Z47" s="4">
        <v>0</v>
      </c>
      <c r="AA47" s="4">
        <v>500</v>
      </c>
      <c r="AB47" s="4">
        <v>100</v>
      </c>
      <c r="AC47" s="4">
        <v>0</v>
      </c>
    </row>
    <row r="48" spans="1:29" x14ac:dyDescent="0.25">
      <c r="A48" s="3">
        <v>43490</v>
      </c>
      <c r="B48" t="s">
        <v>74</v>
      </c>
      <c r="C48" t="str">
        <f>IFERROR(VLOOKUP(B48,[1]THP!$B$11:$C$165,2,0),0)</f>
        <v>RAFI PRAMADHANA AZHAR</v>
      </c>
      <c r="D48" t="str">
        <f t="shared" si="0"/>
        <v>B3B</v>
      </c>
      <c r="E48" t="s">
        <v>28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4">
        <f>IFERROR(VLOOKUP(B48,[1]THP!$B$11:$J$165,9,0),0)</f>
        <v>3648036</v>
      </c>
      <c r="J48" s="4">
        <f>IFERROR(VLOOKUP(B48,[1]THP!$B$11:$K$165,10,0),0)</f>
        <v>3648036</v>
      </c>
      <c r="K48" s="4">
        <f>IFERROR(VLOOKUP(B48,[1]OToT!$B$8:$E$162,4,0),0)</f>
        <v>0</v>
      </c>
      <c r="L48" s="4">
        <f>IFERROR(VLOOKUP(B48,[1]OToT!$B$8:$D$162,3,0),0)</f>
        <v>100000</v>
      </c>
      <c r="M48" s="4">
        <f>IFERROR(VLOOKUP(B48,[1]Bonus!$B$8:$E$162,4,0),0)</f>
        <v>19000</v>
      </c>
      <c r="N48" s="4">
        <f t="shared" si="1"/>
        <v>3767036</v>
      </c>
      <c r="O48" s="4">
        <v>0</v>
      </c>
      <c r="P48" s="4">
        <f>IFERROR(VLOOKUP(B48,[1]THP!$B$11:$O$165,14,0),0)</f>
        <v>154676.72640000001</v>
      </c>
      <c r="Q48" s="4">
        <f>IFERROR(VLOOKUP(B48,[1]THP!$B$11:$Q$165,16,0),0)</f>
        <v>72960.72</v>
      </c>
      <c r="R48" s="4">
        <f>IFERROR(VLOOKUP(B48,[1]THP!$B$11:$P$165,15,0),0)</f>
        <v>0</v>
      </c>
      <c r="S48" s="4">
        <f t="shared" si="2"/>
        <v>3994673.4464000002</v>
      </c>
      <c r="T48" s="4">
        <f>IFERROR(VLOOKUP(B48,[1]THP!$B$11:$X$165,23,0),0)</f>
        <v>0</v>
      </c>
      <c r="U48" s="4">
        <f t="shared" si="3"/>
        <v>72960.72</v>
      </c>
      <c r="V48" s="4">
        <f t="shared" si="4"/>
        <v>36480.36</v>
      </c>
      <c r="W48" s="4">
        <f>IFERROR(VLOOKUP(B48,[1]THP!$B$11:$U$165,20,0),0)</f>
        <v>0</v>
      </c>
      <c r="X48" s="4">
        <v>0</v>
      </c>
      <c r="Y48" s="4">
        <v>0</v>
      </c>
      <c r="Z48" s="4">
        <v>0</v>
      </c>
      <c r="AA48" s="4">
        <v>500</v>
      </c>
      <c r="AB48" s="4">
        <v>100</v>
      </c>
      <c r="AC48" s="4">
        <v>0</v>
      </c>
    </row>
    <row r="49" spans="1:29" x14ac:dyDescent="0.25">
      <c r="A49" s="3">
        <v>43490</v>
      </c>
      <c r="B49" t="s">
        <v>75</v>
      </c>
      <c r="C49" t="str">
        <f>IFERROR(VLOOKUP(B49,[1]THP!$B$11:$C$165,2,0),0)</f>
        <v>DEWI LESTARI</v>
      </c>
      <c r="D49" t="str">
        <f t="shared" si="0"/>
        <v>B3E</v>
      </c>
      <c r="E49" t="s">
        <v>28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4">
        <f>IFERROR(VLOOKUP(B49,[1]THP!$B$11:$J$165,9,0),0)</f>
        <v>3648036</v>
      </c>
      <c r="J49" s="4">
        <f>IFERROR(VLOOKUP(B49,[1]THP!$B$11:$K$165,10,0),0)</f>
        <v>3474320</v>
      </c>
      <c r="K49" s="4">
        <f>IFERROR(VLOOKUP(B49,[1]OToT!$B$8:$E$162,4,0),0)</f>
        <v>0</v>
      </c>
      <c r="L49" s="4">
        <f>IFERROR(VLOOKUP(B49,[1]OToT!$B$8:$D$162,3,0),0)</f>
        <v>75000</v>
      </c>
      <c r="M49" s="4">
        <f>IFERROR(VLOOKUP(B49,[1]Bonus!$B$8:$E$162,4,0),0)</f>
        <v>43000</v>
      </c>
      <c r="N49" s="4">
        <f t="shared" si="1"/>
        <v>3592320</v>
      </c>
      <c r="O49" s="4">
        <v>0</v>
      </c>
      <c r="P49" s="4">
        <f>IFERROR(VLOOKUP(B49,[1]THP!$B$11:$O$165,14,0),0)</f>
        <v>147311.16800000001</v>
      </c>
      <c r="Q49" s="4">
        <f>IFERROR(VLOOKUP(B49,[1]THP!$B$11:$Q$165,16,0),0)</f>
        <v>69486.399999999994</v>
      </c>
      <c r="R49" s="4">
        <f>IFERROR(VLOOKUP(B49,[1]THP!$B$11:$P$165,15,0),0)</f>
        <v>0</v>
      </c>
      <c r="S49" s="4">
        <f t="shared" si="2"/>
        <v>3809117.568</v>
      </c>
      <c r="T49" s="4">
        <f>IFERROR(VLOOKUP(B49,[1]THP!$B$11:$X$165,23,0),0)</f>
        <v>0</v>
      </c>
      <c r="U49" s="4">
        <f t="shared" si="3"/>
        <v>69486.399999999994</v>
      </c>
      <c r="V49" s="4">
        <f t="shared" si="4"/>
        <v>34743.199999999997</v>
      </c>
      <c r="W49" s="4">
        <f>IFERROR(VLOOKUP(B49,[1]THP!$B$11:$U$165,20,0),0)</f>
        <v>0</v>
      </c>
      <c r="X49" s="4">
        <v>0</v>
      </c>
      <c r="Y49" s="4">
        <v>0</v>
      </c>
      <c r="Z49" s="4">
        <v>0</v>
      </c>
      <c r="AA49" s="4">
        <v>500</v>
      </c>
      <c r="AB49" s="4">
        <v>100</v>
      </c>
      <c r="AC49" s="4">
        <v>0</v>
      </c>
    </row>
    <row r="50" spans="1:29" x14ac:dyDescent="0.25">
      <c r="A50" s="3">
        <v>43490</v>
      </c>
      <c r="B50" t="s">
        <v>76</v>
      </c>
      <c r="C50" t="str">
        <f>IFERROR(VLOOKUP(B50,[1]THP!$B$11:$C$165,2,0),0)</f>
        <v>ROMAN DONY</v>
      </c>
      <c r="D50" t="str">
        <f t="shared" si="0"/>
        <v>B3H</v>
      </c>
      <c r="E50" t="s">
        <v>28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4">
        <f>IFERROR(VLOOKUP(B50,[1]THP!$B$11:$J$165,9,0),0)</f>
        <v>3648036</v>
      </c>
      <c r="J50" s="4">
        <f>IFERROR(VLOOKUP(B50,[1]THP!$B$11:$K$165,10,0),0)</f>
        <v>2605740</v>
      </c>
      <c r="K50" s="4">
        <f>IFERROR(VLOOKUP(B50,[1]OToT!$B$8:$E$162,4,0),0)</f>
        <v>0</v>
      </c>
      <c r="L50" s="4">
        <f>IFERROR(VLOOKUP(B50,[1]OToT!$B$8:$D$162,3,0),0)</f>
        <v>50000</v>
      </c>
      <c r="M50" s="4">
        <f>IFERROR(VLOOKUP(B50,[1]Bonus!$B$8:$E$162,4,0),0)</f>
        <v>27000</v>
      </c>
      <c r="N50" s="4">
        <f t="shared" si="1"/>
        <v>2682740</v>
      </c>
      <c r="O50" s="4">
        <v>0</v>
      </c>
      <c r="P50" s="4">
        <f>IFERROR(VLOOKUP(B50,[1]THP!$B$11:$O$165,14,0),0)</f>
        <v>110483.376</v>
      </c>
      <c r="Q50" s="4">
        <f>IFERROR(VLOOKUP(B50,[1]THP!$B$11:$Q$165,16,0),0)</f>
        <v>52114.8</v>
      </c>
      <c r="R50" s="4">
        <f>IFERROR(VLOOKUP(B50,[1]THP!$B$11:$P$165,15,0),0)</f>
        <v>0</v>
      </c>
      <c r="S50" s="4">
        <f t="shared" si="2"/>
        <v>2845338.176</v>
      </c>
      <c r="T50" s="4">
        <f>IFERROR(VLOOKUP(B50,[1]THP!$B$11:$X$165,23,0),0)</f>
        <v>0</v>
      </c>
      <c r="U50" s="4">
        <f t="shared" si="3"/>
        <v>52114.8</v>
      </c>
      <c r="V50" s="4">
        <f t="shared" si="4"/>
        <v>26057.4</v>
      </c>
      <c r="W50" s="4">
        <f>IFERROR(VLOOKUP(B50,[1]THP!$B$11:$U$165,20,0),0)</f>
        <v>0</v>
      </c>
      <c r="X50" s="4">
        <v>0</v>
      </c>
      <c r="Y50" s="4">
        <v>0</v>
      </c>
      <c r="Z50" s="4">
        <v>0</v>
      </c>
      <c r="AA50" s="4">
        <v>500</v>
      </c>
      <c r="AB50" s="4">
        <v>100</v>
      </c>
      <c r="AC50" s="4">
        <v>0</v>
      </c>
    </row>
    <row r="51" spans="1:29" x14ac:dyDescent="0.25">
      <c r="A51" s="3">
        <v>43490</v>
      </c>
      <c r="B51" t="s">
        <v>77</v>
      </c>
      <c r="C51" t="str">
        <f>IFERROR(VLOOKUP(B51,[1]THP!$B$11:$C$165,2,0),0)</f>
        <v>DIAH PERMATASARI</v>
      </c>
      <c r="D51" t="str">
        <f t="shared" si="0"/>
        <v>BJN</v>
      </c>
      <c r="E51" t="s">
        <v>28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4">
        <f>IFERROR(VLOOKUP(B51,[1]THP!$B$11:$J$165,9,0),0)</f>
        <v>3648036</v>
      </c>
      <c r="J51" s="4">
        <f>IFERROR(VLOOKUP(B51,[1]THP!$B$11:$K$165,10,0),0)</f>
        <v>3648036</v>
      </c>
      <c r="K51" s="4">
        <f>IFERROR(VLOOKUP(B51,[1]OToT!$B$8:$E$162,4,0),0)</f>
        <v>150000</v>
      </c>
      <c r="L51" s="4">
        <f>IFERROR(VLOOKUP(B51,[1]OToT!$B$8:$D$162,3,0),0)</f>
        <v>100000</v>
      </c>
      <c r="M51" s="4">
        <f>IFERROR(VLOOKUP(B51,[1]Bonus!$B$8:$E$162,4,0),0)</f>
        <v>464000</v>
      </c>
      <c r="N51" s="4">
        <f t="shared" si="1"/>
        <v>4362036</v>
      </c>
      <c r="O51" s="4">
        <v>0</v>
      </c>
      <c r="P51" s="4">
        <f>IFERROR(VLOOKUP(B51,[1]THP!$B$11:$O$165,14,0),0)</f>
        <v>154676.72640000001</v>
      </c>
      <c r="Q51" s="4">
        <f>IFERROR(VLOOKUP(B51,[1]THP!$B$11:$Q$165,16,0),0)</f>
        <v>72960.72</v>
      </c>
      <c r="R51" s="4">
        <f>IFERROR(VLOOKUP(B51,[1]THP!$B$11:$P$165,15,0),0)</f>
        <v>0</v>
      </c>
      <c r="S51" s="4">
        <f t="shared" si="2"/>
        <v>4589673.4463999998</v>
      </c>
      <c r="T51" s="4">
        <f>IFERROR(VLOOKUP(B51,[1]THP!$B$11:$X$165,23,0),0)</f>
        <v>0</v>
      </c>
      <c r="U51" s="4">
        <f t="shared" si="3"/>
        <v>72960.72</v>
      </c>
      <c r="V51" s="4">
        <f t="shared" si="4"/>
        <v>36480.36</v>
      </c>
      <c r="W51" s="4">
        <f>IFERROR(VLOOKUP(B51,[1]THP!$B$11:$U$165,20,0),0)</f>
        <v>0</v>
      </c>
      <c r="X51" s="4">
        <v>0</v>
      </c>
      <c r="Y51" s="4">
        <v>0</v>
      </c>
      <c r="Z51" s="4">
        <v>0</v>
      </c>
      <c r="AA51" s="4">
        <v>500</v>
      </c>
      <c r="AB51" s="4">
        <v>100</v>
      </c>
      <c r="AC51" s="4">
        <v>0</v>
      </c>
    </row>
    <row r="52" spans="1:29" x14ac:dyDescent="0.25">
      <c r="A52" s="3">
        <v>43490</v>
      </c>
      <c r="B52" t="s">
        <v>78</v>
      </c>
      <c r="C52" t="str">
        <f>IFERROR(VLOOKUP(B52,[1]THP!$B$11:$C$165,2,0),0)</f>
        <v>FITRIA WIDYANINGSIH</v>
      </c>
      <c r="D52" t="str">
        <f t="shared" si="0"/>
        <v>BKM</v>
      </c>
      <c r="E52" t="s">
        <v>28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4">
        <f>IFERROR(VLOOKUP(B52,[1]THP!$B$11:$J$165,9,0),0)</f>
        <v>3648036</v>
      </c>
      <c r="J52" s="4">
        <f>IFERROR(VLOOKUP(B52,[1]THP!$B$11:$K$165,10,0),0)</f>
        <v>3648036</v>
      </c>
      <c r="K52" s="4">
        <f>IFERROR(VLOOKUP(B52,[1]OToT!$B$8:$E$162,4,0),0)</f>
        <v>150000</v>
      </c>
      <c r="L52" s="4">
        <f>IFERROR(VLOOKUP(B52,[1]OToT!$B$8:$D$162,3,0),0)</f>
        <v>100000</v>
      </c>
      <c r="M52" s="4">
        <f>IFERROR(VLOOKUP(B52,[1]Bonus!$B$8:$E$162,4,0),0)</f>
        <v>544000</v>
      </c>
      <c r="N52" s="4">
        <f t="shared" si="1"/>
        <v>4442036</v>
      </c>
      <c r="O52" s="4">
        <v>0</v>
      </c>
      <c r="P52" s="4">
        <f>IFERROR(VLOOKUP(B52,[1]THP!$B$11:$O$165,14,0),0)</f>
        <v>154676.72640000001</v>
      </c>
      <c r="Q52" s="4">
        <f>IFERROR(VLOOKUP(B52,[1]THP!$B$11:$Q$165,16,0),0)</f>
        <v>72960.72</v>
      </c>
      <c r="R52" s="4">
        <f>IFERROR(VLOOKUP(B52,[1]THP!$B$11:$P$165,15,0),0)</f>
        <v>0</v>
      </c>
      <c r="S52" s="4">
        <f t="shared" si="2"/>
        <v>4669673.4463999998</v>
      </c>
      <c r="T52" s="4">
        <f>IFERROR(VLOOKUP(B52,[1]THP!$B$11:$X$165,23,0),0)</f>
        <v>0</v>
      </c>
      <c r="U52" s="4">
        <f t="shared" si="3"/>
        <v>72960.72</v>
      </c>
      <c r="V52" s="4">
        <f t="shared" si="4"/>
        <v>36480.36</v>
      </c>
      <c r="W52" s="4">
        <f>IFERROR(VLOOKUP(B52,[1]THP!$B$11:$U$165,20,0),0)</f>
        <v>0</v>
      </c>
      <c r="X52" s="4">
        <v>0</v>
      </c>
      <c r="Y52" s="4">
        <v>0</v>
      </c>
      <c r="Z52" s="4">
        <v>0</v>
      </c>
      <c r="AA52" s="4">
        <v>500</v>
      </c>
      <c r="AB52" s="4">
        <v>100</v>
      </c>
      <c r="AC52" s="4">
        <v>0</v>
      </c>
    </row>
    <row r="53" spans="1:29" x14ac:dyDescent="0.25">
      <c r="A53" s="3">
        <v>43490</v>
      </c>
      <c r="B53" t="s">
        <v>79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28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4">
        <f>IFERROR(VLOOKUP(B53,[1]THP!$B$11:$J$165,9,0),0)</f>
        <v>3648036</v>
      </c>
      <c r="J53" s="4">
        <f>IFERROR(VLOOKUP(B53,[1]THP!$B$11:$K$165,10,0),0)</f>
        <v>3648036</v>
      </c>
      <c r="K53" s="4">
        <f>IFERROR(VLOOKUP(B53,[1]OToT!$B$8:$E$162,4,0),0)</f>
        <v>150000</v>
      </c>
      <c r="L53" s="4">
        <f>IFERROR(VLOOKUP(B53,[1]OToT!$B$8:$D$162,3,0),0)</f>
        <v>100000</v>
      </c>
      <c r="M53" s="4">
        <f>IFERROR(VLOOKUP(B53,[1]Bonus!$B$8:$E$162,4,0),0)</f>
        <v>464000</v>
      </c>
      <c r="N53" s="4">
        <f t="shared" si="1"/>
        <v>4362036</v>
      </c>
      <c r="O53" s="4">
        <v>0</v>
      </c>
      <c r="P53" s="4">
        <f>IFERROR(VLOOKUP(B53,[1]THP!$B$11:$O$165,14,0),0)</f>
        <v>154676.72640000001</v>
      </c>
      <c r="Q53" s="4">
        <f>IFERROR(VLOOKUP(B53,[1]THP!$B$11:$Q$165,16,0),0)</f>
        <v>72960.72</v>
      </c>
      <c r="R53" s="4">
        <f>IFERROR(VLOOKUP(B53,[1]THP!$B$11:$P$165,15,0),0)</f>
        <v>182401.8</v>
      </c>
      <c r="S53" s="4">
        <f t="shared" si="2"/>
        <v>4772075.2463999996</v>
      </c>
      <c r="T53" s="4">
        <f>IFERROR(VLOOKUP(B53,[1]THP!$B$11:$X$165,23,0),0)</f>
        <v>0</v>
      </c>
      <c r="U53" s="4">
        <f t="shared" si="3"/>
        <v>72960.72</v>
      </c>
      <c r="V53" s="4">
        <f t="shared" si="4"/>
        <v>36480.36</v>
      </c>
      <c r="W53" s="4">
        <f>IFERROR(VLOOKUP(B53,[1]THP!$B$11:$U$165,20,0),0)</f>
        <v>0</v>
      </c>
      <c r="X53" s="4">
        <v>0</v>
      </c>
      <c r="Y53" s="4">
        <v>0</v>
      </c>
      <c r="Z53" s="4">
        <v>0</v>
      </c>
      <c r="AA53" s="4">
        <v>500</v>
      </c>
      <c r="AB53" s="4">
        <v>100</v>
      </c>
      <c r="AC53" s="4">
        <v>0</v>
      </c>
    </row>
    <row r="54" spans="1:29" x14ac:dyDescent="0.25">
      <c r="A54" s="3">
        <v>43490</v>
      </c>
      <c r="B54" t="s">
        <v>80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28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4">
        <f>IFERROR(VLOOKUP(B54,[1]THP!$B$11:$J$165,9,0),0)</f>
        <v>3648036</v>
      </c>
      <c r="J54" s="4">
        <f>IFERROR(VLOOKUP(B54,[1]THP!$B$11:$K$165,10,0),0)</f>
        <v>3648036</v>
      </c>
      <c r="K54" s="4">
        <f>IFERROR(VLOOKUP(B54,[1]OToT!$B$8:$E$162,4,0),0)</f>
        <v>100000</v>
      </c>
      <c r="L54" s="4">
        <f>IFERROR(VLOOKUP(B54,[1]OToT!$B$8:$D$162,3,0),0)</f>
        <v>100000</v>
      </c>
      <c r="M54" s="4">
        <f>IFERROR(VLOOKUP(B54,[1]Bonus!$B$8:$E$162,4,0),0)</f>
        <v>146000</v>
      </c>
      <c r="N54" s="4">
        <f t="shared" si="1"/>
        <v>3994036</v>
      </c>
      <c r="O54" s="4">
        <v>0</v>
      </c>
      <c r="P54" s="4">
        <f>IFERROR(VLOOKUP(B54,[1]THP!$B$11:$O$165,14,0),0)</f>
        <v>154676.72640000001</v>
      </c>
      <c r="Q54" s="4">
        <f>IFERROR(VLOOKUP(B54,[1]THP!$B$11:$Q$165,16,0),0)</f>
        <v>72960.72</v>
      </c>
      <c r="R54" s="4">
        <f>IFERROR(VLOOKUP(B54,[1]THP!$B$11:$P$165,15,0),0)</f>
        <v>182401.8</v>
      </c>
      <c r="S54" s="4">
        <f t="shared" si="2"/>
        <v>4404075.2463999996</v>
      </c>
      <c r="T54" s="4">
        <f>IFERROR(VLOOKUP(B54,[1]THP!$B$11:$X$165,23,0),0)</f>
        <v>0</v>
      </c>
      <c r="U54" s="4">
        <f t="shared" si="3"/>
        <v>72960.72</v>
      </c>
      <c r="V54" s="4">
        <f t="shared" si="4"/>
        <v>36480.36</v>
      </c>
      <c r="W54" s="4">
        <f>IFERROR(VLOOKUP(B54,[1]THP!$B$11:$U$165,20,0),0)</f>
        <v>0</v>
      </c>
      <c r="X54" s="4">
        <v>0</v>
      </c>
      <c r="Y54" s="4">
        <v>0</v>
      </c>
      <c r="Z54" s="4">
        <v>0</v>
      </c>
      <c r="AA54" s="4">
        <v>500</v>
      </c>
      <c r="AB54" s="4">
        <v>100</v>
      </c>
      <c r="AC54" s="4">
        <v>0</v>
      </c>
    </row>
    <row r="55" spans="1:29" x14ac:dyDescent="0.25">
      <c r="A55" s="3">
        <v>43490</v>
      </c>
      <c r="B55" t="s">
        <v>81</v>
      </c>
      <c r="C55" t="str">
        <f>IFERROR(VLOOKUP(B55,[1]THP!$B$11:$C$165,2,0),0)</f>
        <v>FAID PRATAMA ARIF SANTOSO</v>
      </c>
      <c r="D55" t="str">
        <f t="shared" si="0"/>
        <v>BXB</v>
      </c>
      <c r="E55" t="s">
        <v>28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4">
        <f>IFERROR(VLOOKUP(B55,[1]THP!$B$11:$J$165,9,0),0)</f>
        <v>3648036</v>
      </c>
      <c r="J55" s="4">
        <f>IFERROR(VLOOKUP(B55,[1]THP!$B$11:$K$165,10,0),0)</f>
        <v>3648036</v>
      </c>
      <c r="K55" s="4">
        <f>IFERROR(VLOOKUP(B55,[1]OToT!$B$8:$E$162,4,0),0)</f>
        <v>150000</v>
      </c>
      <c r="L55" s="4">
        <f>IFERROR(VLOOKUP(B55,[1]OToT!$B$8:$D$162,3,0),0)</f>
        <v>100000</v>
      </c>
      <c r="M55" s="4">
        <f>IFERROR(VLOOKUP(B55,[1]Bonus!$B$8:$E$162,4,0),0)</f>
        <v>436000</v>
      </c>
      <c r="N55" s="4">
        <f t="shared" si="1"/>
        <v>4334036</v>
      </c>
      <c r="O55" s="4">
        <v>0</v>
      </c>
      <c r="P55" s="4">
        <f>IFERROR(VLOOKUP(B55,[1]THP!$B$11:$O$165,14,0),0)</f>
        <v>154676.72640000001</v>
      </c>
      <c r="Q55" s="4">
        <f>IFERROR(VLOOKUP(B55,[1]THP!$B$11:$Q$165,16,0),0)</f>
        <v>72960.72</v>
      </c>
      <c r="R55" s="4">
        <f>IFERROR(VLOOKUP(B55,[1]THP!$B$11:$P$165,15,0),0)</f>
        <v>0</v>
      </c>
      <c r="S55" s="4">
        <f t="shared" si="2"/>
        <v>4561673.4463999998</v>
      </c>
      <c r="T55" s="4">
        <f>IFERROR(VLOOKUP(B55,[1]THP!$B$11:$X$165,23,0),0)</f>
        <v>0</v>
      </c>
      <c r="U55" s="4">
        <f t="shared" si="3"/>
        <v>72960.72</v>
      </c>
      <c r="V55" s="4">
        <f t="shared" si="4"/>
        <v>36480.36</v>
      </c>
      <c r="W55" s="4">
        <f>IFERROR(VLOOKUP(B55,[1]THP!$B$11:$U$165,20,0),0)</f>
        <v>0</v>
      </c>
      <c r="X55" s="4">
        <v>0</v>
      </c>
      <c r="Y55" s="4">
        <v>0</v>
      </c>
      <c r="Z55" s="4">
        <v>0</v>
      </c>
      <c r="AA55" s="4">
        <v>500</v>
      </c>
      <c r="AB55" s="4">
        <v>100</v>
      </c>
      <c r="AC55" s="4">
        <v>0</v>
      </c>
    </row>
    <row r="56" spans="1:29" x14ac:dyDescent="0.25">
      <c r="A56" s="3">
        <v>43490</v>
      </c>
      <c r="B56" t="s">
        <v>82</v>
      </c>
      <c r="C56" t="str">
        <f>IFERROR(VLOOKUP(B56,[1]THP!$B$11:$C$165,2,0),0)</f>
        <v>LUSI NOVITA SIMARMATA</v>
      </c>
      <c r="D56" t="str">
        <f t="shared" si="0"/>
        <v>BXK</v>
      </c>
      <c r="E56" t="s">
        <v>28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4">
        <f>IFERROR(VLOOKUP(B56,[1]THP!$B$11:$J$165,9,0),0)</f>
        <v>3648036</v>
      </c>
      <c r="J56" s="4">
        <f>IFERROR(VLOOKUP(B56,[1]THP!$B$11:$K$165,10,0),0)</f>
        <v>3648036</v>
      </c>
      <c r="K56" s="4">
        <f>IFERROR(VLOOKUP(B56,[1]OToT!$B$8:$E$162,4,0),0)</f>
        <v>100000</v>
      </c>
      <c r="L56" s="4">
        <f>IFERROR(VLOOKUP(B56,[1]OToT!$B$8:$D$162,3,0),0)</f>
        <v>100000</v>
      </c>
      <c r="M56" s="4">
        <f>IFERROR(VLOOKUP(B56,[1]Bonus!$B$8:$E$162,4,0),0)</f>
        <v>190000</v>
      </c>
      <c r="N56" s="4">
        <f t="shared" si="1"/>
        <v>4038036</v>
      </c>
      <c r="O56" s="4">
        <v>0</v>
      </c>
      <c r="P56" s="4">
        <f>IFERROR(VLOOKUP(B56,[1]THP!$B$11:$O$165,14,0),0)</f>
        <v>154676.72640000001</v>
      </c>
      <c r="Q56" s="4">
        <f>IFERROR(VLOOKUP(B56,[1]THP!$B$11:$Q$165,16,0),0)</f>
        <v>72960.72</v>
      </c>
      <c r="R56" s="4">
        <f>IFERROR(VLOOKUP(B56,[1]THP!$B$11:$P$165,15,0),0)</f>
        <v>0</v>
      </c>
      <c r="S56" s="4">
        <f t="shared" si="2"/>
        <v>4265673.4463999998</v>
      </c>
      <c r="T56" s="4">
        <f>IFERROR(VLOOKUP(B56,[1]THP!$B$11:$X$165,23,0),0)</f>
        <v>0</v>
      </c>
      <c r="U56" s="4">
        <f t="shared" si="3"/>
        <v>72960.72</v>
      </c>
      <c r="V56" s="4">
        <f t="shared" si="4"/>
        <v>36480.36</v>
      </c>
      <c r="W56" s="4">
        <f>IFERROR(VLOOKUP(B56,[1]THP!$B$11:$U$165,20,0),0)</f>
        <v>0</v>
      </c>
      <c r="X56" s="4">
        <v>0</v>
      </c>
      <c r="Y56" s="4">
        <v>0</v>
      </c>
      <c r="Z56" s="4">
        <v>0</v>
      </c>
      <c r="AA56" s="4">
        <v>500</v>
      </c>
      <c r="AB56" s="4">
        <v>100</v>
      </c>
      <c r="AC56" s="4">
        <v>0</v>
      </c>
    </row>
    <row r="57" spans="1:29" x14ac:dyDescent="0.25">
      <c r="A57" s="3">
        <v>43490</v>
      </c>
      <c r="B57" t="s">
        <v>83</v>
      </c>
      <c r="C57" t="str">
        <f>IFERROR(VLOOKUP(B57,[1]THP!$B$11:$C$165,2,0),0)</f>
        <v>ADE SUKARA</v>
      </c>
      <c r="D57" t="str">
        <f t="shared" si="0"/>
        <v>BXV</v>
      </c>
      <c r="E57" t="s">
        <v>28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4">
        <f>IFERROR(VLOOKUP(B57,[1]THP!$B$11:$J$165,9,0),0)</f>
        <v>3648036</v>
      </c>
      <c r="J57" s="4">
        <f>IFERROR(VLOOKUP(B57,[1]THP!$B$11:$K$165,10,0),0)</f>
        <v>3648036</v>
      </c>
      <c r="K57" s="4">
        <f>IFERROR(VLOOKUP(B57,[1]OToT!$B$8:$E$162,4,0),0)</f>
        <v>0</v>
      </c>
      <c r="L57" s="4">
        <f>IFERROR(VLOOKUP(B57,[1]OToT!$B$8:$D$162,3,0),0)</f>
        <v>100000</v>
      </c>
      <c r="M57" s="4">
        <f>IFERROR(VLOOKUP(B57,[1]Bonus!$B$8:$E$162,4,0),0)</f>
        <v>46000</v>
      </c>
      <c r="N57" s="4">
        <f t="shared" si="1"/>
        <v>3794036</v>
      </c>
      <c r="O57" s="4">
        <v>0</v>
      </c>
      <c r="P57" s="4">
        <f>IFERROR(VLOOKUP(B57,[1]THP!$B$11:$O$165,14,0),0)</f>
        <v>154676.72640000001</v>
      </c>
      <c r="Q57" s="4">
        <f>IFERROR(VLOOKUP(B57,[1]THP!$B$11:$Q$165,16,0),0)</f>
        <v>72960.72</v>
      </c>
      <c r="R57" s="4">
        <f>IFERROR(VLOOKUP(B57,[1]THP!$B$11:$P$165,15,0),0)</f>
        <v>0</v>
      </c>
      <c r="S57" s="4">
        <f t="shared" si="2"/>
        <v>4021673.4464000002</v>
      </c>
      <c r="T57" s="4">
        <f>IFERROR(VLOOKUP(B57,[1]THP!$B$11:$X$165,23,0),0)</f>
        <v>0</v>
      </c>
      <c r="U57" s="4">
        <f t="shared" si="3"/>
        <v>72960.72</v>
      </c>
      <c r="V57" s="4">
        <f t="shared" si="4"/>
        <v>36480.36</v>
      </c>
      <c r="W57" s="4">
        <f>IFERROR(VLOOKUP(B57,[1]THP!$B$11:$U$165,20,0),0)</f>
        <v>0</v>
      </c>
      <c r="X57" s="4">
        <v>0</v>
      </c>
      <c r="Y57" s="4">
        <v>0</v>
      </c>
      <c r="Z57" s="4">
        <v>0</v>
      </c>
      <c r="AA57" s="4">
        <v>500</v>
      </c>
      <c r="AB57" s="4">
        <v>100</v>
      </c>
      <c r="AC57" s="4">
        <v>0</v>
      </c>
    </row>
    <row r="58" spans="1:29" x14ac:dyDescent="0.25">
      <c r="A58" s="3">
        <v>43490</v>
      </c>
      <c r="B58" t="s">
        <v>84</v>
      </c>
      <c r="C58" t="str">
        <f>IFERROR(VLOOKUP(B58,[1]THP!$B$11:$C$165,2,0),0)</f>
        <v>HIKMATUL LAELI</v>
      </c>
      <c r="D58" t="str">
        <f t="shared" si="0"/>
        <v>BYK</v>
      </c>
      <c r="E58" t="s">
        <v>28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4">
        <f>IFERROR(VLOOKUP(B58,[1]THP!$B$11:$J$165,9,0),0)</f>
        <v>3648036</v>
      </c>
      <c r="J58" s="4">
        <f>IFERROR(VLOOKUP(B58,[1]THP!$B$11:$K$165,10,0),0)</f>
        <v>3648036</v>
      </c>
      <c r="K58" s="4">
        <f>IFERROR(VLOOKUP(B58,[1]OToT!$B$8:$E$162,4,0),0)</f>
        <v>150000</v>
      </c>
      <c r="L58" s="4">
        <f>IFERROR(VLOOKUP(B58,[1]OToT!$B$8:$D$162,3,0),0)</f>
        <v>100000</v>
      </c>
      <c r="M58" s="4">
        <f>IFERROR(VLOOKUP(B58,[1]Bonus!$B$8:$E$162,4,0),0)</f>
        <v>420000</v>
      </c>
      <c r="N58" s="4">
        <f t="shared" si="1"/>
        <v>4318036</v>
      </c>
      <c r="O58" s="4">
        <v>0</v>
      </c>
      <c r="P58" s="4">
        <f>IFERROR(VLOOKUP(B58,[1]THP!$B$11:$O$165,14,0),0)</f>
        <v>154676.72640000001</v>
      </c>
      <c r="Q58" s="4">
        <f>IFERROR(VLOOKUP(B58,[1]THP!$B$11:$Q$165,16,0),0)</f>
        <v>72960.72</v>
      </c>
      <c r="R58" s="4">
        <f>IFERROR(VLOOKUP(B58,[1]THP!$B$11:$P$165,15,0),0)</f>
        <v>0</v>
      </c>
      <c r="S58" s="4">
        <f t="shared" si="2"/>
        <v>4545673.4463999998</v>
      </c>
      <c r="T58" s="4">
        <f>IFERROR(VLOOKUP(B58,[1]THP!$B$11:$X$165,23,0),0)</f>
        <v>0</v>
      </c>
      <c r="U58" s="4">
        <f t="shared" si="3"/>
        <v>72960.72</v>
      </c>
      <c r="V58" s="4">
        <f t="shared" si="4"/>
        <v>36480.36</v>
      </c>
      <c r="W58" s="4">
        <f>IFERROR(VLOOKUP(B58,[1]THP!$B$11:$U$165,20,0),0)</f>
        <v>0</v>
      </c>
      <c r="X58" s="4">
        <v>0</v>
      </c>
      <c r="Y58" s="4">
        <v>0</v>
      </c>
      <c r="Z58" s="4">
        <v>0</v>
      </c>
      <c r="AA58" s="4">
        <v>500</v>
      </c>
      <c r="AB58" s="4">
        <v>100</v>
      </c>
      <c r="AC58" s="4">
        <v>0</v>
      </c>
    </row>
    <row r="59" spans="1:29" x14ac:dyDescent="0.25">
      <c r="A59" s="3">
        <v>43490</v>
      </c>
      <c r="B59" t="s">
        <v>85</v>
      </c>
      <c r="C59" t="str">
        <f>IFERROR(VLOOKUP(B59,[1]THP!$B$11:$C$165,2,0),0)</f>
        <v>NUR AZIZAH BATUBARA</v>
      </c>
      <c r="D59" t="str">
        <f t="shared" si="0"/>
        <v>BYQ</v>
      </c>
      <c r="E59" t="s">
        <v>28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4">
        <f>IFERROR(VLOOKUP(B59,[1]THP!$B$11:$J$165,9,0),0)</f>
        <v>3648036</v>
      </c>
      <c r="J59" s="4">
        <f>IFERROR(VLOOKUP(B59,[1]THP!$B$11:$K$165,10,0),0)</f>
        <v>3648036</v>
      </c>
      <c r="K59" s="4">
        <f>IFERROR(VLOOKUP(B59,[1]OToT!$B$8:$E$162,4,0),0)</f>
        <v>0</v>
      </c>
      <c r="L59" s="4">
        <f>IFERROR(VLOOKUP(B59,[1]OToT!$B$8:$D$162,3,0),0)</f>
        <v>100000</v>
      </c>
      <c r="M59" s="4">
        <f>IFERROR(VLOOKUP(B59,[1]Bonus!$B$8:$E$162,4,0),0)</f>
        <v>42000</v>
      </c>
      <c r="N59" s="4">
        <f t="shared" si="1"/>
        <v>3790036</v>
      </c>
      <c r="O59" s="4">
        <v>0</v>
      </c>
      <c r="P59" s="4">
        <f>IFERROR(VLOOKUP(B59,[1]THP!$B$11:$O$165,14,0),0)</f>
        <v>154676.72640000001</v>
      </c>
      <c r="Q59" s="4">
        <f>IFERROR(VLOOKUP(B59,[1]THP!$B$11:$Q$165,16,0),0)</f>
        <v>72960.72</v>
      </c>
      <c r="R59" s="4">
        <f>IFERROR(VLOOKUP(B59,[1]THP!$B$11:$P$165,15,0),0)</f>
        <v>0</v>
      </c>
      <c r="S59" s="4">
        <f t="shared" si="2"/>
        <v>4017673.4464000002</v>
      </c>
      <c r="T59" s="4">
        <f>IFERROR(VLOOKUP(B59,[1]THP!$B$11:$X$165,23,0),0)</f>
        <v>0</v>
      </c>
      <c r="U59" s="4">
        <f t="shared" si="3"/>
        <v>72960.72</v>
      </c>
      <c r="V59" s="4">
        <f t="shared" si="4"/>
        <v>36480.36</v>
      </c>
      <c r="W59" s="4">
        <f>IFERROR(VLOOKUP(B59,[1]THP!$B$11:$U$165,20,0),0)</f>
        <v>0</v>
      </c>
      <c r="X59" s="4">
        <v>0</v>
      </c>
      <c r="Y59" s="4">
        <v>0</v>
      </c>
      <c r="Z59" s="4">
        <v>0</v>
      </c>
      <c r="AA59" s="4">
        <v>500</v>
      </c>
      <c r="AB59" s="4">
        <v>100</v>
      </c>
      <c r="AC59" s="4">
        <v>0</v>
      </c>
    </row>
    <row r="60" spans="1:29" x14ac:dyDescent="0.25">
      <c r="A60" s="3">
        <v>43490</v>
      </c>
      <c r="B60" t="s">
        <v>86</v>
      </c>
      <c r="C60" t="str">
        <f>IFERROR(VLOOKUP(B60,[1]THP!$B$11:$C$165,2,0),0)</f>
        <v>ROSLINA BR MANALU</v>
      </c>
      <c r="D60" t="str">
        <f t="shared" si="0"/>
        <v>BZ8</v>
      </c>
      <c r="E60" t="s">
        <v>28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4">
        <f>IFERROR(VLOOKUP(B60,[1]THP!$B$11:$J$165,9,0),0)</f>
        <v>3648036</v>
      </c>
      <c r="J60" s="4">
        <f>IFERROR(VLOOKUP(B60,[1]THP!$B$11:$K$165,10,0),0)</f>
        <v>3648036</v>
      </c>
      <c r="K60" s="4">
        <f>IFERROR(VLOOKUP(B60,[1]OToT!$B$8:$E$162,4,0),0)</f>
        <v>150000</v>
      </c>
      <c r="L60" s="4">
        <f>IFERROR(VLOOKUP(B60,[1]OToT!$B$8:$D$162,3,0),0)</f>
        <v>75000</v>
      </c>
      <c r="M60" s="4">
        <f>IFERROR(VLOOKUP(B60,[1]Bonus!$B$8:$E$162,4,0),0)</f>
        <v>384000</v>
      </c>
      <c r="N60" s="4">
        <f t="shared" si="1"/>
        <v>4257036</v>
      </c>
      <c r="O60" s="4">
        <v>0</v>
      </c>
      <c r="P60" s="4">
        <f>IFERROR(VLOOKUP(B60,[1]THP!$B$11:$O$165,14,0),0)</f>
        <v>154676.72640000001</v>
      </c>
      <c r="Q60" s="4">
        <f>IFERROR(VLOOKUP(B60,[1]THP!$B$11:$Q$165,16,0),0)</f>
        <v>72960.72</v>
      </c>
      <c r="R60" s="4">
        <f>IFERROR(VLOOKUP(B60,[1]THP!$B$11:$P$165,15,0),0)</f>
        <v>182401.8</v>
      </c>
      <c r="S60" s="4">
        <f t="shared" si="2"/>
        <v>4667075.2463999996</v>
      </c>
      <c r="T60" s="4">
        <f>IFERROR(VLOOKUP(B60,[1]THP!$B$11:$X$165,23,0),0)</f>
        <v>0</v>
      </c>
      <c r="U60" s="4">
        <f t="shared" si="3"/>
        <v>72960.72</v>
      </c>
      <c r="V60" s="4">
        <f t="shared" si="4"/>
        <v>36480.36</v>
      </c>
      <c r="W60" s="4">
        <f>IFERROR(VLOOKUP(B60,[1]THP!$B$11:$U$165,20,0),0)</f>
        <v>0</v>
      </c>
      <c r="X60" s="4">
        <v>0</v>
      </c>
      <c r="Y60" s="4">
        <v>0</v>
      </c>
      <c r="Z60" s="4">
        <v>0</v>
      </c>
      <c r="AA60" s="4">
        <v>500</v>
      </c>
      <c r="AB60" s="4">
        <v>100</v>
      </c>
      <c r="AC60" s="4">
        <v>0</v>
      </c>
    </row>
    <row r="61" spans="1:29" x14ac:dyDescent="0.25">
      <c r="A61" s="3">
        <v>43490</v>
      </c>
      <c r="B61" t="s">
        <v>87</v>
      </c>
      <c r="C61" t="str">
        <f>IFERROR(VLOOKUP(B61,[1]THP!$B$11:$C$165,2,0),0)</f>
        <v>HALIMAH</v>
      </c>
      <c r="D61" t="str">
        <f t="shared" si="0"/>
        <v>BZR</v>
      </c>
      <c r="E61" t="s">
        <v>28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4">
        <f>IFERROR(VLOOKUP(B61,[1]THP!$B$11:$J$165,9,0),0)</f>
        <v>3648036</v>
      </c>
      <c r="J61" s="4">
        <f>IFERROR(VLOOKUP(B61,[1]THP!$B$11:$K$165,10,0),0)</f>
        <v>3648036</v>
      </c>
      <c r="K61" s="4">
        <f>IFERROR(VLOOKUP(B61,[1]OToT!$B$8:$E$162,4,0),0)</f>
        <v>0</v>
      </c>
      <c r="L61" s="4">
        <f>IFERROR(VLOOKUP(B61,[1]OToT!$B$8:$D$162,3,0),0)</f>
        <v>100000</v>
      </c>
      <c r="M61" s="4">
        <f>IFERROR(VLOOKUP(B61,[1]Bonus!$B$8:$E$162,4,0),0)</f>
        <v>60000</v>
      </c>
      <c r="N61" s="4">
        <f t="shared" si="1"/>
        <v>3808036</v>
      </c>
      <c r="O61" s="4">
        <v>0</v>
      </c>
      <c r="P61" s="4">
        <f>IFERROR(VLOOKUP(B61,[1]THP!$B$11:$O$165,14,0),0)</f>
        <v>154676.72640000001</v>
      </c>
      <c r="Q61" s="4">
        <f>IFERROR(VLOOKUP(B61,[1]THP!$B$11:$Q$165,16,0),0)</f>
        <v>72960.72</v>
      </c>
      <c r="R61" s="4">
        <f>IFERROR(VLOOKUP(B61,[1]THP!$B$11:$P$165,15,0),0)</f>
        <v>0</v>
      </c>
      <c r="S61" s="4">
        <f t="shared" si="2"/>
        <v>4035673.4464000002</v>
      </c>
      <c r="T61" s="4">
        <f>IFERROR(VLOOKUP(B61,[1]THP!$B$11:$X$165,23,0),0)</f>
        <v>0</v>
      </c>
      <c r="U61" s="4">
        <f t="shared" si="3"/>
        <v>72960.72</v>
      </c>
      <c r="V61" s="4">
        <f t="shared" si="4"/>
        <v>36480.36</v>
      </c>
      <c r="W61" s="4">
        <f>IFERROR(VLOOKUP(B61,[1]THP!$B$11:$U$165,20,0),0)</f>
        <v>0</v>
      </c>
      <c r="X61" s="4">
        <v>0</v>
      </c>
      <c r="Y61" s="4">
        <v>0</v>
      </c>
      <c r="Z61" s="4">
        <v>0</v>
      </c>
      <c r="AA61" s="4">
        <v>500</v>
      </c>
      <c r="AB61" s="4">
        <v>100</v>
      </c>
      <c r="AC61" s="4">
        <v>0</v>
      </c>
    </row>
    <row r="62" spans="1:29" x14ac:dyDescent="0.25">
      <c r="A62" s="3">
        <v>43490</v>
      </c>
      <c r="B62" t="s">
        <v>88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28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4">
        <f>IFERROR(VLOOKUP(B62,[1]THP!$B$11:$J$165,9,0),0)</f>
        <v>3648036</v>
      </c>
      <c r="J62" s="4">
        <f>IFERROR(VLOOKUP(B62,[1]THP!$B$11:$K$165,10,0),0)</f>
        <v>3648036</v>
      </c>
      <c r="K62" s="4">
        <f>IFERROR(VLOOKUP(B62,[1]OToT!$B$8:$E$162,4,0),0)</f>
        <v>150000</v>
      </c>
      <c r="L62" s="4">
        <f>IFERROR(VLOOKUP(B62,[1]OToT!$B$8:$D$162,3,0),0)</f>
        <v>100000</v>
      </c>
      <c r="M62" s="4">
        <f>IFERROR(VLOOKUP(B62,[1]Bonus!$B$8:$E$162,4,0),0)</f>
        <v>476000</v>
      </c>
      <c r="N62" s="4">
        <f t="shared" si="1"/>
        <v>4374036</v>
      </c>
      <c r="O62" s="4">
        <v>0</v>
      </c>
      <c r="P62" s="4">
        <f>IFERROR(VLOOKUP(B62,[1]THP!$B$11:$O$165,14,0),0)</f>
        <v>154676.72640000001</v>
      </c>
      <c r="Q62" s="4">
        <f>IFERROR(VLOOKUP(B62,[1]THP!$B$11:$Q$165,16,0),0)</f>
        <v>72960.72</v>
      </c>
      <c r="R62" s="4">
        <f>IFERROR(VLOOKUP(B62,[1]THP!$B$11:$P$165,15,0),0)</f>
        <v>182401.8</v>
      </c>
      <c r="S62" s="4">
        <f t="shared" si="2"/>
        <v>4784075.2463999996</v>
      </c>
      <c r="T62" s="4">
        <f>IFERROR(VLOOKUP(B62,[1]THP!$B$11:$X$165,23,0),0)</f>
        <v>0</v>
      </c>
      <c r="U62" s="4">
        <f t="shared" si="3"/>
        <v>72960.72</v>
      </c>
      <c r="V62" s="4">
        <f t="shared" si="4"/>
        <v>36480.36</v>
      </c>
      <c r="W62" s="4">
        <f>IFERROR(VLOOKUP(B62,[1]THP!$B$11:$U$165,20,0),0)</f>
        <v>0</v>
      </c>
      <c r="X62" s="4">
        <v>0</v>
      </c>
      <c r="Y62" s="4">
        <v>0</v>
      </c>
      <c r="Z62" s="4">
        <v>0</v>
      </c>
      <c r="AA62" s="4">
        <v>500</v>
      </c>
      <c r="AB62" s="4">
        <v>100</v>
      </c>
      <c r="AC62" s="4">
        <v>0</v>
      </c>
    </row>
    <row r="63" spans="1:29" x14ac:dyDescent="0.25">
      <c r="A63" s="3">
        <v>43490</v>
      </c>
      <c r="B63" t="s">
        <v>89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28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4">
        <f>IFERROR(VLOOKUP(B63,[1]THP!$B$11:$J$165,9,0),0)</f>
        <v>3648036</v>
      </c>
      <c r="J63" s="4">
        <f>IFERROR(VLOOKUP(B63,[1]THP!$B$11:$K$165,10,0),0)</f>
        <v>3648036</v>
      </c>
      <c r="K63" s="4">
        <f>IFERROR(VLOOKUP(B63,[1]OToT!$B$8:$E$162,4,0),0)</f>
        <v>150000</v>
      </c>
      <c r="L63" s="4">
        <f>IFERROR(VLOOKUP(B63,[1]OToT!$B$8:$D$162,3,0),0)</f>
        <v>100000</v>
      </c>
      <c r="M63" s="4">
        <f>IFERROR(VLOOKUP(B63,[1]Bonus!$B$8:$E$162,4,0),0)</f>
        <v>312000</v>
      </c>
      <c r="N63" s="4">
        <f t="shared" si="1"/>
        <v>4210036</v>
      </c>
      <c r="O63" s="4">
        <v>0</v>
      </c>
      <c r="P63" s="4">
        <f>IFERROR(VLOOKUP(B63,[1]THP!$B$11:$O$165,14,0),0)</f>
        <v>154676.72640000001</v>
      </c>
      <c r="Q63" s="4">
        <f>IFERROR(VLOOKUP(B63,[1]THP!$B$11:$Q$165,16,0),0)</f>
        <v>72960.72</v>
      </c>
      <c r="R63" s="4">
        <f>IFERROR(VLOOKUP(B63,[1]THP!$B$11:$P$165,15,0),0)</f>
        <v>0</v>
      </c>
      <c r="S63" s="4">
        <f t="shared" si="2"/>
        <v>4437673.4463999998</v>
      </c>
      <c r="T63" s="4">
        <f>IFERROR(VLOOKUP(B63,[1]THP!$B$11:$X$165,23,0),0)</f>
        <v>0</v>
      </c>
      <c r="U63" s="4">
        <f t="shared" si="3"/>
        <v>72960.72</v>
      </c>
      <c r="V63" s="4">
        <f t="shared" si="4"/>
        <v>36480.36</v>
      </c>
      <c r="W63" s="4">
        <f>IFERROR(VLOOKUP(B63,[1]THP!$B$11:$U$165,20,0),0)</f>
        <v>0</v>
      </c>
      <c r="X63" s="4">
        <v>0</v>
      </c>
      <c r="Y63" s="4">
        <v>0</v>
      </c>
      <c r="Z63" s="4">
        <v>0</v>
      </c>
      <c r="AA63" s="4">
        <v>500</v>
      </c>
      <c r="AB63" s="4">
        <v>100</v>
      </c>
      <c r="AC63" s="4">
        <v>0</v>
      </c>
    </row>
    <row r="64" spans="1:29" x14ac:dyDescent="0.25">
      <c r="A64" s="3">
        <v>43490</v>
      </c>
      <c r="B64" t="s">
        <v>90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28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4">
        <f>IFERROR(VLOOKUP(B64,[1]THP!$B$11:$J$165,9,0),0)</f>
        <v>3648036</v>
      </c>
      <c r="J64" s="4">
        <f>IFERROR(VLOOKUP(B64,[1]THP!$B$11:$K$165,10,0),0)</f>
        <v>3648036</v>
      </c>
      <c r="K64" s="4">
        <f>IFERROR(VLOOKUP(B64,[1]OToT!$B$8:$E$162,4,0),0)</f>
        <v>150000</v>
      </c>
      <c r="L64" s="4">
        <f>IFERROR(VLOOKUP(B64,[1]OToT!$B$8:$D$162,3,0),0)</f>
        <v>100000</v>
      </c>
      <c r="M64" s="4">
        <f>IFERROR(VLOOKUP(B64,[1]Bonus!$B$8:$E$162,4,0),0)</f>
        <v>508000</v>
      </c>
      <c r="N64" s="4">
        <f t="shared" si="1"/>
        <v>4406036</v>
      </c>
      <c r="O64" s="4">
        <v>0</v>
      </c>
      <c r="P64" s="4">
        <f>IFERROR(VLOOKUP(B64,[1]THP!$B$11:$O$165,14,0),0)</f>
        <v>154676.72640000001</v>
      </c>
      <c r="Q64" s="4">
        <f>IFERROR(VLOOKUP(B64,[1]THP!$B$11:$Q$165,16,0),0)</f>
        <v>72960.72</v>
      </c>
      <c r="R64" s="4">
        <f>IFERROR(VLOOKUP(B64,[1]THP!$B$11:$P$165,15,0),0)</f>
        <v>182401.8</v>
      </c>
      <c r="S64" s="4">
        <f t="shared" si="2"/>
        <v>4816075.2463999996</v>
      </c>
      <c r="T64" s="4">
        <f>IFERROR(VLOOKUP(B64,[1]THP!$B$11:$X$165,23,0),0)</f>
        <v>0</v>
      </c>
      <c r="U64" s="4">
        <f t="shared" si="3"/>
        <v>72960.72</v>
      </c>
      <c r="V64" s="4">
        <f t="shared" si="4"/>
        <v>36480.36</v>
      </c>
      <c r="W64" s="4">
        <f>IFERROR(VLOOKUP(B64,[1]THP!$B$11:$U$165,20,0),0)</f>
        <v>0</v>
      </c>
      <c r="X64" s="4">
        <v>0</v>
      </c>
      <c r="Y64" s="4">
        <v>0</v>
      </c>
      <c r="Z64" s="4">
        <v>0</v>
      </c>
      <c r="AA64" s="4">
        <v>500</v>
      </c>
      <c r="AB64" s="4">
        <v>100</v>
      </c>
      <c r="AC64" s="4">
        <v>0</v>
      </c>
    </row>
    <row r="65" spans="1:29" x14ac:dyDescent="0.25">
      <c r="A65" s="3">
        <v>43490</v>
      </c>
      <c r="B65" t="s">
        <v>91</v>
      </c>
      <c r="C65" t="str">
        <f>IFERROR(VLOOKUP(B65,[1]THP!$B$11:$C$165,2,0),0)</f>
        <v>CITRA AMALIA</v>
      </c>
      <c r="D65" t="str">
        <f t="shared" si="0"/>
        <v>B0L</v>
      </c>
      <c r="E65" t="s">
        <v>28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4">
        <f>IFERROR(VLOOKUP(B65,[1]THP!$B$11:$J$165,9,0),0)</f>
        <v>3648036</v>
      </c>
      <c r="J65" s="4">
        <f>IFERROR(VLOOKUP(B65,[1]THP!$B$11:$K$165,10,0),0)</f>
        <v>3648036</v>
      </c>
      <c r="K65" s="4">
        <f>IFERROR(VLOOKUP(B65,[1]OToT!$B$8:$E$162,4,0),0)</f>
        <v>100000</v>
      </c>
      <c r="L65" s="4">
        <f>IFERROR(VLOOKUP(B65,[1]OToT!$B$8:$D$162,3,0),0)</f>
        <v>100000</v>
      </c>
      <c r="M65" s="4">
        <f>IFERROR(VLOOKUP(B65,[1]Bonus!$B$8:$E$162,4,0),0)</f>
        <v>187000</v>
      </c>
      <c r="N65" s="4">
        <f t="shared" si="1"/>
        <v>4035036</v>
      </c>
      <c r="O65" s="4">
        <v>0</v>
      </c>
      <c r="P65" s="4">
        <f>IFERROR(VLOOKUP(B65,[1]THP!$B$11:$O$165,14,0),0)</f>
        <v>154676.72640000001</v>
      </c>
      <c r="Q65" s="4">
        <f>IFERROR(VLOOKUP(B65,[1]THP!$B$11:$Q$165,16,0),0)</f>
        <v>72960.72</v>
      </c>
      <c r="R65" s="4">
        <f>IFERROR(VLOOKUP(B65,[1]THP!$B$11:$P$165,15,0),0)</f>
        <v>0</v>
      </c>
      <c r="S65" s="4">
        <f t="shared" si="2"/>
        <v>4262673.4463999998</v>
      </c>
      <c r="T65" s="4">
        <f>IFERROR(VLOOKUP(B65,[1]THP!$B$11:$X$165,23,0),0)</f>
        <v>0</v>
      </c>
      <c r="U65" s="4">
        <f t="shared" si="3"/>
        <v>72960.72</v>
      </c>
      <c r="V65" s="4">
        <f t="shared" si="4"/>
        <v>36480.36</v>
      </c>
      <c r="W65" s="4">
        <f>IFERROR(VLOOKUP(B65,[1]THP!$B$11:$U$165,20,0),0)</f>
        <v>0</v>
      </c>
      <c r="X65" s="4">
        <v>0</v>
      </c>
      <c r="Y65" s="4">
        <v>0</v>
      </c>
      <c r="Z65" s="4">
        <v>0</v>
      </c>
      <c r="AA65" s="4">
        <v>500</v>
      </c>
      <c r="AB65" s="4">
        <v>100</v>
      </c>
      <c r="AC65" s="4">
        <v>0</v>
      </c>
    </row>
    <row r="66" spans="1:29" x14ac:dyDescent="0.25">
      <c r="A66" s="3">
        <v>43490</v>
      </c>
      <c r="B66" t="s">
        <v>92</v>
      </c>
      <c r="C66" t="str">
        <f>IFERROR(VLOOKUP(B66,[1]THP!$B$11:$C$165,2,0),0)</f>
        <v>TRI SETIAWATI</v>
      </c>
      <c r="D66" t="str">
        <f t="shared" si="0"/>
        <v>B2H</v>
      </c>
      <c r="E66" t="s">
        <v>28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4">
        <f>IFERROR(VLOOKUP(B66,[1]THP!$B$11:$J$165,9,0),0)</f>
        <v>3648036</v>
      </c>
      <c r="J66" s="4">
        <f>IFERROR(VLOOKUP(B66,[1]THP!$B$11:$K$165,10,0),0)</f>
        <v>3648036</v>
      </c>
      <c r="K66" s="4">
        <f>IFERROR(VLOOKUP(B66,[1]OToT!$B$8:$E$162,4,0),0)</f>
        <v>0</v>
      </c>
      <c r="L66" s="4">
        <f>IFERROR(VLOOKUP(B66,[1]OToT!$B$8:$D$162,3,0),0)</f>
        <v>100000</v>
      </c>
      <c r="M66" s="4">
        <f>IFERROR(VLOOKUP(B66,[1]Bonus!$B$8:$E$162,4,0),0)</f>
        <v>42000</v>
      </c>
      <c r="N66" s="4">
        <f t="shared" si="1"/>
        <v>3790036</v>
      </c>
      <c r="O66" s="4">
        <v>0</v>
      </c>
      <c r="P66" s="4">
        <f>IFERROR(VLOOKUP(B66,[1]THP!$B$11:$O$165,14,0),0)</f>
        <v>154676.72640000001</v>
      </c>
      <c r="Q66" s="4">
        <f>IFERROR(VLOOKUP(B66,[1]THP!$B$11:$Q$165,16,0),0)</f>
        <v>72960.72</v>
      </c>
      <c r="R66" s="4">
        <f>IFERROR(VLOOKUP(B66,[1]THP!$B$11:$P$165,15,0),0)</f>
        <v>0</v>
      </c>
      <c r="S66" s="4">
        <f t="shared" si="2"/>
        <v>4017673.4464000002</v>
      </c>
      <c r="T66" s="4">
        <f>IFERROR(VLOOKUP(B66,[1]THP!$B$11:$X$165,23,0),0)</f>
        <v>0</v>
      </c>
      <c r="U66" s="4">
        <f t="shared" si="3"/>
        <v>72960.72</v>
      </c>
      <c r="V66" s="4">
        <f t="shared" si="4"/>
        <v>36480.36</v>
      </c>
      <c r="W66" s="4">
        <f>IFERROR(VLOOKUP(B66,[1]THP!$B$11:$U$165,20,0),0)</f>
        <v>0</v>
      </c>
      <c r="X66" s="4">
        <v>0</v>
      </c>
      <c r="Y66" s="4">
        <v>0</v>
      </c>
      <c r="Z66" s="4">
        <v>0</v>
      </c>
      <c r="AA66" s="4">
        <v>500</v>
      </c>
      <c r="AB66" s="4">
        <v>100</v>
      </c>
      <c r="AC66" s="4">
        <v>0</v>
      </c>
    </row>
    <row r="67" spans="1:29" x14ac:dyDescent="0.25">
      <c r="A67" s="3">
        <v>43490</v>
      </c>
      <c r="B67" t="s">
        <v>93</v>
      </c>
      <c r="C67" t="str">
        <f>IFERROR(VLOOKUP(B67,[1]THP!$B$11:$C$165,2,0),0)</f>
        <v>MUHAMAD SAHRONI</v>
      </c>
      <c r="D67" t="str">
        <f t="shared" ref="D67:D130" si="5">B67</f>
        <v>B2T</v>
      </c>
      <c r="E67" t="s">
        <v>28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4">
        <f>IFERROR(VLOOKUP(B67,[1]THP!$B$11:$J$165,9,0),0)</f>
        <v>3648036</v>
      </c>
      <c r="J67" s="4">
        <f>IFERROR(VLOOKUP(B67,[1]THP!$B$11:$K$165,10,0),0)</f>
        <v>3648036</v>
      </c>
      <c r="K67" s="4">
        <f>IFERROR(VLOOKUP(B67,[1]OToT!$B$8:$E$162,4,0),0)</f>
        <v>0</v>
      </c>
      <c r="L67" s="4">
        <f>IFERROR(VLOOKUP(B67,[1]OToT!$B$8:$D$162,3,0),0)</f>
        <v>100000</v>
      </c>
      <c r="M67" s="4">
        <f>IFERROR(VLOOKUP(B67,[1]Bonus!$B$8:$E$162,4,0),0)</f>
        <v>25000</v>
      </c>
      <c r="N67" s="4">
        <f t="shared" ref="N67:N130" si="6">SUM(J67:M67)</f>
        <v>3773036</v>
      </c>
      <c r="O67" s="4">
        <v>0</v>
      </c>
      <c r="P67" s="4">
        <f>IFERROR(VLOOKUP(B67,[1]THP!$B$11:$O$165,14,0),0)</f>
        <v>154676.72640000001</v>
      </c>
      <c r="Q67" s="4">
        <f>IFERROR(VLOOKUP(B67,[1]THP!$B$11:$Q$165,16,0),0)</f>
        <v>72960.72</v>
      </c>
      <c r="R67" s="4">
        <f>IFERROR(VLOOKUP(B67,[1]THP!$B$11:$P$165,15,0),0)</f>
        <v>0</v>
      </c>
      <c r="S67" s="4">
        <f t="shared" ref="S67:S130" si="7">SUM(N67:R67)</f>
        <v>4000673.4464000002</v>
      </c>
      <c r="T67" s="4">
        <f>IFERROR(VLOOKUP(B67,[1]THP!$B$11:$X$165,23,0),0)</f>
        <v>0</v>
      </c>
      <c r="U67" s="4">
        <f t="shared" ref="U67:U130" si="8">J67*2%</f>
        <v>72960.72</v>
      </c>
      <c r="V67" s="4">
        <f t="shared" ref="V67:V130" si="9">J67*1%</f>
        <v>36480.36</v>
      </c>
      <c r="W67" s="4">
        <f>IFERROR(VLOOKUP(B67,[1]THP!$B$11:$U$165,20,0),0)</f>
        <v>0</v>
      </c>
      <c r="X67" s="4">
        <v>0</v>
      </c>
      <c r="Y67" s="4">
        <v>0</v>
      </c>
      <c r="Z67" s="4">
        <v>0</v>
      </c>
      <c r="AA67" s="4">
        <v>500</v>
      </c>
      <c r="AB67" s="4">
        <v>100</v>
      </c>
      <c r="AC67" s="4">
        <v>0</v>
      </c>
    </row>
    <row r="68" spans="1:29" x14ac:dyDescent="0.25">
      <c r="A68" s="3">
        <v>43490</v>
      </c>
      <c r="B68" t="s">
        <v>94</v>
      </c>
      <c r="C68" t="str">
        <f>IFERROR(VLOOKUP(B68,[1]THP!$B$11:$C$165,2,0),0)</f>
        <v>NOVALINA PRANSISCA HUTAPEA</v>
      </c>
      <c r="D68" t="str">
        <f t="shared" si="5"/>
        <v>B3A</v>
      </c>
      <c r="E68" t="s">
        <v>28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4">
        <f>IFERROR(VLOOKUP(B68,[1]THP!$B$11:$J$165,9,0),0)</f>
        <v>3648036</v>
      </c>
      <c r="J68" s="4">
        <f>IFERROR(VLOOKUP(B68,[1]THP!$B$11:$K$165,10,0),0)</f>
        <v>3648036</v>
      </c>
      <c r="K68" s="4">
        <f>IFERROR(VLOOKUP(B68,[1]OToT!$B$8:$E$162,4,0),0)</f>
        <v>0</v>
      </c>
      <c r="L68" s="4">
        <f>IFERROR(VLOOKUP(B68,[1]OToT!$B$8:$D$162,3,0),0)</f>
        <v>100000</v>
      </c>
      <c r="M68" s="4">
        <f>IFERROR(VLOOKUP(B68,[1]Bonus!$B$8:$E$162,4,0),0)</f>
        <v>14000</v>
      </c>
      <c r="N68" s="4">
        <f t="shared" si="6"/>
        <v>3762036</v>
      </c>
      <c r="O68" s="4">
        <v>0</v>
      </c>
      <c r="P68" s="4">
        <f>IFERROR(VLOOKUP(B68,[1]THP!$B$11:$O$165,14,0),0)</f>
        <v>154676.72640000001</v>
      </c>
      <c r="Q68" s="4">
        <f>IFERROR(VLOOKUP(B68,[1]THP!$B$11:$Q$165,16,0),0)</f>
        <v>72960.72</v>
      </c>
      <c r="R68" s="4">
        <f>IFERROR(VLOOKUP(B68,[1]THP!$B$11:$P$165,15,0),0)</f>
        <v>0</v>
      </c>
      <c r="S68" s="4">
        <f t="shared" si="7"/>
        <v>3989673.4464000002</v>
      </c>
      <c r="T68" s="4">
        <f>IFERROR(VLOOKUP(B68,[1]THP!$B$11:$X$165,23,0),0)</f>
        <v>0</v>
      </c>
      <c r="U68" s="4">
        <f t="shared" si="8"/>
        <v>72960.72</v>
      </c>
      <c r="V68" s="4">
        <f t="shared" si="9"/>
        <v>36480.36</v>
      </c>
      <c r="W68" s="4">
        <f>IFERROR(VLOOKUP(B68,[1]THP!$B$11:$U$165,20,0),0)</f>
        <v>0</v>
      </c>
      <c r="X68" s="4">
        <v>0</v>
      </c>
      <c r="Y68" s="4">
        <v>0</v>
      </c>
      <c r="Z68" s="4">
        <v>0</v>
      </c>
      <c r="AA68" s="4">
        <v>500</v>
      </c>
      <c r="AB68" s="4">
        <v>100</v>
      </c>
      <c r="AC68" s="4">
        <v>0</v>
      </c>
    </row>
    <row r="69" spans="1:29" x14ac:dyDescent="0.25">
      <c r="A69" s="3">
        <v>43490</v>
      </c>
      <c r="B69" t="s">
        <v>95</v>
      </c>
      <c r="C69" t="str">
        <f>IFERROR(VLOOKUP(B69,[1]THP!$B$11:$C$165,2,0),0)</f>
        <v>OCHA WULAN SARI</v>
      </c>
      <c r="D69" t="str">
        <f t="shared" si="5"/>
        <v>BGD</v>
      </c>
      <c r="E69" t="s">
        <v>28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4">
        <f>IFERROR(VLOOKUP(B69,[1]THP!$B$11:$J$165,9,0),0)</f>
        <v>3648036</v>
      </c>
      <c r="J69" s="4">
        <f>IFERROR(VLOOKUP(B69,[1]THP!$B$11:$K$165,10,0),0)</f>
        <v>3648036</v>
      </c>
      <c r="K69" s="4">
        <f>IFERROR(VLOOKUP(B69,[1]OToT!$B$8:$E$162,4,0),0)</f>
        <v>150000</v>
      </c>
      <c r="L69" s="4">
        <f>IFERROR(VLOOKUP(B69,[1]OToT!$B$8:$D$162,3,0),0)</f>
        <v>100000</v>
      </c>
      <c r="M69" s="4">
        <f>IFERROR(VLOOKUP(B69,[1]Bonus!$B$8:$E$162,4,0),0)</f>
        <v>352000</v>
      </c>
      <c r="N69" s="4">
        <f t="shared" si="6"/>
        <v>4250036</v>
      </c>
      <c r="O69" s="4">
        <v>0</v>
      </c>
      <c r="P69" s="4">
        <f>IFERROR(VLOOKUP(B69,[1]THP!$B$11:$O$165,14,0),0)</f>
        <v>154676.72640000001</v>
      </c>
      <c r="Q69" s="4">
        <f>IFERROR(VLOOKUP(B69,[1]THP!$B$11:$Q$165,16,0),0)</f>
        <v>72960.72</v>
      </c>
      <c r="R69" s="4">
        <f>IFERROR(VLOOKUP(B69,[1]THP!$B$11:$P$165,15,0),0)</f>
        <v>0</v>
      </c>
      <c r="S69" s="4">
        <f t="shared" si="7"/>
        <v>4477673.4463999998</v>
      </c>
      <c r="T69" s="4">
        <f>IFERROR(VLOOKUP(B69,[1]THP!$B$11:$X$165,23,0),0)</f>
        <v>0</v>
      </c>
      <c r="U69" s="4">
        <f t="shared" si="8"/>
        <v>72960.72</v>
      </c>
      <c r="V69" s="4">
        <f t="shared" si="9"/>
        <v>36480.36</v>
      </c>
      <c r="W69" s="4">
        <f>IFERROR(VLOOKUP(B69,[1]THP!$B$11:$U$165,20,0),0)</f>
        <v>0</v>
      </c>
      <c r="X69" s="4">
        <v>0</v>
      </c>
      <c r="Y69" s="4">
        <v>0</v>
      </c>
      <c r="Z69" s="4">
        <v>0</v>
      </c>
      <c r="AA69" s="4">
        <v>500</v>
      </c>
      <c r="AB69" s="4">
        <v>100</v>
      </c>
      <c r="AC69" s="4">
        <v>0</v>
      </c>
    </row>
    <row r="70" spans="1:29" x14ac:dyDescent="0.25">
      <c r="A70" s="3">
        <v>43490</v>
      </c>
      <c r="B70" t="s">
        <v>96</v>
      </c>
      <c r="C70" t="str">
        <f>IFERROR(VLOOKUP(B70,[1]THP!$B$11:$C$165,2,0),0)</f>
        <v>NINGSI HARTATI</v>
      </c>
      <c r="D70" t="str">
        <f t="shared" si="5"/>
        <v>BHE</v>
      </c>
      <c r="E70" t="s">
        <v>28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4">
        <f>IFERROR(VLOOKUP(B70,[1]THP!$B$11:$J$165,9,0),0)</f>
        <v>3648036</v>
      </c>
      <c r="J70" s="4">
        <f>IFERROR(VLOOKUP(B70,[1]THP!$B$11:$K$165,10,0),0)</f>
        <v>3648036</v>
      </c>
      <c r="K70" s="4">
        <f>IFERROR(VLOOKUP(B70,[1]OToT!$B$8:$E$162,4,0),0)</f>
        <v>100000</v>
      </c>
      <c r="L70" s="4">
        <f>IFERROR(VLOOKUP(B70,[1]OToT!$B$8:$D$162,3,0),0)</f>
        <v>100000</v>
      </c>
      <c r="M70" s="4">
        <f>IFERROR(VLOOKUP(B70,[1]Bonus!$B$8:$E$162,4,0),0)</f>
        <v>178500</v>
      </c>
      <c r="N70" s="4">
        <f t="shared" si="6"/>
        <v>4026536</v>
      </c>
      <c r="O70" s="4">
        <v>0</v>
      </c>
      <c r="P70" s="4">
        <f>IFERROR(VLOOKUP(B70,[1]THP!$B$11:$O$165,14,0),0)</f>
        <v>154676.72640000001</v>
      </c>
      <c r="Q70" s="4">
        <f>IFERROR(VLOOKUP(B70,[1]THP!$B$11:$Q$165,16,0),0)</f>
        <v>72960.72</v>
      </c>
      <c r="R70" s="4">
        <f>IFERROR(VLOOKUP(B70,[1]THP!$B$11:$P$165,15,0),0)</f>
        <v>0</v>
      </c>
      <c r="S70" s="4">
        <f t="shared" si="7"/>
        <v>4254173.4463999998</v>
      </c>
      <c r="T70" s="4">
        <f>IFERROR(VLOOKUP(B70,[1]THP!$B$11:$X$165,23,0),0)</f>
        <v>0</v>
      </c>
      <c r="U70" s="4">
        <f t="shared" si="8"/>
        <v>72960.72</v>
      </c>
      <c r="V70" s="4">
        <f t="shared" si="9"/>
        <v>36480.36</v>
      </c>
      <c r="W70" s="4">
        <f>IFERROR(VLOOKUP(B70,[1]THP!$B$11:$U$165,20,0),0)</f>
        <v>0</v>
      </c>
      <c r="X70" s="4">
        <v>0</v>
      </c>
      <c r="Y70" s="4">
        <v>0</v>
      </c>
      <c r="Z70" s="4">
        <v>0</v>
      </c>
      <c r="AA70" s="4">
        <v>500</v>
      </c>
      <c r="AB70" s="4">
        <v>100</v>
      </c>
      <c r="AC70" s="4">
        <v>0</v>
      </c>
    </row>
    <row r="71" spans="1:29" x14ac:dyDescent="0.25">
      <c r="A71" s="3">
        <v>43490</v>
      </c>
      <c r="B71" t="s">
        <v>97</v>
      </c>
      <c r="C71" t="str">
        <f>IFERROR(VLOOKUP(B71,[1]THP!$B$11:$C$165,2,0),0)</f>
        <v>KHAERU AHMAD ZAKI</v>
      </c>
      <c r="D71" t="str">
        <f t="shared" si="5"/>
        <v>BHK</v>
      </c>
      <c r="E71" t="s">
        <v>28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4">
        <f>IFERROR(VLOOKUP(B71,[1]THP!$B$11:$J$165,9,0),0)</f>
        <v>3648036</v>
      </c>
      <c r="J71" s="4">
        <f>IFERROR(VLOOKUP(B71,[1]THP!$B$11:$K$165,10,0),0)</f>
        <v>3648036</v>
      </c>
      <c r="K71" s="4">
        <f>IFERROR(VLOOKUP(B71,[1]OToT!$B$8:$E$162,4,0),0)</f>
        <v>100000</v>
      </c>
      <c r="L71" s="4">
        <f>IFERROR(VLOOKUP(B71,[1]OToT!$B$8:$D$162,3,0),0)</f>
        <v>100000</v>
      </c>
      <c r="M71" s="4">
        <f>IFERROR(VLOOKUP(B71,[1]Bonus!$B$8:$E$162,4,0),0)</f>
        <v>228000</v>
      </c>
      <c r="N71" s="4">
        <f t="shared" si="6"/>
        <v>4076036</v>
      </c>
      <c r="O71" s="4">
        <v>0</v>
      </c>
      <c r="P71" s="4">
        <f>IFERROR(VLOOKUP(B71,[1]THP!$B$11:$O$165,14,0),0)</f>
        <v>154676.72640000001</v>
      </c>
      <c r="Q71" s="4">
        <f>IFERROR(VLOOKUP(B71,[1]THP!$B$11:$Q$165,16,0),0)</f>
        <v>72960.72</v>
      </c>
      <c r="R71" s="4">
        <f>IFERROR(VLOOKUP(B71,[1]THP!$B$11:$P$165,15,0),0)</f>
        <v>182401.8</v>
      </c>
      <c r="S71" s="4">
        <f t="shared" si="7"/>
        <v>4486075.2463999996</v>
      </c>
      <c r="T71" s="4">
        <f>IFERROR(VLOOKUP(B71,[1]THP!$B$11:$X$165,23,0),0)</f>
        <v>0</v>
      </c>
      <c r="U71" s="4">
        <f t="shared" si="8"/>
        <v>72960.72</v>
      </c>
      <c r="V71" s="4">
        <f t="shared" si="9"/>
        <v>36480.36</v>
      </c>
      <c r="W71" s="4">
        <f>IFERROR(VLOOKUP(B71,[1]THP!$B$11:$U$165,20,0),0)</f>
        <v>0</v>
      </c>
      <c r="X71" s="4">
        <v>0</v>
      </c>
      <c r="Y71" s="4">
        <v>0</v>
      </c>
      <c r="Z71" s="4">
        <v>0</v>
      </c>
      <c r="AA71" s="4">
        <v>500</v>
      </c>
      <c r="AB71" s="4">
        <v>100</v>
      </c>
      <c r="AC71" s="4">
        <v>0</v>
      </c>
    </row>
    <row r="72" spans="1:29" x14ac:dyDescent="0.25">
      <c r="A72" s="3">
        <v>43490</v>
      </c>
      <c r="B72" t="s">
        <v>98</v>
      </c>
      <c r="C72" t="str">
        <f>IFERROR(VLOOKUP(B72,[1]THP!$B$11:$C$165,2,0),0)</f>
        <v>EVA RATNA PUTRI</v>
      </c>
      <c r="D72" t="str">
        <f t="shared" si="5"/>
        <v>BKE</v>
      </c>
      <c r="E72" t="s">
        <v>28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4">
        <f>IFERROR(VLOOKUP(B72,[1]THP!$B$11:$J$165,9,0),0)</f>
        <v>3648036</v>
      </c>
      <c r="J72" s="4">
        <f>IFERROR(VLOOKUP(B72,[1]THP!$B$11:$K$165,10,0),0)</f>
        <v>3648036</v>
      </c>
      <c r="K72" s="4">
        <f>IFERROR(VLOOKUP(B72,[1]OToT!$B$8:$E$162,4,0),0)</f>
        <v>100000</v>
      </c>
      <c r="L72" s="4">
        <f>IFERROR(VLOOKUP(B72,[1]OToT!$B$8:$D$162,3,0),0)</f>
        <v>100000</v>
      </c>
      <c r="M72" s="4">
        <f>IFERROR(VLOOKUP(B72,[1]Bonus!$B$8:$E$162,4,0),0)</f>
        <v>227000</v>
      </c>
      <c r="N72" s="4">
        <f t="shared" si="6"/>
        <v>4075036</v>
      </c>
      <c r="O72" s="4">
        <v>0</v>
      </c>
      <c r="P72" s="4">
        <f>IFERROR(VLOOKUP(B72,[1]THP!$B$11:$O$165,14,0),0)</f>
        <v>154676.72640000001</v>
      </c>
      <c r="Q72" s="4">
        <f>IFERROR(VLOOKUP(B72,[1]THP!$B$11:$Q$165,16,0),0)</f>
        <v>72960.72</v>
      </c>
      <c r="R72" s="4">
        <f>IFERROR(VLOOKUP(B72,[1]THP!$B$11:$P$165,15,0),0)</f>
        <v>182401.8</v>
      </c>
      <c r="S72" s="4">
        <f t="shared" si="7"/>
        <v>4485075.2463999996</v>
      </c>
      <c r="T72" s="4">
        <f>IFERROR(VLOOKUP(B72,[1]THP!$B$11:$X$165,23,0),0)</f>
        <v>0</v>
      </c>
      <c r="U72" s="4">
        <f t="shared" si="8"/>
        <v>72960.72</v>
      </c>
      <c r="V72" s="4">
        <f t="shared" si="9"/>
        <v>36480.36</v>
      </c>
      <c r="W72" s="4">
        <f>IFERROR(VLOOKUP(B72,[1]THP!$B$11:$U$165,20,0),0)</f>
        <v>0</v>
      </c>
      <c r="X72" s="4">
        <v>0</v>
      </c>
      <c r="Y72" s="4">
        <v>0</v>
      </c>
      <c r="Z72" s="4">
        <v>0</v>
      </c>
      <c r="AA72" s="4">
        <v>500</v>
      </c>
      <c r="AB72" s="4">
        <v>100</v>
      </c>
      <c r="AC72" s="4">
        <v>0</v>
      </c>
    </row>
    <row r="73" spans="1:29" x14ac:dyDescent="0.25">
      <c r="A73" s="3">
        <v>43490</v>
      </c>
      <c r="B73" t="s">
        <v>99</v>
      </c>
      <c r="C73" t="str">
        <f>IFERROR(VLOOKUP(B73,[1]THP!$B$11:$C$165,2,0),0)</f>
        <v>MUHAMMAD FAUZHAN</v>
      </c>
      <c r="D73" t="str">
        <f t="shared" si="5"/>
        <v>BKF</v>
      </c>
      <c r="E73" t="s">
        <v>28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4">
        <f>IFERROR(VLOOKUP(B73,[1]THP!$B$11:$J$165,9,0),0)</f>
        <v>3648036</v>
      </c>
      <c r="J73" s="4">
        <f>IFERROR(VLOOKUP(B73,[1]THP!$B$11:$K$165,10,0),0)</f>
        <v>3648036</v>
      </c>
      <c r="K73" s="4">
        <f>IFERROR(VLOOKUP(B73,[1]OToT!$B$8:$E$162,4,0),0)</f>
        <v>150000</v>
      </c>
      <c r="L73" s="4">
        <f>IFERROR(VLOOKUP(B73,[1]OToT!$B$8:$D$162,3,0),0)</f>
        <v>100000</v>
      </c>
      <c r="M73" s="4">
        <f>IFERROR(VLOOKUP(B73,[1]Bonus!$B$8:$E$162,4,0),0)</f>
        <v>444000</v>
      </c>
      <c r="N73" s="4">
        <f t="shared" si="6"/>
        <v>4342036</v>
      </c>
      <c r="O73" s="4">
        <v>0</v>
      </c>
      <c r="P73" s="4">
        <f>IFERROR(VLOOKUP(B73,[1]THP!$B$11:$O$165,14,0),0)</f>
        <v>154676.72640000001</v>
      </c>
      <c r="Q73" s="4">
        <f>IFERROR(VLOOKUP(B73,[1]THP!$B$11:$Q$165,16,0),0)</f>
        <v>72960.72</v>
      </c>
      <c r="R73" s="4">
        <f>IFERROR(VLOOKUP(B73,[1]THP!$B$11:$P$165,15,0),0)</f>
        <v>0</v>
      </c>
      <c r="S73" s="4">
        <f t="shared" si="7"/>
        <v>4569673.4463999998</v>
      </c>
      <c r="T73" s="4">
        <f>IFERROR(VLOOKUP(B73,[1]THP!$B$11:$X$165,23,0),0)</f>
        <v>0</v>
      </c>
      <c r="U73" s="4">
        <f t="shared" si="8"/>
        <v>72960.72</v>
      </c>
      <c r="V73" s="4">
        <f t="shared" si="9"/>
        <v>36480.36</v>
      </c>
      <c r="W73" s="4">
        <f>IFERROR(VLOOKUP(B73,[1]THP!$B$11:$U$165,20,0),0)</f>
        <v>0</v>
      </c>
      <c r="X73" s="4">
        <v>0</v>
      </c>
      <c r="Y73" s="4">
        <v>0</v>
      </c>
      <c r="Z73" s="4">
        <v>0</v>
      </c>
      <c r="AA73" s="4">
        <v>500</v>
      </c>
      <c r="AB73" s="4">
        <v>100</v>
      </c>
      <c r="AC73" s="4">
        <v>0</v>
      </c>
    </row>
    <row r="74" spans="1:29" x14ac:dyDescent="0.25">
      <c r="A74" s="3">
        <v>43490</v>
      </c>
      <c r="B74" t="s">
        <v>100</v>
      </c>
      <c r="C74" t="str">
        <f>IFERROR(VLOOKUP(B74,[1]THP!$B$11:$C$165,2,0),0)</f>
        <v>SELLA DWI APRILIA</v>
      </c>
      <c r="D74" t="str">
        <f t="shared" si="5"/>
        <v>BKQ</v>
      </c>
      <c r="E74" t="s">
        <v>28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4">
        <f>IFERROR(VLOOKUP(B74,[1]THP!$B$11:$J$165,9,0),0)</f>
        <v>3648036</v>
      </c>
      <c r="J74" s="4">
        <f>IFERROR(VLOOKUP(B74,[1]THP!$B$11:$K$165,10,0),0)</f>
        <v>3648036</v>
      </c>
      <c r="K74" s="4">
        <f>IFERROR(VLOOKUP(B74,[1]OToT!$B$8:$E$162,4,0),0)</f>
        <v>150000</v>
      </c>
      <c r="L74" s="4">
        <f>IFERROR(VLOOKUP(B74,[1]OToT!$B$8:$D$162,3,0),0)</f>
        <v>100000</v>
      </c>
      <c r="M74" s="4">
        <f>IFERROR(VLOOKUP(B74,[1]Bonus!$B$8:$E$162,4,0),0)</f>
        <v>348000</v>
      </c>
      <c r="N74" s="4">
        <f t="shared" si="6"/>
        <v>4246036</v>
      </c>
      <c r="O74" s="4">
        <v>0</v>
      </c>
      <c r="P74" s="4">
        <f>IFERROR(VLOOKUP(B74,[1]THP!$B$11:$O$165,14,0),0)</f>
        <v>154676.72640000001</v>
      </c>
      <c r="Q74" s="4">
        <f>IFERROR(VLOOKUP(B74,[1]THP!$B$11:$Q$165,16,0),0)</f>
        <v>72960.72</v>
      </c>
      <c r="R74" s="4">
        <f>IFERROR(VLOOKUP(B74,[1]THP!$B$11:$P$165,15,0),0)</f>
        <v>0</v>
      </c>
      <c r="S74" s="4">
        <f t="shared" si="7"/>
        <v>4473673.4463999998</v>
      </c>
      <c r="T74" s="4">
        <f>IFERROR(VLOOKUP(B74,[1]THP!$B$11:$X$165,23,0),0)</f>
        <v>0</v>
      </c>
      <c r="U74" s="4">
        <f t="shared" si="8"/>
        <v>72960.72</v>
      </c>
      <c r="V74" s="4">
        <f t="shared" si="9"/>
        <v>36480.36</v>
      </c>
      <c r="W74" s="4">
        <f>IFERROR(VLOOKUP(B74,[1]THP!$B$11:$U$165,20,0),0)</f>
        <v>0</v>
      </c>
      <c r="X74" s="4">
        <v>0</v>
      </c>
      <c r="Y74" s="4">
        <v>0</v>
      </c>
      <c r="Z74" s="4">
        <v>0</v>
      </c>
      <c r="AA74" s="4">
        <v>500</v>
      </c>
      <c r="AB74" s="4">
        <v>100</v>
      </c>
      <c r="AC74" s="4">
        <v>0</v>
      </c>
    </row>
    <row r="75" spans="1:29" x14ac:dyDescent="0.25">
      <c r="A75" s="3">
        <v>43490</v>
      </c>
      <c r="B75" t="s">
        <v>101</v>
      </c>
      <c r="C75" t="str">
        <f>IFERROR(VLOOKUP(B75,[1]THP!$B$11:$C$165,2,0),0)</f>
        <v>IMAM MUNTAHA</v>
      </c>
      <c r="D75" t="str">
        <f t="shared" si="5"/>
        <v>BXF</v>
      </c>
      <c r="E75" t="s">
        <v>28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4">
        <f>IFERROR(VLOOKUP(B75,[1]THP!$B$11:$J$165,9,0),0)</f>
        <v>3648036</v>
      </c>
      <c r="J75" s="4">
        <f>IFERROR(VLOOKUP(B75,[1]THP!$B$11:$K$165,10,0),0)</f>
        <v>3648036</v>
      </c>
      <c r="K75" s="4">
        <f>IFERROR(VLOOKUP(B75,[1]OToT!$B$8:$E$162,4,0),0)</f>
        <v>150000</v>
      </c>
      <c r="L75" s="4">
        <f>IFERROR(VLOOKUP(B75,[1]OToT!$B$8:$D$162,3,0),0)</f>
        <v>100000</v>
      </c>
      <c r="M75" s="4">
        <f>IFERROR(VLOOKUP(B75,[1]Bonus!$B$8:$E$162,4,0),0)</f>
        <v>412000</v>
      </c>
      <c r="N75" s="4">
        <f t="shared" si="6"/>
        <v>4310036</v>
      </c>
      <c r="O75" s="4">
        <v>0</v>
      </c>
      <c r="P75" s="4">
        <f>IFERROR(VLOOKUP(B75,[1]THP!$B$11:$O$165,14,0),0)</f>
        <v>154676.72640000001</v>
      </c>
      <c r="Q75" s="4">
        <f>IFERROR(VLOOKUP(B75,[1]THP!$B$11:$Q$165,16,0),0)</f>
        <v>72960.72</v>
      </c>
      <c r="R75" s="4">
        <f>IFERROR(VLOOKUP(B75,[1]THP!$B$11:$P$165,15,0),0)</f>
        <v>0</v>
      </c>
      <c r="S75" s="4">
        <f t="shared" si="7"/>
        <v>4537673.4463999998</v>
      </c>
      <c r="T75" s="4">
        <f>IFERROR(VLOOKUP(B75,[1]THP!$B$11:$X$165,23,0),0)</f>
        <v>0</v>
      </c>
      <c r="U75" s="4">
        <f t="shared" si="8"/>
        <v>72960.72</v>
      </c>
      <c r="V75" s="4">
        <f t="shared" si="9"/>
        <v>36480.36</v>
      </c>
      <c r="W75" s="4">
        <f>IFERROR(VLOOKUP(B75,[1]THP!$B$11:$U$165,20,0),0)</f>
        <v>0</v>
      </c>
      <c r="X75" s="4">
        <v>0</v>
      </c>
      <c r="Y75" s="4">
        <v>0</v>
      </c>
      <c r="Z75" s="4">
        <v>0</v>
      </c>
      <c r="AA75" s="4">
        <v>500</v>
      </c>
      <c r="AB75" s="4">
        <v>100</v>
      </c>
      <c r="AC75" s="4">
        <v>0</v>
      </c>
    </row>
    <row r="76" spans="1:29" x14ac:dyDescent="0.25">
      <c r="A76" s="3">
        <v>43490</v>
      </c>
      <c r="B76" t="s">
        <v>102</v>
      </c>
      <c r="C76" t="str">
        <f>IFERROR(VLOOKUP(B76,[1]THP!$B$11:$C$165,2,0),0)</f>
        <v>EZRA NIHITA SINAGA</v>
      </c>
      <c r="D76" t="str">
        <f t="shared" si="5"/>
        <v>BZG</v>
      </c>
      <c r="E76" t="s">
        <v>28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4">
        <f>IFERROR(VLOOKUP(B76,[1]THP!$B$11:$J$165,9,0),0)</f>
        <v>3648036</v>
      </c>
      <c r="J76" s="4">
        <f>IFERROR(VLOOKUP(B76,[1]THP!$B$11:$K$165,10,0),0)</f>
        <v>3648036</v>
      </c>
      <c r="K76" s="4">
        <f>IFERROR(VLOOKUP(B76,[1]OToT!$B$8:$E$162,4,0),0)</f>
        <v>100000</v>
      </c>
      <c r="L76" s="4">
        <f>IFERROR(VLOOKUP(B76,[1]OToT!$B$8:$D$162,3,0),0)</f>
        <v>100000</v>
      </c>
      <c r="M76" s="4">
        <f>IFERROR(VLOOKUP(B76,[1]Bonus!$B$8:$E$162,4,0),0)</f>
        <v>842500</v>
      </c>
      <c r="N76" s="4">
        <f t="shared" si="6"/>
        <v>4690536</v>
      </c>
      <c r="O76" s="4">
        <v>0</v>
      </c>
      <c r="P76" s="4">
        <f>IFERROR(VLOOKUP(B76,[1]THP!$B$11:$O$165,14,0),0)</f>
        <v>154676.72640000001</v>
      </c>
      <c r="Q76" s="4">
        <f>IFERROR(VLOOKUP(B76,[1]THP!$B$11:$Q$165,16,0),0)</f>
        <v>72960.72</v>
      </c>
      <c r="R76" s="4">
        <f>IFERROR(VLOOKUP(B76,[1]THP!$B$11:$P$165,15,0),0)</f>
        <v>0</v>
      </c>
      <c r="S76" s="4">
        <f t="shared" si="7"/>
        <v>4918173.4463999998</v>
      </c>
      <c r="T76" s="4">
        <f>IFERROR(VLOOKUP(B76,[1]THP!$B$11:$X$165,23,0),0)</f>
        <v>3141.1847040000061</v>
      </c>
      <c r="U76" s="4">
        <f t="shared" si="8"/>
        <v>72960.72</v>
      </c>
      <c r="V76" s="4">
        <f t="shared" si="9"/>
        <v>36480.36</v>
      </c>
      <c r="W76" s="4">
        <f>IFERROR(VLOOKUP(B76,[1]THP!$B$11:$U$165,20,0),0)</f>
        <v>0</v>
      </c>
      <c r="X76" s="4">
        <v>0</v>
      </c>
      <c r="Y76" s="4">
        <v>0</v>
      </c>
      <c r="Z76" s="4">
        <v>0</v>
      </c>
      <c r="AA76" s="4">
        <v>500</v>
      </c>
      <c r="AB76" s="4">
        <v>100</v>
      </c>
      <c r="AC76" s="4">
        <v>0</v>
      </c>
    </row>
    <row r="77" spans="1:29" x14ac:dyDescent="0.25">
      <c r="A77" s="3">
        <v>43490</v>
      </c>
      <c r="B77" t="s">
        <v>103</v>
      </c>
      <c r="C77" t="str">
        <f>IFERROR(VLOOKUP(B77,[1]THP!$B$11:$C$165,2,0),0)</f>
        <v>MERY WANTI GULTOM</v>
      </c>
      <c r="D77" t="str">
        <f t="shared" si="5"/>
        <v>BZM</v>
      </c>
      <c r="E77" t="s">
        <v>28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4">
        <f>IFERROR(VLOOKUP(B77,[1]THP!$B$11:$J$165,9,0),0)</f>
        <v>3648036</v>
      </c>
      <c r="J77" s="4">
        <f>IFERROR(VLOOKUP(B77,[1]THP!$B$11:$K$165,10,0),0)</f>
        <v>3648036</v>
      </c>
      <c r="K77" s="4">
        <f>IFERROR(VLOOKUP(B77,[1]OToT!$B$8:$E$162,4,0),0)</f>
        <v>0</v>
      </c>
      <c r="L77" s="4">
        <f>IFERROR(VLOOKUP(B77,[1]OToT!$B$8:$D$162,3,0),0)</f>
        <v>100000</v>
      </c>
      <c r="M77" s="4">
        <f>IFERROR(VLOOKUP(B77,[1]Bonus!$B$8:$E$162,4,0),0)</f>
        <v>36000</v>
      </c>
      <c r="N77" s="4">
        <f t="shared" si="6"/>
        <v>3784036</v>
      </c>
      <c r="O77" s="4">
        <v>0</v>
      </c>
      <c r="P77" s="4">
        <f>IFERROR(VLOOKUP(B77,[1]THP!$B$11:$O$165,14,0),0)</f>
        <v>154676.72640000001</v>
      </c>
      <c r="Q77" s="4">
        <f>IFERROR(VLOOKUP(B77,[1]THP!$B$11:$Q$165,16,0),0)</f>
        <v>72960.72</v>
      </c>
      <c r="R77" s="4">
        <f>IFERROR(VLOOKUP(B77,[1]THP!$B$11:$P$165,15,0),0)</f>
        <v>0</v>
      </c>
      <c r="S77" s="4">
        <f t="shared" si="7"/>
        <v>4011673.4464000002</v>
      </c>
      <c r="T77" s="4">
        <f>IFERROR(VLOOKUP(B77,[1]THP!$B$11:$X$165,23,0),0)</f>
        <v>0</v>
      </c>
      <c r="U77" s="4">
        <f t="shared" si="8"/>
        <v>72960.72</v>
      </c>
      <c r="V77" s="4">
        <f t="shared" si="9"/>
        <v>36480.36</v>
      </c>
      <c r="W77" s="4">
        <f>IFERROR(VLOOKUP(B77,[1]THP!$B$11:$U$165,20,0),0)</f>
        <v>0</v>
      </c>
      <c r="X77" s="4">
        <v>0</v>
      </c>
      <c r="Y77" s="4">
        <v>0</v>
      </c>
      <c r="Z77" s="4">
        <v>0</v>
      </c>
      <c r="AA77" s="4">
        <v>500</v>
      </c>
      <c r="AB77" s="4">
        <v>100</v>
      </c>
      <c r="AC77" s="4">
        <v>0</v>
      </c>
    </row>
    <row r="78" spans="1:29" x14ac:dyDescent="0.25">
      <c r="A78" s="3">
        <v>43490</v>
      </c>
      <c r="B78" t="s">
        <v>104</v>
      </c>
      <c r="C78" t="str">
        <f>IFERROR(VLOOKUP(B78,[1]THP!$B$11:$C$165,2,0),0)</f>
        <v>FRISKA AGUSTINA SIANTURI</v>
      </c>
      <c r="D78" t="str">
        <f t="shared" si="5"/>
        <v>BZW</v>
      </c>
      <c r="E78" t="s">
        <v>28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4">
        <f>IFERROR(VLOOKUP(B78,[1]THP!$B$11:$J$165,9,0),0)</f>
        <v>3648036</v>
      </c>
      <c r="J78" s="4">
        <f>IFERROR(VLOOKUP(B78,[1]THP!$B$11:$K$165,10,0),0)</f>
        <v>3648036</v>
      </c>
      <c r="K78" s="4">
        <f>IFERROR(VLOOKUP(B78,[1]OToT!$B$8:$E$162,4,0),0)</f>
        <v>0</v>
      </c>
      <c r="L78" s="4">
        <f>IFERROR(VLOOKUP(B78,[1]OToT!$B$8:$D$162,3,0),0)</f>
        <v>75000</v>
      </c>
      <c r="M78" s="4">
        <f>IFERROR(VLOOKUP(B78,[1]Bonus!$B$8:$E$162,4,0),0)</f>
        <v>41000</v>
      </c>
      <c r="N78" s="4">
        <f t="shared" si="6"/>
        <v>3764036</v>
      </c>
      <c r="O78" s="4">
        <v>0</v>
      </c>
      <c r="P78" s="4">
        <f>IFERROR(VLOOKUP(B78,[1]THP!$B$11:$O$165,14,0),0)</f>
        <v>154676.72640000001</v>
      </c>
      <c r="Q78" s="4">
        <f>IFERROR(VLOOKUP(B78,[1]THP!$B$11:$Q$165,16,0),0)</f>
        <v>72960.72</v>
      </c>
      <c r="R78" s="4">
        <f>IFERROR(VLOOKUP(B78,[1]THP!$B$11:$P$165,15,0),0)</f>
        <v>0</v>
      </c>
      <c r="S78" s="4">
        <f t="shared" si="7"/>
        <v>3991673.4464000002</v>
      </c>
      <c r="T78" s="4">
        <f>IFERROR(VLOOKUP(B78,[1]THP!$B$11:$X$165,23,0),0)</f>
        <v>0</v>
      </c>
      <c r="U78" s="4">
        <f t="shared" si="8"/>
        <v>72960.72</v>
      </c>
      <c r="V78" s="4">
        <f t="shared" si="9"/>
        <v>36480.36</v>
      </c>
      <c r="W78" s="4">
        <f>IFERROR(VLOOKUP(B78,[1]THP!$B$11:$U$165,20,0),0)</f>
        <v>0</v>
      </c>
      <c r="X78" s="4">
        <v>0</v>
      </c>
      <c r="Y78" s="4">
        <v>0</v>
      </c>
      <c r="Z78" s="4">
        <v>0</v>
      </c>
      <c r="AA78" s="4">
        <v>500</v>
      </c>
      <c r="AB78" s="4">
        <v>100</v>
      </c>
      <c r="AC78" s="4">
        <v>0</v>
      </c>
    </row>
    <row r="79" spans="1:29" x14ac:dyDescent="0.25">
      <c r="A79" s="3">
        <v>43490</v>
      </c>
      <c r="B79" t="s">
        <v>105</v>
      </c>
      <c r="C79" t="str">
        <f>IFERROR(VLOOKUP(B79,[1]THP!$B$11:$C$165,2,0),0)</f>
        <v>BUKHARI AJI SAPUTRA</v>
      </c>
      <c r="D79" t="str">
        <f t="shared" si="5"/>
        <v>CA8</v>
      </c>
      <c r="E79" t="s">
        <v>28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4">
        <f>IFERROR(VLOOKUP(B79,[1]THP!$B$11:$J$165,9,0),0)</f>
        <v>3648036</v>
      </c>
      <c r="J79" s="4">
        <f>IFERROR(VLOOKUP(B79,[1]THP!$B$11:$K$165,10,0),0)</f>
        <v>3648036</v>
      </c>
      <c r="K79" s="4">
        <f>IFERROR(VLOOKUP(B79,[1]OToT!$B$8:$E$162,4,0),0)</f>
        <v>100000</v>
      </c>
      <c r="L79" s="4">
        <f>IFERROR(VLOOKUP(B79,[1]OToT!$B$8:$D$162,3,0),0)</f>
        <v>75000</v>
      </c>
      <c r="M79" s="4">
        <f>IFERROR(VLOOKUP(B79,[1]Bonus!$B$8:$E$162,4,0),0)</f>
        <v>250000</v>
      </c>
      <c r="N79" s="4">
        <f t="shared" si="6"/>
        <v>4073036</v>
      </c>
      <c r="O79" s="4">
        <v>0</v>
      </c>
      <c r="P79" s="4">
        <f>IFERROR(VLOOKUP(B79,[1]THP!$B$11:$O$165,14,0),0)</f>
        <v>154676.72640000001</v>
      </c>
      <c r="Q79" s="4">
        <f>IFERROR(VLOOKUP(B79,[1]THP!$B$11:$Q$165,16,0),0)</f>
        <v>72960.72</v>
      </c>
      <c r="R79" s="4">
        <f>IFERROR(VLOOKUP(B79,[1]THP!$B$11:$P$165,15,0),0)</f>
        <v>0</v>
      </c>
      <c r="S79" s="4">
        <f t="shared" si="7"/>
        <v>4300673.4463999998</v>
      </c>
      <c r="T79" s="4">
        <f>IFERROR(VLOOKUP(B79,[1]THP!$B$11:$X$165,23,0),0)</f>
        <v>0</v>
      </c>
      <c r="U79" s="4">
        <f t="shared" si="8"/>
        <v>72960.72</v>
      </c>
      <c r="V79" s="4">
        <f t="shared" si="9"/>
        <v>36480.36</v>
      </c>
      <c r="W79" s="4">
        <f>IFERROR(VLOOKUP(B79,[1]THP!$B$11:$U$165,20,0),0)</f>
        <v>0</v>
      </c>
      <c r="X79" s="4">
        <v>0</v>
      </c>
      <c r="Y79" s="4">
        <v>0</v>
      </c>
      <c r="Z79" s="4">
        <v>0</v>
      </c>
      <c r="AA79" s="4">
        <v>500</v>
      </c>
      <c r="AB79" s="4">
        <v>100</v>
      </c>
      <c r="AC79" s="4">
        <v>0</v>
      </c>
    </row>
    <row r="80" spans="1:29" x14ac:dyDescent="0.25">
      <c r="A80" s="3">
        <v>43490</v>
      </c>
      <c r="B80" t="s">
        <v>106</v>
      </c>
      <c r="C80" t="str">
        <f>IFERROR(VLOOKUP(B80,[1]THP!$B$11:$C$165,2,0),0)</f>
        <v>PAULINA ANARCI NALU</v>
      </c>
      <c r="D80" t="str">
        <f t="shared" si="5"/>
        <v>CC9</v>
      </c>
      <c r="E80" t="s">
        <v>28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4">
        <f>IFERROR(VLOOKUP(B80,[1]THP!$B$11:$J$165,9,0),0)</f>
        <v>3648036</v>
      </c>
      <c r="J80" s="4">
        <f>IFERROR(VLOOKUP(B80,[1]THP!$B$11:$K$165,10,0),0)</f>
        <v>3648036</v>
      </c>
      <c r="K80" s="4">
        <f>IFERROR(VLOOKUP(B80,[1]OToT!$B$8:$E$162,4,0),0)</f>
        <v>150000</v>
      </c>
      <c r="L80" s="4">
        <f>IFERROR(VLOOKUP(B80,[1]OToT!$B$8:$D$162,3,0),0)</f>
        <v>100000</v>
      </c>
      <c r="M80" s="4">
        <f>IFERROR(VLOOKUP(B80,[1]Bonus!$B$8:$E$162,4,0),0)</f>
        <v>260000</v>
      </c>
      <c r="N80" s="4">
        <f t="shared" si="6"/>
        <v>4158036</v>
      </c>
      <c r="O80" s="4">
        <v>0</v>
      </c>
      <c r="P80" s="4">
        <f>IFERROR(VLOOKUP(B80,[1]THP!$B$11:$O$165,14,0),0)</f>
        <v>154676.72640000001</v>
      </c>
      <c r="Q80" s="4">
        <f>IFERROR(VLOOKUP(B80,[1]THP!$B$11:$Q$165,16,0),0)</f>
        <v>72960.72</v>
      </c>
      <c r="R80" s="4">
        <f>IFERROR(VLOOKUP(B80,[1]THP!$B$11:$P$165,15,0),0)</f>
        <v>182401.8</v>
      </c>
      <c r="S80" s="4">
        <f t="shared" si="7"/>
        <v>4568075.2463999996</v>
      </c>
      <c r="T80" s="4">
        <f>IFERROR(VLOOKUP(B80,[1]THP!$B$11:$X$165,23,0),0)</f>
        <v>0</v>
      </c>
      <c r="U80" s="4">
        <f t="shared" si="8"/>
        <v>72960.72</v>
      </c>
      <c r="V80" s="4">
        <f t="shared" si="9"/>
        <v>36480.36</v>
      </c>
      <c r="W80" s="4">
        <f>IFERROR(VLOOKUP(B80,[1]THP!$B$11:$U$165,20,0),0)</f>
        <v>0</v>
      </c>
      <c r="X80" s="4">
        <v>0</v>
      </c>
      <c r="Y80" s="4">
        <v>0</v>
      </c>
      <c r="Z80" s="4">
        <v>0</v>
      </c>
      <c r="AA80" s="4">
        <v>500</v>
      </c>
      <c r="AB80" s="4">
        <v>100</v>
      </c>
      <c r="AC80" s="4">
        <v>0</v>
      </c>
    </row>
    <row r="81" spans="1:29" x14ac:dyDescent="0.25">
      <c r="A81" s="3">
        <v>43490</v>
      </c>
      <c r="B81" t="s">
        <v>107</v>
      </c>
      <c r="C81" t="str">
        <f>IFERROR(VLOOKUP(B81,[1]THP!$B$11:$C$165,2,0),0)</f>
        <v>RHEGHEN SOEKARNO POETRA</v>
      </c>
      <c r="D81" t="str">
        <f t="shared" si="5"/>
        <v>CP7</v>
      </c>
      <c r="E81" t="s">
        <v>28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4">
        <f>IFERROR(VLOOKUP(B81,[1]THP!$B$11:$J$165,9,0),0)</f>
        <v>3648036</v>
      </c>
      <c r="J81" s="4">
        <f>IFERROR(VLOOKUP(B81,[1]THP!$B$11:$K$165,10,0),0)</f>
        <v>3648036</v>
      </c>
      <c r="K81" s="4">
        <f>IFERROR(VLOOKUP(B81,[1]OToT!$B$8:$E$162,4,0),0)</f>
        <v>150000</v>
      </c>
      <c r="L81" s="4">
        <f>IFERROR(VLOOKUP(B81,[1]OToT!$B$8:$D$162,3,0),0)</f>
        <v>50000</v>
      </c>
      <c r="M81" s="4">
        <f>IFERROR(VLOOKUP(B81,[1]Bonus!$B$8:$E$162,4,0),0)</f>
        <v>284000</v>
      </c>
      <c r="N81" s="4">
        <f t="shared" si="6"/>
        <v>4132036</v>
      </c>
      <c r="O81" s="4">
        <v>0</v>
      </c>
      <c r="P81" s="4">
        <f>IFERROR(VLOOKUP(B81,[1]THP!$B$11:$O$165,14,0),0)</f>
        <v>154676.72640000001</v>
      </c>
      <c r="Q81" s="4">
        <f>IFERROR(VLOOKUP(B81,[1]THP!$B$11:$Q$165,16,0),0)</f>
        <v>72960.72</v>
      </c>
      <c r="R81" s="4">
        <f>IFERROR(VLOOKUP(B81,[1]THP!$B$11:$P$165,15,0),0)</f>
        <v>0</v>
      </c>
      <c r="S81" s="4">
        <f t="shared" si="7"/>
        <v>4359673.4463999998</v>
      </c>
      <c r="T81" s="4">
        <f>IFERROR(VLOOKUP(B81,[1]THP!$B$11:$X$165,23,0),0)</f>
        <v>0</v>
      </c>
      <c r="U81" s="4">
        <f t="shared" si="8"/>
        <v>72960.72</v>
      </c>
      <c r="V81" s="4">
        <f t="shared" si="9"/>
        <v>36480.36</v>
      </c>
      <c r="W81" s="4">
        <f>IFERROR(VLOOKUP(B81,[1]THP!$B$11:$U$165,20,0),0)</f>
        <v>0</v>
      </c>
      <c r="X81" s="4">
        <v>0</v>
      </c>
      <c r="Y81" s="4">
        <v>0</v>
      </c>
      <c r="Z81" s="4">
        <v>0</v>
      </c>
      <c r="AA81" s="4">
        <v>500</v>
      </c>
      <c r="AB81" s="4">
        <v>100</v>
      </c>
      <c r="AC81" s="4">
        <v>0</v>
      </c>
    </row>
    <row r="82" spans="1:29" x14ac:dyDescent="0.25">
      <c r="A82" s="3">
        <v>43490</v>
      </c>
      <c r="B82" t="s">
        <v>108</v>
      </c>
      <c r="C82" t="str">
        <f>IFERROR(VLOOKUP(B82,[1]THP!$B$11:$C$165,2,0),0)</f>
        <v xml:space="preserve">TINTIN HUTAGAOL </v>
      </c>
      <c r="D82" t="str">
        <f t="shared" si="5"/>
        <v>AL7</v>
      </c>
      <c r="E82" t="s">
        <v>28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4">
        <f>IFERROR(VLOOKUP(B82,[1]THP!$B$11:$J$165,9,0),0)</f>
        <v>3648036</v>
      </c>
      <c r="J82" s="4">
        <f>IFERROR(VLOOKUP(B82,[1]THP!$B$11:$K$165,10,0),0)</f>
        <v>3648036</v>
      </c>
      <c r="K82" s="4">
        <f>IFERROR(VLOOKUP(B82,[1]OToT!$B$8:$E$162,4,0),0)</f>
        <v>150000</v>
      </c>
      <c r="L82" s="4">
        <f>IFERROR(VLOOKUP(B82,[1]OToT!$B$8:$D$162,3,0),0)</f>
        <v>100000</v>
      </c>
      <c r="M82" s="4">
        <f>IFERROR(VLOOKUP(B82,[1]Bonus!$B$8:$E$162,4,0),0)</f>
        <v>376000</v>
      </c>
      <c r="N82" s="4">
        <f t="shared" si="6"/>
        <v>4274036</v>
      </c>
      <c r="O82" s="4">
        <v>0</v>
      </c>
      <c r="P82" s="4">
        <f>IFERROR(VLOOKUP(B82,[1]THP!$B$11:$O$165,14,0),0)</f>
        <v>154676.72640000001</v>
      </c>
      <c r="Q82" s="4">
        <f>IFERROR(VLOOKUP(B82,[1]THP!$B$11:$Q$165,16,0),0)</f>
        <v>72960.72</v>
      </c>
      <c r="R82" s="4">
        <f>IFERROR(VLOOKUP(B82,[1]THP!$B$11:$P$165,15,0),0)</f>
        <v>182401.8</v>
      </c>
      <c r="S82" s="4">
        <f t="shared" si="7"/>
        <v>4684075.2463999996</v>
      </c>
      <c r="T82" s="4">
        <f>IFERROR(VLOOKUP(B82,[1]THP!$B$11:$X$165,23,0),0)</f>
        <v>0</v>
      </c>
      <c r="U82" s="4">
        <f t="shared" si="8"/>
        <v>72960.72</v>
      </c>
      <c r="V82" s="4">
        <f t="shared" si="9"/>
        <v>36480.36</v>
      </c>
      <c r="W82" s="4">
        <f>IFERROR(VLOOKUP(B82,[1]THP!$B$11:$U$165,20,0),0)</f>
        <v>0</v>
      </c>
      <c r="X82" s="4">
        <v>0</v>
      </c>
      <c r="Y82" s="4">
        <v>0</v>
      </c>
      <c r="Z82" s="4">
        <v>0</v>
      </c>
      <c r="AA82" s="4">
        <v>500</v>
      </c>
      <c r="AB82" s="4">
        <v>100</v>
      </c>
      <c r="AC82" s="4">
        <v>0</v>
      </c>
    </row>
    <row r="83" spans="1:29" x14ac:dyDescent="0.25">
      <c r="A83" s="3">
        <v>43490</v>
      </c>
      <c r="B83" t="s">
        <v>109</v>
      </c>
      <c r="C83" t="str">
        <f>IFERROR(VLOOKUP(B83,[1]THP!$B$11:$C$165,2,0),0)</f>
        <v xml:space="preserve">FANJI IRAWAN </v>
      </c>
      <c r="D83" t="str">
        <f t="shared" si="5"/>
        <v>AV6</v>
      </c>
      <c r="E83" t="s">
        <v>28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4">
        <f>IFERROR(VLOOKUP(B83,[1]THP!$B$11:$J$165,9,0),0)</f>
        <v>3648036</v>
      </c>
      <c r="J83" s="4">
        <f>IFERROR(VLOOKUP(B83,[1]THP!$B$11:$K$165,10,0),0)</f>
        <v>3648036</v>
      </c>
      <c r="K83" s="4">
        <f>IFERROR(VLOOKUP(B83,[1]OToT!$B$8:$E$162,4,0),0)</f>
        <v>100000</v>
      </c>
      <c r="L83" s="4">
        <f>IFERROR(VLOOKUP(B83,[1]OToT!$B$8:$D$162,3,0),0)</f>
        <v>100000</v>
      </c>
      <c r="M83" s="4">
        <f>IFERROR(VLOOKUP(B83,[1]Bonus!$B$8:$E$162,4,0),0)</f>
        <v>171500</v>
      </c>
      <c r="N83" s="4">
        <f t="shared" si="6"/>
        <v>4019536</v>
      </c>
      <c r="O83" s="4">
        <v>0</v>
      </c>
      <c r="P83" s="4">
        <f>IFERROR(VLOOKUP(B83,[1]THP!$B$11:$O$165,14,0),0)</f>
        <v>154676.72640000001</v>
      </c>
      <c r="Q83" s="4">
        <f>IFERROR(VLOOKUP(B83,[1]THP!$B$11:$Q$165,16,0),0)</f>
        <v>72960.72</v>
      </c>
      <c r="R83" s="4">
        <f>IFERROR(VLOOKUP(B83,[1]THP!$B$11:$P$165,15,0),0)</f>
        <v>182401.8</v>
      </c>
      <c r="S83" s="4">
        <f t="shared" si="7"/>
        <v>4429575.2463999996</v>
      </c>
      <c r="T83" s="4">
        <f>IFERROR(VLOOKUP(B83,[1]THP!$B$11:$X$165,23,0),0)</f>
        <v>0</v>
      </c>
      <c r="U83" s="4">
        <f t="shared" si="8"/>
        <v>72960.72</v>
      </c>
      <c r="V83" s="4">
        <f t="shared" si="9"/>
        <v>36480.36</v>
      </c>
      <c r="W83" s="4">
        <f>IFERROR(VLOOKUP(B83,[1]THP!$B$11:$U$165,20,0),0)</f>
        <v>0</v>
      </c>
      <c r="X83" s="4">
        <v>0</v>
      </c>
      <c r="Y83" s="4">
        <v>0</v>
      </c>
      <c r="Z83" s="4">
        <v>0</v>
      </c>
      <c r="AA83" s="4">
        <v>500</v>
      </c>
      <c r="AB83" s="4">
        <v>100</v>
      </c>
      <c r="AC83" s="4">
        <v>0</v>
      </c>
    </row>
    <row r="84" spans="1:29" x14ac:dyDescent="0.25">
      <c r="A84" s="3">
        <v>43490</v>
      </c>
      <c r="B84" t="s">
        <v>110</v>
      </c>
      <c r="C84" t="str">
        <f>IFERROR(VLOOKUP(B84,[1]THP!$B$11:$C$165,2,0),0)</f>
        <v>SELLY HERLINA</v>
      </c>
      <c r="D84" t="str">
        <f t="shared" si="5"/>
        <v>B2K</v>
      </c>
      <c r="E84" t="s">
        <v>28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4">
        <f>IFERROR(VLOOKUP(B84,[1]THP!$B$11:$J$165,9,0),0)</f>
        <v>3648036</v>
      </c>
      <c r="J84" s="4">
        <f>IFERROR(VLOOKUP(B84,[1]THP!$B$11:$K$165,10,0),0)</f>
        <v>3648036</v>
      </c>
      <c r="K84" s="4">
        <f>IFERROR(VLOOKUP(B84,[1]OToT!$B$8:$E$162,4,0),0)</f>
        <v>0</v>
      </c>
      <c r="L84" s="4">
        <f>IFERROR(VLOOKUP(B84,[1]OToT!$B$8:$D$162,3,0),0)</f>
        <v>100000</v>
      </c>
      <c r="M84" s="4">
        <f>IFERROR(VLOOKUP(B84,[1]Bonus!$B$8:$E$162,4,0),0)</f>
        <v>71000</v>
      </c>
      <c r="N84" s="4">
        <f t="shared" si="6"/>
        <v>3819036</v>
      </c>
      <c r="O84" s="4">
        <v>0</v>
      </c>
      <c r="P84" s="4">
        <f>IFERROR(VLOOKUP(B84,[1]THP!$B$11:$O$165,14,0),0)</f>
        <v>154676.72640000001</v>
      </c>
      <c r="Q84" s="4">
        <f>IFERROR(VLOOKUP(B84,[1]THP!$B$11:$Q$165,16,0),0)</f>
        <v>72960.72</v>
      </c>
      <c r="R84" s="4">
        <f>IFERROR(VLOOKUP(B84,[1]THP!$B$11:$P$165,15,0),0)</f>
        <v>0</v>
      </c>
      <c r="S84" s="4">
        <f t="shared" si="7"/>
        <v>4046673.4464000002</v>
      </c>
      <c r="T84" s="4">
        <f>IFERROR(VLOOKUP(B84,[1]THP!$B$11:$X$165,23,0),0)</f>
        <v>0</v>
      </c>
      <c r="U84" s="4">
        <f t="shared" si="8"/>
        <v>72960.72</v>
      </c>
      <c r="V84" s="4">
        <f t="shared" si="9"/>
        <v>36480.36</v>
      </c>
      <c r="W84" s="4">
        <f>IFERROR(VLOOKUP(B84,[1]THP!$B$11:$U$165,20,0),0)</f>
        <v>0</v>
      </c>
      <c r="X84" s="4">
        <v>0</v>
      </c>
      <c r="Y84" s="4">
        <v>0</v>
      </c>
      <c r="Z84" s="4">
        <v>0</v>
      </c>
      <c r="AA84" s="4">
        <v>500</v>
      </c>
      <c r="AB84" s="4">
        <v>100</v>
      </c>
      <c r="AC84" s="4">
        <v>0</v>
      </c>
    </row>
    <row r="85" spans="1:29" x14ac:dyDescent="0.25">
      <c r="A85" s="3">
        <v>43490</v>
      </c>
      <c r="B85" t="s">
        <v>111</v>
      </c>
      <c r="C85" t="str">
        <f>IFERROR(VLOOKUP(B85,[1]THP!$B$11:$C$165,2,0),0)</f>
        <v>FAKHRURROZI</v>
      </c>
      <c r="D85" t="str">
        <f t="shared" si="5"/>
        <v>B2L</v>
      </c>
      <c r="E85" t="s">
        <v>28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4">
        <f>IFERROR(VLOOKUP(B85,[1]THP!$B$11:$J$165,9,0),0)</f>
        <v>3648036</v>
      </c>
      <c r="J85" s="4">
        <f>IFERROR(VLOOKUP(B85,[1]THP!$B$11:$K$165,10,0),0)</f>
        <v>3648036</v>
      </c>
      <c r="K85" s="4">
        <f>IFERROR(VLOOKUP(B85,[1]OToT!$B$8:$E$162,4,0),0)</f>
        <v>0</v>
      </c>
      <c r="L85" s="4">
        <f>IFERROR(VLOOKUP(B85,[1]OToT!$B$8:$D$162,3,0),0)</f>
        <v>100000</v>
      </c>
      <c r="M85" s="4">
        <f>IFERROR(VLOOKUP(B85,[1]Bonus!$B$8:$E$162,4,0),0)</f>
        <v>65000</v>
      </c>
      <c r="N85" s="4">
        <f t="shared" si="6"/>
        <v>3813036</v>
      </c>
      <c r="O85" s="4">
        <v>0</v>
      </c>
      <c r="P85" s="4">
        <f>IFERROR(VLOOKUP(B85,[1]THP!$B$11:$O$165,14,0),0)</f>
        <v>154676.72640000001</v>
      </c>
      <c r="Q85" s="4">
        <f>IFERROR(VLOOKUP(B85,[1]THP!$B$11:$Q$165,16,0),0)</f>
        <v>72960.72</v>
      </c>
      <c r="R85" s="4">
        <f>IFERROR(VLOOKUP(B85,[1]THP!$B$11:$P$165,15,0),0)</f>
        <v>0</v>
      </c>
      <c r="S85" s="4">
        <f t="shared" si="7"/>
        <v>4040673.4464000002</v>
      </c>
      <c r="T85" s="4">
        <f>IFERROR(VLOOKUP(B85,[1]THP!$B$11:$X$165,23,0),0)</f>
        <v>0</v>
      </c>
      <c r="U85" s="4">
        <f t="shared" si="8"/>
        <v>72960.72</v>
      </c>
      <c r="V85" s="4">
        <f t="shared" si="9"/>
        <v>36480.36</v>
      </c>
      <c r="W85" s="4">
        <f>IFERROR(VLOOKUP(B85,[1]THP!$B$11:$U$165,20,0),0)</f>
        <v>0</v>
      </c>
      <c r="X85" s="4">
        <v>0</v>
      </c>
      <c r="Y85" s="4">
        <v>0</v>
      </c>
      <c r="Z85" s="4">
        <v>0</v>
      </c>
      <c r="AA85" s="4">
        <v>500</v>
      </c>
      <c r="AB85" s="4">
        <v>100</v>
      </c>
      <c r="AC85" s="4">
        <v>0</v>
      </c>
    </row>
    <row r="86" spans="1:29" x14ac:dyDescent="0.25">
      <c r="A86" s="3">
        <v>43490</v>
      </c>
      <c r="B86" t="s">
        <v>112</v>
      </c>
      <c r="C86" t="str">
        <f>IFERROR(VLOOKUP(B86,[1]THP!$B$11:$C$165,2,0),0)</f>
        <v>RINI VALIANI YUADU</v>
      </c>
      <c r="D86" t="str">
        <f t="shared" si="5"/>
        <v>BFZ</v>
      </c>
      <c r="E86" t="s">
        <v>28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4">
        <f>IFERROR(VLOOKUP(B86,[1]THP!$B$11:$J$165,9,0),0)</f>
        <v>3648036</v>
      </c>
      <c r="J86" s="4">
        <f>IFERROR(VLOOKUP(B86,[1]THP!$B$11:$K$165,10,0),0)</f>
        <v>3648036</v>
      </c>
      <c r="K86" s="4">
        <f>IFERROR(VLOOKUP(B86,[1]OToT!$B$8:$E$162,4,0),0)</f>
        <v>150000</v>
      </c>
      <c r="L86" s="4">
        <f>IFERROR(VLOOKUP(B86,[1]OToT!$B$8:$D$162,3,0),0)</f>
        <v>100000</v>
      </c>
      <c r="M86" s="4">
        <f>IFERROR(VLOOKUP(B86,[1]Bonus!$B$8:$E$162,4,0),0)</f>
        <v>600000</v>
      </c>
      <c r="N86" s="4">
        <f t="shared" si="6"/>
        <v>4498036</v>
      </c>
      <c r="O86" s="4">
        <v>0</v>
      </c>
      <c r="P86" s="4">
        <f>IFERROR(VLOOKUP(B86,[1]THP!$B$11:$O$165,14,0),0)</f>
        <v>154676.72640000001</v>
      </c>
      <c r="Q86" s="4">
        <f>IFERROR(VLOOKUP(B86,[1]THP!$B$11:$Q$165,16,0),0)</f>
        <v>72960.72</v>
      </c>
      <c r="R86" s="4">
        <f>IFERROR(VLOOKUP(B86,[1]THP!$B$11:$P$165,15,0),0)</f>
        <v>0</v>
      </c>
      <c r="S86" s="4">
        <f t="shared" si="7"/>
        <v>4725673.4463999998</v>
      </c>
      <c r="T86" s="4">
        <f>IFERROR(VLOOKUP(B86,[1]THP!$B$11:$X$165,23,0),0)</f>
        <v>0</v>
      </c>
      <c r="U86" s="4">
        <f t="shared" si="8"/>
        <v>72960.72</v>
      </c>
      <c r="V86" s="4">
        <f t="shared" si="9"/>
        <v>36480.36</v>
      </c>
      <c r="W86" s="4">
        <f>IFERROR(VLOOKUP(B86,[1]THP!$B$11:$U$165,20,0),0)</f>
        <v>0</v>
      </c>
      <c r="X86" s="4">
        <v>0</v>
      </c>
      <c r="Y86" s="4">
        <v>0</v>
      </c>
      <c r="Z86" s="4">
        <v>0</v>
      </c>
      <c r="AA86" s="4">
        <v>500</v>
      </c>
      <c r="AB86" s="4">
        <v>100</v>
      </c>
      <c r="AC86" s="4">
        <v>0</v>
      </c>
    </row>
    <row r="87" spans="1:29" x14ac:dyDescent="0.25">
      <c r="A87" s="3">
        <v>43490</v>
      </c>
      <c r="B87" t="s">
        <v>113</v>
      </c>
      <c r="C87" t="str">
        <f>IFERROR(VLOOKUP(B87,[1]THP!$B$11:$C$165,2,0),0)</f>
        <v>LILIK DWI NURYATI</v>
      </c>
      <c r="D87" t="str">
        <f t="shared" si="5"/>
        <v>BGN</v>
      </c>
      <c r="E87" t="s">
        <v>28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4">
        <f>IFERROR(VLOOKUP(B87,[1]THP!$B$11:$J$165,9,0),0)</f>
        <v>3648036</v>
      </c>
      <c r="J87" s="4">
        <f>IFERROR(VLOOKUP(B87,[1]THP!$B$11:$K$165,10,0),0)</f>
        <v>3648036</v>
      </c>
      <c r="K87" s="4">
        <f>IFERROR(VLOOKUP(B87,[1]OToT!$B$8:$E$162,4,0),0)</f>
        <v>100000</v>
      </c>
      <c r="L87" s="4">
        <f>IFERROR(VLOOKUP(B87,[1]OToT!$B$8:$D$162,3,0),0)</f>
        <v>100000</v>
      </c>
      <c r="M87" s="4">
        <f>IFERROR(VLOOKUP(B87,[1]Bonus!$B$8:$E$162,4,0),0)</f>
        <v>158000</v>
      </c>
      <c r="N87" s="4">
        <f t="shared" si="6"/>
        <v>4006036</v>
      </c>
      <c r="O87" s="4">
        <v>0</v>
      </c>
      <c r="P87" s="4">
        <f>IFERROR(VLOOKUP(B87,[1]THP!$B$11:$O$165,14,0),0)</f>
        <v>154676.72640000001</v>
      </c>
      <c r="Q87" s="4">
        <f>IFERROR(VLOOKUP(B87,[1]THP!$B$11:$Q$165,16,0),0)</f>
        <v>72960.72</v>
      </c>
      <c r="R87" s="4">
        <f>IFERROR(VLOOKUP(B87,[1]THP!$B$11:$P$165,15,0),0)</f>
        <v>0</v>
      </c>
      <c r="S87" s="4">
        <f t="shared" si="7"/>
        <v>4233673.4463999998</v>
      </c>
      <c r="T87" s="4">
        <f>IFERROR(VLOOKUP(B87,[1]THP!$B$11:$X$165,23,0),0)</f>
        <v>0</v>
      </c>
      <c r="U87" s="4">
        <f t="shared" si="8"/>
        <v>72960.72</v>
      </c>
      <c r="V87" s="4">
        <f t="shared" si="9"/>
        <v>36480.36</v>
      </c>
      <c r="W87" s="4">
        <f>IFERROR(VLOOKUP(B87,[1]THP!$B$11:$U$165,20,0),0)</f>
        <v>0</v>
      </c>
      <c r="X87" s="4">
        <v>0</v>
      </c>
      <c r="Y87" s="4">
        <v>0</v>
      </c>
      <c r="Z87" s="4">
        <v>0</v>
      </c>
      <c r="AA87" s="4">
        <v>500</v>
      </c>
      <c r="AB87" s="4">
        <v>100</v>
      </c>
      <c r="AC87" s="4">
        <v>0</v>
      </c>
    </row>
    <row r="88" spans="1:29" x14ac:dyDescent="0.25">
      <c r="A88" s="3">
        <v>43490</v>
      </c>
      <c r="B88" t="s">
        <v>114</v>
      </c>
      <c r="C88" t="str">
        <f>IFERROR(VLOOKUP(B88,[1]THP!$B$11:$C$165,2,0),0)</f>
        <v>ASEP MUHAMMAD NURDIN</v>
      </c>
      <c r="D88" t="str">
        <f t="shared" si="5"/>
        <v>BJQ</v>
      </c>
      <c r="E88" t="s">
        <v>28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4">
        <f>IFERROR(VLOOKUP(B88,[1]THP!$B$11:$J$165,9,0),0)</f>
        <v>3648036</v>
      </c>
      <c r="J88" s="4">
        <f>IFERROR(VLOOKUP(B88,[1]THP!$B$11:$K$165,10,0),0)</f>
        <v>3648036</v>
      </c>
      <c r="K88" s="4">
        <f>IFERROR(VLOOKUP(B88,[1]OToT!$B$8:$E$162,4,0),0)</f>
        <v>100000</v>
      </c>
      <c r="L88" s="4">
        <f>IFERROR(VLOOKUP(B88,[1]OToT!$B$8:$D$162,3,0),0)</f>
        <v>100000</v>
      </c>
      <c r="M88" s="4">
        <f>IFERROR(VLOOKUP(B88,[1]Bonus!$B$8:$E$162,4,0),0)</f>
        <v>231500</v>
      </c>
      <c r="N88" s="4">
        <f t="shared" si="6"/>
        <v>4079536</v>
      </c>
      <c r="O88" s="4">
        <v>0</v>
      </c>
      <c r="P88" s="4">
        <f>IFERROR(VLOOKUP(B88,[1]THP!$B$11:$O$165,14,0),0)</f>
        <v>154676.72640000001</v>
      </c>
      <c r="Q88" s="4">
        <f>IFERROR(VLOOKUP(B88,[1]THP!$B$11:$Q$165,16,0),0)</f>
        <v>72960.72</v>
      </c>
      <c r="R88" s="4">
        <f>IFERROR(VLOOKUP(B88,[1]THP!$B$11:$P$165,15,0),0)</f>
        <v>182401.8</v>
      </c>
      <c r="S88" s="4">
        <f t="shared" si="7"/>
        <v>4489575.2463999996</v>
      </c>
      <c r="T88" s="4">
        <f>IFERROR(VLOOKUP(B88,[1]THP!$B$11:$X$165,23,0),0)</f>
        <v>0</v>
      </c>
      <c r="U88" s="4">
        <f t="shared" si="8"/>
        <v>72960.72</v>
      </c>
      <c r="V88" s="4">
        <f t="shared" si="9"/>
        <v>36480.36</v>
      </c>
      <c r="W88" s="4">
        <f>IFERROR(VLOOKUP(B88,[1]THP!$B$11:$U$165,20,0),0)</f>
        <v>0</v>
      </c>
      <c r="X88" s="4">
        <v>0</v>
      </c>
      <c r="Y88" s="4">
        <v>0</v>
      </c>
      <c r="Z88" s="4">
        <v>0</v>
      </c>
      <c r="AA88" s="4">
        <v>500</v>
      </c>
      <c r="AB88" s="4">
        <v>100</v>
      </c>
      <c r="AC88" s="4">
        <v>0</v>
      </c>
    </row>
    <row r="89" spans="1:29" x14ac:dyDescent="0.25">
      <c r="A89" s="3">
        <v>43490</v>
      </c>
      <c r="B89" t="s">
        <v>115</v>
      </c>
      <c r="C89" t="str">
        <f>IFERROR(VLOOKUP(B89,[1]THP!$B$11:$C$165,2,0),0)</f>
        <v>HADI SEPTIAN PRATAMA PURBA</v>
      </c>
      <c r="D89" t="str">
        <f t="shared" si="5"/>
        <v>BMN</v>
      </c>
      <c r="E89" t="s">
        <v>28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4">
        <f>IFERROR(VLOOKUP(B89,[1]THP!$B$11:$J$165,9,0),0)</f>
        <v>3648036</v>
      </c>
      <c r="J89" s="4">
        <f>IFERROR(VLOOKUP(B89,[1]THP!$B$11:$K$165,10,0),0)</f>
        <v>3648036</v>
      </c>
      <c r="K89" s="4">
        <f>IFERROR(VLOOKUP(B89,[1]OToT!$B$8:$E$162,4,0),0)</f>
        <v>0</v>
      </c>
      <c r="L89" s="4">
        <f>IFERROR(VLOOKUP(B89,[1]OToT!$B$8:$D$162,3,0),0)</f>
        <v>100000</v>
      </c>
      <c r="M89" s="4">
        <f>IFERROR(VLOOKUP(B89,[1]Bonus!$B$8:$E$162,4,0),0)</f>
        <v>50000</v>
      </c>
      <c r="N89" s="4">
        <f t="shared" si="6"/>
        <v>3798036</v>
      </c>
      <c r="O89" s="4">
        <v>0</v>
      </c>
      <c r="P89" s="4">
        <f>IFERROR(VLOOKUP(B89,[1]THP!$B$11:$O$165,14,0),0)</f>
        <v>154676.72640000001</v>
      </c>
      <c r="Q89" s="4">
        <f>IFERROR(VLOOKUP(B89,[1]THP!$B$11:$Q$165,16,0),0)</f>
        <v>72960.72</v>
      </c>
      <c r="R89" s="4">
        <f>IFERROR(VLOOKUP(B89,[1]THP!$B$11:$P$165,15,0),0)</f>
        <v>0</v>
      </c>
      <c r="S89" s="4">
        <f t="shared" si="7"/>
        <v>4025673.4464000002</v>
      </c>
      <c r="T89" s="4">
        <f>IFERROR(VLOOKUP(B89,[1]THP!$B$11:$X$165,23,0),0)</f>
        <v>0</v>
      </c>
      <c r="U89" s="4">
        <f t="shared" si="8"/>
        <v>72960.72</v>
      </c>
      <c r="V89" s="4">
        <f t="shared" si="9"/>
        <v>36480.36</v>
      </c>
      <c r="W89" s="4">
        <f>IFERROR(VLOOKUP(B89,[1]THP!$B$11:$U$165,20,0),0)</f>
        <v>0</v>
      </c>
      <c r="X89" s="4">
        <v>0</v>
      </c>
      <c r="Y89" s="4">
        <v>0</v>
      </c>
      <c r="Z89" s="4">
        <v>0</v>
      </c>
      <c r="AA89" s="4">
        <v>500</v>
      </c>
      <c r="AB89" s="4">
        <v>100</v>
      </c>
      <c r="AC89" s="4">
        <v>0</v>
      </c>
    </row>
    <row r="90" spans="1:29" x14ac:dyDescent="0.25">
      <c r="A90" s="3">
        <v>43490</v>
      </c>
      <c r="B90" t="s">
        <v>116</v>
      </c>
      <c r="C90" t="str">
        <f>IFERROR(VLOOKUP(B90,[1]THP!$B$11:$C$165,2,0),0)</f>
        <v>ATIK MURNIASIH</v>
      </c>
      <c r="D90" t="str">
        <f t="shared" si="5"/>
        <v>BQ7</v>
      </c>
      <c r="E90" t="s">
        <v>28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4">
        <f>IFERROR(VLOOKUP(B90,[1]THP!$B$11:$J$165,9,0),0)</f>
        <v>3648036</v>
      </c>
      <c r="J90" s="4">
        <f>IFERROR(VLOOKUP(B90,[1]THP!$B$11:$K$165,10,0),0)</f>
        <v>3648036</v>
      </c>
      <c r="K90" s="4">
        <f>IFERROR(VLOOKUP(B90,[1]OToT!$B$8:$E$162,4,0),0)</f>
        <v>150000</v>
      </c>
      <c r="L90" s="4">
        <f>IFERROR(VLOOKUP(B90,[1]OToT!$B$8:$D$162,3,0),0)</f>
        <v>100000</v>
      </c>
      <c r="M90" s="4">
        <f>IFERROR(VLOOKUP(B90,[1]Bonus!$B$8:$E$162,4,0),0)</f>
        <v>364000</v>
      </c>
      <c r="N90" s="4">
        <f t="shared" si="6"/>
        <v>4262036</v>
      </c>
      <c r="O90" s="4">
        <v>0</v>
      </c>
      <c r="P90" s="4">
        <f>IFERROR(VLOOKUP(B90,[1]THP!$B$11:$O$165,14,0),0)</f>
        <v>154676.72640000001</v>
      </c>
      <c r="Q90" s="4">
        <f>IFERROR(VLOOKUP(B90,[1]THP!$B$11:$Q$165,16,0),0)</f>
        <v>72960.72</v>
      </c>
      <c r="R90" s="4">
        <f>IFERROR(VLOOKUP(B90,[1]THP!$B$11:$P$165,15,0),0)</f>
        <v>182401.8</v>
      </c>
      <c r="S90" s="4">
        <f t="shared" si="7"/>
        <v>4672075.2463999996</v>
      </c>
      <c r="T90" s="4">
        <f>IFERROR(VLOOKUP(B90,[1]THP!$B$11:$X$165,23,0),0)</f>
        <v>0</v>
      </c>
      <c r="U90" s="4">
        <f t="shared" si="8"/>
        <v>72960.72</v>
      </c>
      <c r="V90" s="4">
        <f t="shared" si="9"/>
        <v>36480.36</v>
      </c>
      <c r="W90" s="4">
        <f>IFERROR(VLOOKUP(B90,[1]THP!$B$11:$U$165,20,0),0)</f>
        <v>0</v>
      </c>
      <c r="X90" s="4">
        <v>0</v>
      </c>
      <c r="Y90" s="4">
        <v>0</v>
      </c>
      <c r="Z90" s="4">
        <v>0</v>
      </c>
      <c r="AA90" s="4">
        <v>500</v>
      </c>
      <c r="AB90" s="4">
        <v>100</v>
      </c>
      <c r="AC90" s="4">
        <v>0</v>
      </c>
    </row>
    <row r="91" spans="1:29" x14ac:dyDescent="0.25">
      <c r="A91" s="3">
        <v>43490</v>
      </c>
      <c r="B91" t="s">
        <v>117</v>
      </c>
      <c r="C91" t="str">
        <f>IFERROR(VLOOKUP(B91,[1]THP!$B$11:$C$165,2,0),0)</f>
        <v>RIZKIAH</v>
      </c>
      <c r="D91" t="str">
        <f t="shared" si="5"/>
        <v>BQ9</v>
      </c>
      <c r="E91" t="s">
        <v>28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4">
        <f>IFERROR(VLOOKUP(B91,[1]THP!$B$11:$J$165,9,0),0)</f>
        <v>3648036</v>
      </c>
      <c r="J91" s="4">
        <f>IFERROR(VLOOKUP(B91,[1]THP!$B$11:$K$165,10,0),0)</f>
        <v>3648036</v>
      </c>
      <c r="K91" s="4">
        <f>IFERROR(VLOOKUP(B91,[1]OToT!$B$8:$E$162,4,0),0)</f>
        <v>150000</v>
      </c>
      <c r="L91" s="4">
        <f>IFERROR(VLOOKUP(B91,[1]OToT!$B$8:$D$162,3,0),0)</f>
        <v>100000</v>
      </c>
      <c r="M91" s="4">
        <f>IFERROR(VLOOKUP(B91,[1]Bonus!$B$8:$E$162,4,0),0)</f>
        <v>396000</v>
      </c>
      <c r="N91" s="4">
        <f t="shared" si="6"/>
        <v>4294036</v>
      </c>
      <c r="O91" s="4">
        <v>0</v>
      </c>
      <c r="P91" s="4">
        <f>IFERROR(VLOOKUP(B91,[1]THP!$B$11:$O$165,14,0),0)</f>
        <v>154676.72640000001</v>
      </c>
      <c r="Q91" s="4">
        <f>IFERROR(VLOOKUP(B91,[1]THP!$B$11:$Q$165,16,0),0)</f>
        <v>72960.72</v>
      </c>
      <c r="R91" s="4">
        <f>IFERROR(VLOOKUP(B91,[1]THP!$B$11:$P$165,15,0),0)</f>
        <v>182401.8</v>
      </c>
      <c r="S91" s="4">
        <f t="shared" si="7"/>
        <v>4704075.2463999996</v>
      </c>
      <c r="T91" s="4">
        <f>IFERROR(VLOOKUP(B91,[1]THP!$B$11:$X$165,23,0),0)</f>
        <v>0</v>
      </c>
      <c r="U91" s="4">
        <f t="shared" si="8"/>
        <v>72960.72</v>
      </c>
      <c r="V91" s="4">
        <f t="shared" si="9"/>
        <v>36480.36</v>
      </c>
      <c r="W91" s="4">
        <f>IFERROR(VLOOKUP(B91,[1]THP!$B$11:$U$165,20,0),0)</f>
        <v>0</v>
      </c>
      <c r="X91" s="4">
        <v>0</v>
      </c>
      <c r="Y91" s="4">
        <v>0</v>
      </c>
      <c r="Z91" s="4">
        <v>0</v>
      </c>
      <c r="AA91" s="4">
        <v>500</v>
      </c>
      <c r="AB91" s="4">
        <v>100</v>
      </c>
      <c r="AC91" s="4">
        <v>0</v>
      </c>
    </row>
    <row r="92" spans="1:29" x14ac:dyDescent="0.25">
      <c r="A92" s="3">
        <v>43490</v>
      </c>
      <c r="B92" t="s">
        <v>118</v>
      </c>
      <c r="C92" t="str">
        <f>IFERROR(VLOOKUP(B92,[1]THP!$B$11:$C$165,2,0),0)</f>
        <v>RACHMAT ALDI SATYA</v>
      </c>
      <c r="D92" t="str">
        <f t="shared" si="5"/>
        <v>BXC</v>
      </c>
      <c r="E92" t="s">
        <v>28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4">
        <f>IFERROR(VLOOKUP(B92,[1]THP!$B$11:$J$165,9,0),0)</f>
        <v>3648036</v>
      </c>
      <c r="J92" s="4">
        <f>IFERROR(VLOOKUP(B92,[1]THP!$B$11:$K$165,10,0),0)</f>
        <v>3648036</v>
      </c>
      <c r="K92" s="4">
        <f>IFERROR(VLOOKUP(B92,[1]OToT!$B$8:$E$162,4,0),0)</f>
        <v>100000</v>
      </c>
      <c r="L92" s="4">
        <f>IFERROR(VLOOKUP(B92,[1]OToT!$B$8:$D$162,3,0),0)</f>
        <v>100000</v>
      </c>
      <c r="M92" s="4">
        <f>IFERROR(VLOOKUP(B92,[1]Bonus!$B$8:$E$162,4,0),0)</f>
        <v>160000</v>
      </c>
      <c r="N92" s="4">
        <f t="shared" si="6"/>
        <v>4008036</v>
      </c>
      <c r="O92" s="4">
        <v>0</v>
      </c>
      <c r="P92" s="4">
        <f>IFERROR(VLOOKUP(B92,[1]THP!$B$11:$O$165,14,0),0)</f>
        <v>154676.72640000001</v>
      </c>
      <c r="Q92" s="4">
        <f>IFERROR(VLOOKUP(B92,[1]THP!$B$11:$Q$165,16,0),0)</f>
        <v>72960.72</v>
      </c>
      <c r="R92" s="4">
        <f>IFERROR(VLOOKUP(B92,[1]THP!$B$11:$P$165,15,0),0)</f>
        <v>0</v>
      </c>
      <c r="S92" s="4">
        <f t="shared" si="7"/>
        <v>4235673.4463999998</v>
      </c>
      <c r="T92" s="4">
        <f>IFERROR(VLOOKUP(B92,[1]THP!$B$11:$X$165,23,0),0)</f>
        <v>0</v>
      </c>
      <c r="U92" s="4">
        <f t="shared" si="8"/>
        <v>72960.72</v>
      </c>
      <c r="V92" s="4">
        <f t="shared" si="9"/>
        <v>36480.36</v>
      </c>
      <c r="W92" s="4">
        <f>IFERROR(VLOOKUP(B92,[1]THP!$B$11:$U$165,20,0),0)</f>
        <v>0</v>
      </c>
      <c r="X92" s="4">
        <v>0</v>
      </c>
      <c r="Y92" s="4">
        <v>0</v>
      </c>
      <c r="Z92" s="4">
        <v>0</v>
      </c>
      <c r="AA92" s="4">
        <v>500</v>
      </c>
      <c r="AB92" s="4">
        <v>100</v>
      </c>
      <c r="AC92" s="4">
        <v>0</v>
      </c>
    </row>
    <row r="93" spans="1:29" x14ac:dyDescent="0.25">
      <c r="A93" s="3">
        <v>43490</v>
      </c>
      <c r="B93" t="s">
        <v>119</v>
      </c>
      <c r="C93" t="str">
        <f>IFERROR(VLOOKUP(B93,[1]THP!$B$11:$C$165,2,0),0)</f>
        <v>MIKA DORIS GULTOM</v>
      </c>
      <c r="D93" t="str">
        <f t="shared" si="5"/>
        <v>BXG</v>
      </c>
      <c r="E93" t="s">
        <v>28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4">
        <f>IFERROR(VLOOKUP(B93,[1]THP!$B$11:$J$165,9,0),0)</f>
        <v>3648036</v>
      </c>
      <c r="J93" s="4">
        <f>IFERROR(VLOOKUP(B93,[1]THP!$B$11:$K$165,10,0),0)</f>
        <v>3648036</v>
      </c>
      <c r="K93" s="4">
        <f>IFERROR(VLOOKUP(B93,[1]OToT!$B$8:$E$162,4,0),0)</f>
        <v>150000</v>
      </c>
      <c r="L93" s="4">
        <f>IFERROR(VLOOKUP(B93,[1]OToT!$B$8:$D$162,3,0),0)</f>
        <v>100000</v>
      </c>
      <c r="M93" s="4">
        <f>IFERROR(VLOOKUP(B93,[1]Bonus!$B$8:$E$162,4,0),0)</f>
        <v>372000</v>
      </c>
      <c r="N93" s="4">
        <f t="shared" si="6"/>
        <v>4270036</v>
      </c>
      <c r="O93" s="4">
        <v>0</v>
      </c>
      <c r="P93" s="4">
        <f>IFERROR(VLOOKUP(B93,[1]THP!$B$11:$O$165,14,0),0)</f>
        <v>154676.72640000001</v>
      </c>
      <c r="Q93" s="4">
        <f>IFERROR(VLOOKUP(B93,[1]THP!$B$11:$Q$165,16,0),0)</f>
        <v>72960.72</v>
      </c>
      <c r="R93" s="4">
        <f>IFERROR(VLOOKUP(B93,[1]THP!$B$11:$P$165,15,0),0)</f>
        <v>0</v>
      </c>
      <c r="S93" s="4">
        <f t="shared" si="7"/>
        <v>4497673.4463999998</v>
      </c>
      <c r="T93" s="4">
        <f>IFERROR(VLOOKUP(B93,[1]THP!$B$11:$X$165,23,0),0)</f>
        <v>0</v>
      </c>
      <c r="U93" s="4">
        <f t="shared" si="8"/>
        <v>72960.72</v>
      </c>
      <c r="V93" s="4">
        <f t="shared" si="9"/>
        <v>36480.36</v>
      </c>
      <c r="W93" s="4">
        <f>IFERROR(VLOOKUP(B93,[1]THP!$B$11:$U$165,20,0),0)</f>
        <v>0</v>
      </c>
      <c r="X93" s="4">
        <v>0</v>
      </c>
      <c r="Y93" s="4">
        <v>0</v>
      </c>
      <c r="Z93" s="4">
        <v>0</v>
      </c>
      <c r="AA93" s="4">
        <v>500</v>
      </c>
      <c r="AB93" s="4">
        <v>100</v>
      </c>
      <c r="AC93" s="4">
        <v>0</v>
      </c>
    </row>
    <row r="94" spans="1:29" x14ac:dyDescent="0.25">
      <c r="A94" s="3">
        <v>43490</v>
      </c>
      <c r="B94" t="s">
        <v>120</v>
      </c>
      <c r="C94" t="str">
        <f>IFERROR(VLOOKUP(B94,[1]THP!$B$11:$C$165,2,0),0)</f>
        <v>WULAN NOVEBRIANI</v>
      </c>
      <c r="D94" t="str">
        <f t="shared" si="5"/>
        <v>BYW</v>
      </c>
      <c r="E94" t="s">
        <v>28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4">
        <f>IFERROR(VLOOKUP(B94,[1]THP!$B$11:$J$165,9,0),0)</f>
        <v>3648036</v>
      </c>
      <c r="J94" s="4">
        <f>IFERROR(VLOOKUP(B94,[1]THP!$B$11:$K$165,10,0),0)</f>
        <v>3648036</v>
      </c>
      <c r="K94" s="4">
        <f>IFERROR(VLOOKUP(B94,[1]OToT!$B$8:$E$162,4,0),0)</f>
        <v>100000</v>
      </c>
      <c r="L94" s="4">
        <f>IFERROR(VLOOKUP(B94,[1]OToT!$B$8:$D$162,3,0),0)</f>
        <v>100000</v>
      </c>
      <c r="M94" s="4">
        <f>IFERROR(VLOOKUP(B94,[1]Bonus!$B$8:$E$162,4,0),0)</f>
        <v>304000</v>
      </c>
      <c r="N94" s="4">
        <f t="shared" si="6"/>
        <v>4152036</v>
      </c>
      <c r="O94" s="4">
        <v>0</v>
      </c>
      <c r="P94" s="4">
        <f>IFERROR(VLOOKUP(B94,[1]THP!$B$11:$O$165,14,0),0)</f>
        <v>154676.72640000001</v>
      </c>
      <c r="Q94" s="4">
        <f>IFERROR(VLOOKUP(B94,[1]THP!$B$11:$Q$165,16,0),0)</f>
        <v>72960.72</v>
      </c>
      <c r="R94" s="4">
        <f>IFERROR(VLOOKUP(B94,[1]THP!$B$11:$P$165,15,0),0)</f>
        <v>0</v>
      </c>
      <c r="S94" s="4">
        <f t="shared" si="7"/>
        <v>4379673.4463999998</v>
      </c>
      <c r="T94" s="4">
        <f>IFERROR(VLOOKUP(B94,[1]THP!$B$11:$X$165,23,0),0)</f>
        <v>0</v>
      </c>
      <c r="U94" s="4">
        <f t="shared" si="8"/>
        <v>72960.72</v>
      </c>
      <c r="V94" s="4">
        <f t="shared" si="9"/>
        <v>36480.36</v>
      </c>
      <c r="W94" s="4">
        <f>IFERROR(VLOOKUP(B94,[1]THP!$B$11:$U$165,20,0),0)</f>
        <v>0</v>
      </c>
      <c r="X94" s="4">
        <v>0</v>
      </c>
      <c r="Y94" s="4">
        <v>0</v>
      </c>
      <c r="Z94" s="4">
        <v>0</v>
      </c>
      <c r="AA94" s="4">
        <v>500</v>
      </c>
      <c r="AB94" s="4">
        <v>100</v>
      </c>
      <c r="AC94" s="4">
        <v>0</v>
      </c>
    </row>
    <row r="95" spans="1:29" x14ac:dyDescent="0.25">
      <c r="A95" s="3">
        <v>43490</v>
      </c>
      <c r="B95" t="s">
        <v>121</v>
      </c>
      <c r="C95" t="str">
        <f>IFERROR(VLOOKUP(B95,[1]THP!$B$11:$C$165,2,0),0)</f>
        <v xml:space="preserve">PURWANTI </v>
      </c>
      <c r="D95" t="str">
        <f t="shared" si="5"/>
        <v>BZ2</v>
      </c>
      <c r="E95" t="s">
        <v>28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4">
        <f>IFERROR(VLOOKUP(B95,[1]THP!$B$11:$J$165,9,0),0)</f>
        <v>3648036</v>
      </c>
      <c r="J95" s="4">
        <f>IFERROR(VLOOKUP(B95,[1]THP!$B$11:$K$165,10,0),0)</f>
        <v>3648036</v>
      </c>
      <c r="K95" s="4">
        <f>IFERROR(VLOOKUP(B95,[1]OToT!$B$8:$E$162,4,0),0)</f>
        <v>100000</v>
      </c>
      <c r="L95" s="4">
        <f>IFERROR(VLOOKUP(B95,[1]OToT!$B$8:$D$162,3,0),0)</f>
        <v>100000</v>
      </c>
      <c r="M95" s="4">
        <f>IFERROR(VLOOKUP(B95,[1]Bonus!$B$8:$E$162,4,0),0)</f>
        <v>159500</v>
      </c>
      <c r="N95" s="4">
        <f t="shared" si="6"/>
        <v>4007536</v>
      </c>
      <c r="O95" s="4">
        <v>0</v>
      </c>
      <c r="P95" s="4">
        <f>IFERROR(VLOOKUP(B95,[1]THP!$B$11:$O$165,14,0),0)</f>
        <v>154676.72640000001</v>
      </c>
      <c r="Q95" s="4">
        <f>IFERROR(VLOOKUP(B95,[1]THP!$B$11:$Q$165,16,0),0)</f>
        <v>72960.72</v>
      </c>
      <c r="R95" s="4">
        <f>IFERROR(VLOOKUP(B95,[1]THP!$B$11:$P$165,15,0),0)</f>
        <v>0</v>
      </c>
      <c r="S95" s="4">
        <f t="shared" si="7"/>
        <v>4235173.4463999998</v>
      </c>
      <c r="T95" s="4">
        <f>IFERROR(VLOOKUP(B95,[1]THP!$B$11:$X$165,23,0),0)</f>
        <v>0</v>
      </c>
      <c r="U95" s="4">
        <f t="shared" si="8"/>
        <v>72960.72</v>
      </c>
      <c r="V95" s="4">
        <f t="shared" si="9"/>
        <v>36480.36</v>
      </c>
      <c r="W95" s="4">
        <f>IFERROR(VLOOKUP(B95,[1]THP!$B$11:$U$165,20,0),0)</f>
        <v>0</v>
      </c>
      <c r="X95" s="4">
        <v>0</v>
      </c>
      <c r="Y95" s="4">
        <v>0</v>
      </c>
      <c r="Z95" s="4">
        <v>0</v>
      </c>
      <c r="AA95" s="4">
        <v>500</v>
      </c>
      <c r="AB95" s="4">
        <v>100</v>
      </c>
      <c r="AC95" s="4">
        <v>0</v>
      </c>
    </row>
    <row r="96" spans="1:29" x14ac:dyDescent="0.25">
      <c r="A96" s="3">
        <v>43490</v>
      </c>
      <c r="B96" t="s">
        <v>122</v>
      </c>
      <c r="C96" t="str">
        <f>IFERROR(VLOOKUP(B96,[1]THP!$B$11:$C$165,2,0),0)</f>
        <v>DEWI AYU KOMALASARI</v>
      </c>
      <c r="D96" t="str">
        <f t="shared" si="5"/>
        <v>CG7</v>
      </c>
      <c r="E96" t="s">
        <v>28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4">
        <f>IFERROR(VLOOKUP(B96,[1]THP!$B$11:$J$165,9,0),0)</f>
        <v>3648036</v>
      </c>
      <c r="J96" s="4">
        <f>IFERROR(VLOOKUP(B96,[1]THP!$B$11:$K$165,10,0),0)</f>
        <v>3648036</v>
      </c>
      <c r="K96" s="4">
        <f>IFERROR(VLOOKUP(B96,[1]OToT!$B$8:$E$162,4,0),0)</f>
        <v>150000</v>
      </c>
      <c r="L96" s="4">
        <f>IFERROR(VLOOKUP(B96,[1]OToT!$B$8:$D$162,3,0),0)</f>
        <v>100000</v>
      </c>
      <c r="M96" s="4">
        <f>IFERROR(VLOOKUP(B96,[1]Bonus!$B$8:$E$162,4,0),0)</f>
        <v>260000</v>
      </c>
      <c r="N96" s="4">
        <f t="shared" si="6"/>
        <v>4158036</v>
      </c>
      <c r="O96" s="4">
        <v>0</v>
      </c>
      <c r="P96" s="4">
        <f>IFERROR(VLOOKUP(B96,[1]THP!$B$11:$O$165,14,0),0)</f>
        <v>154676.72640000001</v>
      </c>
      <c r="Q96" s="4">
        <f>IFERROR(VLOOKUP(B96,[1]THP!$B$11:$Q$165,16,0),0)</f>
        <v>72960.72</v>
      </c>
      <c r="R96" s="4">
        <f>IFERROR(VLOOKUP(B96,[1]THP!$B$11:$P$165,15,0),0)</f>
        <v>182401.8</v>
      </c>
      <c r="S96" s="4">
        <f t="shared" si="7"/>
        <v>4568075.2463999996</v>
      </c>
      <c r="T96" s="4">
        <f>IFERROR(VLOOKUP(B96,[1]THP!$B$11:$X$165,23,0),0)</f>
        <v>0</v>
      </c>
      <c r="U96" s="4">
        <f t="shared" si="8"/>
        <v>72960.72</v>
      </c>
      <c r="V96" s="4">
        <f t="shared" si="9"/>
        <v>36480.36</v>
      </c>
      <c r="W96" s="4">
        <f>IFERROR(VLOOKUP(B96,[1]THP!$B$11:$U$165,20,0),0)</f>
        <v>0</v>
      </c>
      <c r="X96" s="4">
        <v>0</v>
      </c>
      <c r="Y96" s="4">
        <v>0</v>
      </c>
      <c r="Z96" s="4">
        <v>0</v>
      </c>
      <c r="AA96" s="4">
        <v>500</v>
      </c>
      <c r="AB96" s="4">
        <v>100</v>
      </c>
      <c r="AC96" s="4">
        <v>0</v>
      </c>
    </row>
    <row r="97" spans="1:29" x14ac:dyDescent="0.25">
      <c r="A97" s="3">
        <v>43490</v>
      </c>
      <c r="B97" t="s">
        <v>123</v>
      </c>
      <c r="C97" t="str">
        <f>IFERROR(VLOOKUP(B97,[1]THP!$B$11:$C$165,2,0),0)</f>
        <v>AIS SUTRISNAWATI HANDAYANI</v>
      </c>
      <c r="D97" t="str">
        <f t="shared" si="5"/>
        <v>CM6</v>
      </c>
      <c r="E97" t="s">
        <v>28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4">
        <f>IFERROR(VLOOKUP(B97,[1]THP!$B$11:$J$165,9,0),0)</f>
        <v>3648036</v>
      </c>
      <c r="J97" s="4">
        <f>IFERROR(VLOOKUP(B97,[1]THP!$B$11:$K$165,10,0),0)</f>
        <v>3648036</v>
      </c>
      <c r="K97" s="4">
        <f>IFERROR(VLOOKUP(B97,[1]OToT!$B$8:$E$162,4,0),0)</f>
        <v>150000</v>
      </c>
      <c r="L97" s="4">
        <f>IFERROR(VLOOKUP(B97,[1]OToT!$B$8:$D$162,3,0),0)</f>
        <v>100000</v>
      </c>
      <c r="M97" s="4">
        <f>IFERROR(VLOOKUP(B97,[1]Bonus!$B$8:$E$162,4,0),0)</f>
        <v>332000</v>
      </c>
      <c r="N97" s="4">
        <f t="shared" si="6"/>
        <v>4230036</v>
      </c>
      <c r="O97" s="4">
        <v>0</v>
      </c>
      <c r="P97" s="4">
        <f>IFERROR(VLOOKUP(B97,[1]THP!$B$11:$O$165,14,0),0)</f>
        <v>154676.72640000001</v>
      </c>
      <c r="Q97" s="4">
        <f>IFERROR(VLOOKUP(B97,[1]THP!$B$11:$Q$165,16,0),0)</f>
        <v>72960.72</v>
      </c>
      <c r="R97" s="4">
        <f>IFERROR(VLOOKUP(B97,[1]THP!$B$11:$P$165,15,0),0)</f>
        <v>0</v>
      </c>
      <c r="S97" s="4">
        <f t="shared" si="7"/>
        <v>4457673.4463999998</v>
      </c>
      <c r="T97" s="4">
        <f>IFERROR(VLOOKUP(B97,[1]THP!$B$11:$X$165,23,0),0)</f>
        <v>0</v>
      </c>
      <c r="U97" s="4">
        <f t="shared" si="8"/>
        <v>72960.72</v>
      </c>
      <c r="V97" s="4">
        <f t="shared" si="9"/>
        <v>36480.36</v>
      </c>
      <c r="W97" s="4">
        <f>IFERROR(VLOOKUP(B97,[1]THP!$B$11:$U$165,20,0),0)</f>
        <v>0</v>
      </c>
      <c r="X97" s="4">
        <v>0</v>
      </c>
      <c r="Y97" s="4">
        <v>0</v>
      </c>
      <c r="Z97" s="4">
        <v>0</v>
      </c>
      <c r="AA97" s="4">
        <v>500</v>
      </c>
      <c r="AB97" s="4">
        <v>100</v>
      </c>
      <c r="AC97" s="4">
        <v>0</v>
      </c>
    </row>
    <row r="98" spans="1:29" x14ac:dyDescent="0.25">
      <c r="A98" s="3">
        <v>43490</v>
      </c>
      <c r="B98" t="s">
        <v>124</v>
      </c>
      <c r="C98" t="str">
        <f>IFERROR(VLOOKUP(B98,[1]THP!$B$11:$C$165,2,0),0)</f>
        <v>INDAH PERMATA SARI</v>
      </c>
      <c r="D98" t="str">
        <f t="shared" si="5"/>
        <v>CS1</v>
      </c>
      <c r="E98" t="s">
        <v>28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4">
        <f>IFERROR(VLOOKUP(B98,[1]THP!$B$11:$J$165,9,0),0)</f>
        <v>3648036</v>
      </c>
      <c r="J98" s="4">
        <f>IFERROR(VLOOKUP(B98,[1]THP!$B$11:$K$165,10,0),0)</f>
        <v>3648036</v>
      </c>
      <c r="K98" s="4">
        <f>IFERROR(VLOOKUP(B98,[1]OToT!$B$8:$E$162,4,0),0)</f>
        <v>150000</v>
      </c>
      <c r="L98" s="4">
        <f>IFERROR(VLOOKUP(B98,[1]OToT!$B$8:$D$162,3,0),0)</f>
        <v>100000</v>
      </c>
      <c r="M98" s="4">
        <f>IFERROR(VLOOKUP(B98,[1]Bonus!$B$8:$E$162,4,0),0)</f>
        <v>588000</v>
      </c>
      <c r="N98" s="4">
        <f t="shared" si="6"/>
        <v>4486036</v>
      </c>
      <c r="O98" s="4">
        <v>0</v>
      </c>
      <c r="P98" s="4">
        <f>IFERROR(VLOOKUP(B98,[1]THP!$B$11:$O$165,14,0),0)</f>
        <v>154676.72640000001</v>
      </c>
      <c r="Q98" s="4">
        <f>IFERROR(VLOOKUP(B98,[1]THP!$B$11:$Q$165,16,0),0)</f>
        <v>72960.72</v>
      </c>
      <c r="R98" s="4">
        <f>IFERROR(VLOOKUP(B98,[1]THP!$B$11:$P$165,15,0),0)</f>
        <v>182401.8</v>
      </c>
      <c r="S98" s="4">
        <f t="shared" si="7"/>
        <v>4896075.2463999996</v>
      </c>
      <c r="T98" s="4">
        <f>IFERROR(VLOOKUP(B98,[1]THP!$B$11:$X$165,23,0),0)</f>
        <v>2091.520203999989</v>
      </c>
      <c r="U98" s="4">
        <f t="shared" si="8"/>
        <v>72960.72</v>
      </c>
      <c r="V98" s="4">
        <f t="shared" si="9"/>
        <v>36480.36</v>
      </c>
      <c r="W98" s="4">
        <f>IFERROR(VLOOKUP(B98,[1]THP!$B$11:$U$165,20,0),0)</f>
        <v>0</v>
      </c>
      <c r="X98" s="4">
        <v>0</v>
      </c>
      <c r="Y98" s="4">
        <v>0</v>
      </c>
      <c r="Z98" s="4">
        <v>0</v>
      </c>
      <c r="AA98" s="4">
        <v>500</v>
      </c>
      <c r="AB98" s="4">
        <v>100</v>
      </c>
      <c r="AC98" s="4">
        <v>0</v>
      </c>
    </row>
    <row r="99" spans="1:29" x14ac:dyDescent="0.25">
      <c r="A99" s="3">
        <v>43490</v>
      </c>
      <c r="B99" t="s">
        <v>125</v>
      </c>
      <c r="C99" t="str">
        <f>IFERROR(VLOOKUP(B99,[1]THP!$B$11:$C$165,2,0),0)</f>
        <v>RISA YULITA</v>
      </c>
      <c r="D99" t="str">
        <f t="shared" si="5"/>
        <v>B1F</v>
      </c>
      <c r="E99" t="s">
        <v>28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4">
        <f>IFERROR(VLOOKUP(B99,[1]THP!$B$11:$J$165,9,0),0)</f>
        <v>3648036</v>
      </c>
      <c r="J99" s="4">
        <f>IFERROR(VLOOKUP(B99,[1]THP!$B$11:$K$165,10,0),0)</f>
        <v>3648036</v>
      </c>
      <c r="K99" s="4">
        <f>IFERROR(VLOOKUP(B99,[1]OToT!$B$8:$E$162,4,0),0)</f>
        <v>0</v>
      </c>
      <c r="L99" s="4">
        <f>IFERROR(VLOOKUP(B99,[1]OToT!$B$8:$D$162,3,0),0)</f>
        <v>100000</v>
      </c>
      <c r="M99" s="4">
        <f>IFERROR(VLOOKUP(B99,[1]Bonus!$B$8:$E$162,4,0),0)</f>
        <v>59000</v>
      </c>
      <c r="N99" s="4">
        <f t="shared" si="6"/>
        <v>3807036</v>
      </c>
      <c r="O99" s="4">
        <v>0</v>
      </c>
      <c r="P99" s="4">
        <f>IFERROR(VLOOKUP(B99,[1]THP!$B$11:$O$165,14,0),0)</f>
        <v>154676.72640000001</v>
      </c>
      <c r="Q99" s="4">
        <f>IFERROR(VLOOKUP(B99,[1]THP!$B$11:$Q$165,16,0),0)</f>
        <v>72960.72</v>
      </c>
      <c r="R99" s="4">
        <f>IFERROR(VLOOKUP(B99,[1]THP!$B$11:$P$165,15,0),0)</f>
        <v>0</v>
      </c>
      <c r="S99" s="4">
        <f t="shared" si="7"/>
        <v>4034673.4464000002</v>
      </c>
      <c r="T99" s="4">
        <f>IFERROR(VLOOKUP(B99,[1]THP!$B$11:$X$165,23,0),0)</f>
        <v>0</v>
      </c>
      <c r="U99" s="4">
        <f t="shared" si="8"/>
        <v>72960.72</v>
      </c>
      <c r="V99" s="4">
        <f t="shared" si="9"/>
        <v>36480.36</v>
      </c>
      <c r="W99" s="4">
        <f>IFERROR(VLOOKUP(B99,[1]THP!$B$11:$U$165,20,0),0)</f>
        <v>0</v>
      </c>
      <c r="X99" s="4">
        <v>0</v>
      </c>
      <c r="Y99" s="4">
        <v>0</v>
      </c>
      <c r="Z99" s="4">
        <v>0</v>
      </c>
      <c r="AA99" s="4">
        <v>500</v>
      </c>
      <c r="AB99" s="4">
        <v>100</v>
      </c>
      <c r="AC99" s="4">
        <v>0</v>
      </c>
    </row>
    <row r="100" spans="1:29" x14ac:dyDescent="0.25">
      <c r="A100" s="3">
        <v>43490</v>
      </c>
      <c r="B100" t="s">
        <v>126</v>
      </c>
      <c r="C100" t="str">
        <f>IFERROR(VLOOKUP(B100,[1]THP!$B$11:$C$165,2,0),0)</f>
        <v>RIZQI SEPTIANDRI</v>
      </c>
      <c r="D100" t="str">
        <f t="shared" si="5"/>
        <v>B1G</v>
      </c>
      <c r="E100" t="s">
        <v>28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4">
        <f>IFERROR(VLOOKUP(B100,[1]THP!$B$11:$J$165,9,0),0)</f>
        <v>3648036</v>
      </c>
      <c r="J100" s="4">
        <f>IFERROR(VLOOKUP(B100,[1]THP!$B$11:$K$165,10,0),0)</f>
        <v>3648036</v>
      </c>
      <c r="K100" s="4">
        <f>IFERROR(VLOOKUP(B100,[1]OToT!$B$8:$E$162,4,0),0)</f>
        <v>0</v>
      </c>
      <c r="L100" s="4">
        <f>IFERROR(VLOOKUP(B100,[1]OToT!$B$8:$D$162,3,0),0)</f>
        <v>75000</v>
      </c>
      <c r="M100" s="4">
        <f>IFERROR(VLOOKUP(B100,[1]Bonus!$B$8:$E$162,4,0),0)</f>
        <v>31000</v>
      </c>
      <c r="N100" s="4">
        <f t="shared" si="6"/>
        <v>3754036</v>
      </c>
      <c r="O100" s="4">
        <v>0</v>
      </c>
      <c r="P100" s="4">
        <f>IFERROR(VLOOKUP(B100,[1]THP!$B$11:$O$165,14,0),0)</f>
        <v>154676.72640000001</v>
      </c>
      <c r="Q100" s="4">
        <f>IFERROR(VLOOKUP(B100,[1]THP!$B$11:$Q$165,16,0),0)</f>
        <v>72960.72</v>
      </c>
      <c r="R100" s="4">
        <f>IFERROR(VLOOKUP(B100,[1]THP!$B$11:$P$165,15,0),0)</f>
        <v>0</v>
      </c>
      <c r="S100" s="4">
        <f t="shared" si="7"/>
        <v>3981673.4464000002</v>
      </c>
      <c r="T100" s="4">
        <f>IFERROR(VLOOKUP(B100,[1]THP!$B$11:$X$165,23,0),0)</f>
        <v>0</v>
      </c>
      <c r="U100" s="4">
        <f t="shared" si="8"/>
        <v>72960.72</v>
      </c>
      <c r="V100" s="4">
        <f t="shared" si="9"/>
        <v>36480.36</v>
      </c>
      <c r="W100" s="4">
        <f>IFERROR(VLOOKUP(B100,[1]THP!$B$11:$U$165,20,0),0)</f>
        <v>0</v>
      </c>
      <c r="X100" s="4">
        <v>0</v>
      </c>
      <c r="Y100" s="4">
        <v>0</v>
      </c>
      <c r="Z100" s="4">
        <v>0</v>
      </c>
      <c r="AA100" s="4">
        <v>500</v>
      </c>
      <c r="AB100" s="4">
        <v>100</v>
      </c>
      <c r="AC100" s="4">
        <v>0</v>
      </c>
    </row>
    <row r="101" spans="1:29" x14ac:dyDescent="0.25">
      <c r="A101" s="3">
        <v>43490</v>
      </c>
      <c r="B101" t="s">
        <v>127</v>
      </c>
      <c r="C101" t="str">
        <f>IFERROR(VLOOKUP(B101,[1]THP!$B$11:$C$165,2,0),0)</f>
        <v>YULIANI</v>
      </c>
      <c r="D101" t="str">
        <f t="shared" si="5"/>
        <v>B2F</v>
      </c>
      <c r="E101" t="s">
        <v>28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4">
        <f>IFERROR(VLOOKUP(B101,[1]THP!$B$11:$J$165,9,0),0)</f>
        <v>3648036</v>
      </c>
      <c r="J101" s="4">
        <f>IFERROR(VLOOKUP(B101,[1]THP!$B$11:$K$165,10,0),0)</f>
        <v>3648036</v>
      </c>
      <c r="K101" s="4">
        <f>IFERROR(VLOOKUP(B101,[1]OToT!$B$8:$E$162,4,0),0)</f>
        <v>0</v>
      </c>
      <c r="L101" s="4">
        <f>IFERROR(VLOOKUP(B101,[1]OToT!$B$8:$D$162,3,0),0)</f>
        <v>100000</v>
      </c>
      <c r="M101" s="4">
        <f>IFERROR(VLOOKUP(B101,[1]Bonus!$B$8:$E$162,4,0),0)</f>
        <v>46000</v>
      </c>
      <c r="N101" s="4">
        <f t="shared" si="6"/>
        <v>3794036</v>
      </c>
      <c r="O101" s="4">
        <v>0</v>
      </c>
      <c r="P101" s="4">
        <f>IFERROR(VLOOKUP(B101,[1]THP!$B$11:$O$165,14,0),0)</f>
        <v>154676.72640000001</v>
      </c>
      <c r="Q101" s="4">
        <f>IFERROR(VLOOKUP(B101,[1]THP!$B$11:$Q$165,16,0),0)</f>
        <v>72960.72</v>
      </c>
      <c r="R101" s="4">
        <f>IFERROR(VLOOKUP(B101,[1]THP!$B$11:$P$165,15,0),0)</f>
        <v>0</v>
      </c>
      <c r="S101" s="4">
        <f t="shared" si="7"/>
        <v>4021673.4464000002</v>
      </c>
      <c r="T101" s="4">
        <f>IFERROR(VLOOKUP(B101,[1]THP!$B$11:$X$165,23,0),0)</f>
        <v>0</v>
      </c>
      <c r="U101" s="4">
        <f t="shared" si="8"/>
        <v>72960.72</v>
      </c>
      <c r="V101" s="4">
        <f t="shared" si="9"/>
        <v>36480.36</v>
      </c>
      <c r="W101" s="4">
        <f>IFERROR(VLOOKUP(B101,[1]THP!$B$11:$U$165,20,0),0)</f>
        <v>0</v>
      </c>
      <c r="X101" s="4">
        <v>0</v>
      </c>
      <c r="Y101" s="4">
        <v>0</v>
      </c>
      <c r="Z101" s="4">
        <v>0</v>
      </c>
      <c r="AA101" s="4">
        <v>500</v>
      </c>
      <c r="AB101" s="4">
        <v>100</v>
      </c>
      <c r="AC101" s="4">
        <v>0</v>
      </c>
    </row>
    <row r="102" spans="1:29" x14ac:dyDescent="0.25">
      <c r="A102" s="3">
        <v>43490</v>
      </c>
      <c r="B102" t="s">
        <v>128</v>
      </c>
      <c r="C102" t="str">
        <f>IFERROR(VLOOKUP(B102,[1]THP!$B$11:$C$165,2,0),0)</f>
        <v xml:space="preserve">SAMIRA HARIS </v>
      </c>
      <c r="D102" t="str">
        <f t="shared" si="5"/>
        <v>B2R</v>
      </c>
      <c r="E102" t="s">
        <v>28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4">
        <f>IFERROR(VLOOKUP(B102,[1]THP!$B$11:$J$165,9,0),0)</f>
        <v>3648036</v>
      </c>
      <c r="J102" s="4">
        <f>IFERROR(VLOOKUP(B102,[1]THP!$B$11:$K$165,10,0),0)</f>
        <v>3648036</v>
      </c>
      <c r="K102" s="4">
        <f>IFERROR(VLOOKUP(B102,[1]OToT!$B$8:$E$162,4,0),0)</f>
        <v>0</v>
      </c>
      <c r="L102" s="4">
        <f>IFERROR(VLOOKUP(B102,[1]OToT!$B$8:$D$162,3,0),0)</f>
        <v>100000</v>
      </c>
      <c r="M102" s="4">
        <f>IFERROR(VLOOKUP(B102,[1]Bonus!$B$8:$E$162,4,0),0)</f>
        <v>30000</v>
      </c>
      <c r="N102" s="4">
        <f t="shared" si="6"/>
        <v>3778036</v>
      </c>
      <c r="O102" s="4">
        <v>0</v>
      </c>
      <c r="P102" s="4">
        <f>IFERROR(VLOOKUP(B102,[1]THP!$B$11:$O$165,14,0),0)</f>
        <v>154676.72640000001</v>
      </c>
      <c r="Q102" s="4">
        <f>IFERROR(VLOOKUP(B102,[1]THP!$B$11:$Q$165,16,0),0)</f>
        <v>72960.72</v>
      </c>
      <c r="R102" s="4">
        <f>IFERROR(VLOOKUP(B102,[1]THP!$B$11:$P$165,15,0),0)</f>
        <v>182401.8</v>
      </c>
      <c r="S102" s="4">
        <f t="shared" si="7"/>
        <v>4188075.2464000001</v>
      </c>
      <c r="T102" s="4">
        <f>IFERROR(VLOOKUP(B102,[1]THP!$B$11:$X$165,23,0),0)</f>
        <v>0</v>
      </c>
      <c r="U102" s="4">
        <f t="shared" si="8"/>
        <v>72960.72</v>
      </c>
      <c r="V102" s="4">
        <f t="shared" si="9"/>
        <v>36480.36</v>
      </c>
      <c r="W102" s="4">
        <f>IFERROR(VLOOKUP(B102,[1]THP!$B$11:$U$165,20,0),0)</f>
        <v>0</v>
      </c>
      <c r="X102" s="4">
        <v>0</v>
      </c>
      <c r="Y102" s="4">
        <v>0</v>
      </c>
      <c r="Z102" s="4">
        <v>0</v>
      </c>
      <c r="AA102" s="4">
        <v>500</v>
      </c>
      <c r="AB102" s="4">
        <v>100</v>
      </c>
      <c r="AC102" s="4">
        <v>0</v>
      </c>
    </row>
    <row r="103" spans="1:29" x14ac:dyDescent="0.25">
      <c r="A103" s="3">
        <v>43490</v>
      </c>
      <c r="B103" t="s">
        <v>129</v>
      </c>
      <c r="C103" t="str">
        <f>IFERROR(VLOOKUP(B103,[1]THP!$B$11:$C$165,2,0),0)</f>
        <v>APRILLIANI AROFAH</v>
      </c>
      <c r="D103" t="str">
        <f t="shared" si="5"/>
        <v>B3D</v>
      </c>
      <c r="E103" t="s">
        <v>28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4">
        <f>IFERROR(VLOOKUP(B103,[1]THP!$B$11:$J$165,9,0),0)</f>
        <v>3648036</v>
      </c>
      <c r="J103" s="4">
        <f>IFERROR(VLOOKUP(B103,[1]THP!$B$11:$K$165,10,0),0)</f>
        <v>3474320</v>
      </c>
      <c r="K103" s="4">
        <f>IFERROR(VLOOKUP(B103,[1]OToT!$B$8:$E$162,4,0),0)</f>
        <v>0</v>
      </c>
      <c r="L103" s="4">
        <f>IFERROR(VLOOKUP(B103,[1]OToT!$B$8:$D$162,3,0),0)</f>
        <v>100000</v>
      </c>
      <c r="M103" s="4">
        <f>IFERROR(VLOOKUP(B103,[1]Bonus!$B$8:$E$162,4,0),0)</f>
        <v>13000</v>
      </c>
      <c r="N103" s="4">
        <f t="shared" si="6"/>
        <v>3587320</v>
      </c>
      <c r="O103" s="4">
        <v>0</v>
      </c>
      <c r="P103" s="4">
        <f>IFERROR(VLOOKUP(B103,[1]THP!$B$11:$O$165,14,0),0)</f>
        <v>147311.16800000001</v>
      </c>
      <c r="Q103" s="4">
        <f>IFERROR(VLOOKUP(B103,[1]THP!$B$11:$Q$165,16,0),0)</f>
        <v>69486.399999999994</v>
      </c>
      <c r="R103" s="4">
        <f>IFERROR(VLOOKUP(B103,[1]THP!$B$11:$P$165,15,0),0)</f>
        <v>0</v>
      </c>
      <c r="S103" s="4">
        <f t="shared" si="7"/>
        <v>3804117.568</v>
      </c>
      <c r="T103" s="4">
        <f>IFERROR(VLOOKUP(B103,[1]THP!$B$11:$X$165,23,0),0)</f>
        <v>0</v>
      </c>
      <c r="U103" s="4">
        <f t="shared" si="8"/>
        <v>69486.399999999994</v>
      </c>
      <c r="V103" s="4">
        <f t="shared" si="9"/>
        <v>34743.199999999997</v>
      </c>
      <c r="W103" s="4">
        <f>IFERROR(VLOOKUP(B103,[1]THP!$B$11:$U$165,20,0),0)</f>
        <v>0</v>
      </c>
      <c r="X103" s="4">
        <v>0</v>
      </c>
      <c r="Y103" s="4">
        <v>0</v>
      </c>
      <c r="Z103" s="4">
        <v>0</v>
      </c>
      <c r="AA103" s="4">
        <v>500</v>
      </c>
      <c r="AB103" s="4">
        <v>100</v>
      </c>
      <c r="AC103" s="4">
        <v>0</v>
      </c>
    </row>
    <row r="104" spans="1:29" x14ac:dyDescent="0.25">
      <c r="A104" s="3">
        <v>43490</v>
      </c>
      <c r="B104" t="s">
        <v>130</v>
      </c>
      <c r="C104" t="str">
        <f>IFERROR(VLOOKUP(B104,[1]THP!$B$11:$C$165,2,0),0)</f>
        <v>DENNIS MAULANA</v>
      </c>
      <c r="D104" t="str">
        <f t="shared" si="5"/>
        <v>BGV</v>
      </c>
      <c r="E104" t="s">
        <v>28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4">
        <f>IFERROR(VLOOKUP(B104,[1]THP!$B$11:$J$165,9,0),0)</f>
        <v>3648036</v>
      </c>
      <c r="J104" s="4">
        <f>IFERROR(VLOOKUP(B104,[1]THP!$B$11:$K$165,10,0),0)</f>
        <v>3648036</v>
      </c>
      <c r="K104" s="4">
        <f>IFERROR(VLOOKUP(B104,[1]OToT!$B$8:$E$162,4,0),0)</f>
        <v>150000</v>
      </c>
      <c r="L104" s="4">
        <f>IFERROR(VLOOKUP(B104,[1]OToT!$B$8:$D$162,3,0),0)</f>
        <v>100000</v>
      </c>
      <c r="M104" s="4">
        <f>IFERROR(VLOOKUP(B104,[1]Bonus!$B$8:$E$162,4,0),0)</f>
        <v>528000</v>
      </c>
      <c r="N104" s="4">
        <f t="shared" si="6"/>
        <v>4426036</v>
      </c>
      <c r="O104" s="4">
        <v>0</v>
      </c>
      <c r="P104" s="4">
        <f>IFERROR(VLOOKUP(B104,[1]THP!$B$11:$O$165,14,0),0)</f>
        <v>154676.72640000001</v>
      </c>
      <c r="Q104" s="4">
        <f>IFERROR(VLOOKUP(B104,[1]THP!$B$11:$Q$165,16,0),0)</f>
        <v>72960.72</v>
      </c>
      <c r="R104" s="4">
        <f>IFERROR(VLOOKUP(B104,[1]THP!$B$11:$P$165,15,0),0)</f>
        <v>0</v>
      </c>
      <c r="S104" s="4">
        <f t="shared" si="7"/>
        <v>4653673.4463999998</v>
      </c>
      <c r="T104" s="4">
        <f>IFERROR(VLOOKUP(B104,[1]THP!$B$11:$X$165,23,0),0)</f>
        <v>0</v>
      </c>
      <c r="U104" s="4">
        <f t="shared" si="8"/>
        <v>72960.72</v>
      </c>
      <c r="V104" s="4">
        <f t="shared" si="9"/>
        <v>36480.36</v>
      </c>
      <c r="W104" s="4">
        <f>IFERROR(VLOOKUP(B104,[1]THP!$B$11:$U$165,20,0),0)</f>
        <v>0</v>
      </c>
      <c r="X104" s="4">
        <v>0</v>
      </c>
      <c r="Y104" s="4">
        <v>0</v>
      </c>
      <c r="Z104" s="4">
        <v>0</v>
      </c>
      <c r="AA104" s="4">
        <v>500</v>
      </c>
      <c r="AB104" s="4">
        <v>100</v>
      </c>
      <c r="AC104" s="4">
        <v>0</v>
      </c>
    </row>
    <row r="105" spans="1:29" x14ac:dyDescent="0.25">
      <c r="A105" s="3">
        <v>43490</v>
      </c>
      <c r="B105" t="s">
        <v>131</v>
      </c>
      <c r="C105" t="str">
        <f>IFERROR(VLOOKUP(B105,[1]THP!$B$11:$C$165,2,0),0)</f>
        <v>NANDA SITI HAMZAINI</v>
      </c>
      <c r="D105" t="str">
        <f t="shared" si="5"/>
        <v>BJB</v>
      </c>
      <c r="E105" t="s">
        <v>28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4">
        <f>IFERROR(VLOOKUP(B105,[1]THP!$B$11:$J$165,9,0),0)</f>
        <v>3648036</v>
      </c>
      <c r="J105" s="4">
        <f>IFERROR(VLOOKUP(B105,[1]THP!$B$11:$K$165,10,0),0)</f>
        <v>3648036</v>
      </c>
      <c r="K105" s="4">
        <f>IFERROR(VLOOKUP(B105,[1]OToT!$B$8:$E$162,4,0),0)</f>
        <v>150000</v>
      </c>
      <c r="L105" s="4">
        <f>IFERROR(VLOOKUP(B105,[1]OToT!$B$8:$D$162,3,0),0)</f>
        <v>100000</v>
      </c>
      <c r="M105" s="4">
        <f>IFERROR(VLOOKUP(B105,[1]Bonus!$B$8:$E$162,4,0),0)</f>
        <v>580000</v>
      </c>
      <c r="N105" s="4">
        <f t="shared" si="6"/>
        <v>4478036</v>
      </c>
      <c r="O105" s="4">
        <v>0</v>
      </c>
      <c r="P105" s="4">
        <f>IFERROR(VLOOKUP(B105,[1]THP!$B$11:$O$165,14,0),0)</f>
        <v>154676.72640000001</v>
      </c>
      <c r="Q105" s="4">
        <f>IFERROR(VLOOKUP(B105,[1]THP!$B$11:$Q$165,16,0),0)</f>
        <v>72960.72</v>
      </c>
      <c r="R105" s="4">
        <f>IFERROR(VLOOKUP(B105,[1]THP!$B$11:$P$165,15,0),0)</f>
        <v>0</v>
      </c>
      <c r="S105" s="4">
        <f t="shared" si="7"/>
        <v>4705673.4463999998</v>
      </c>
      <c r="T105" s="4">
        <f>IFERROR(VLOOKUP(B105,[1]THP!$B$11:$X$165,23,0),0)</f>
        <v>0</v>
      </c>
      <c r="U105" s="4">
        <f t="shared" si="8"/>
        <v>72960.72</v>
      </c>
      <c r="V105" s="4">
        <f t="shared" si="9"/>
        <v>36480.36</v>
      </c>
      <c r="W105" s="4">
        <f>IFERROR(VLOOKUP(B105,[1]THP!$B$11:$U$165,20,0),0)</f>
        <v>0</v>
      </c>
      <c r="X105" s="4">
        <v>0</v>
      </c>
      <c r="Y105" s="4">
        <v>0</v>
      </c>
      <c r="Z105" s="4">
        <v>0</v>
      </c>
      <c r="AA105" s="4">
        <v>500</v>
      </c>
      <c r="AB105" s="4">
        <v>100</v>
      </c>
      <c r="AC105" s="4">
        <v>0</v>
      </c>
    </row>
    <row r="106" spans="1:29" x14ac:dyDescent="0.25">
      <c r="A106" s="3">
        <v>43490</v>
      </c>
      <c r="B106" t="s">
        <v>132</v>
      </c>
      <c r="C106" t="str">
        <f>IFERROR(VLOOKUP(B106,[1]THP!$B$11:$C$165,2,0),0)</f>
        <v>DIDI SETIAWAN</v>
      </c>
      <c r="D106" t="str">
        <f t="shared" si="5"/>
        <v>BJZ</v>
      </c>
      <c r="E106" t="s">
        <v>28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4">
        <f>IFERROR(VLOOKUP(B106,[1]THP!$B$11:$J$165,9,0),0)</f>
        <v>3648036</v>
      </c>
      <c r="J106" s="4">
        <f>IFERROR(VLOOKUP(B106,[1]THP!$B$11:$K$165,10,0),0)</f>
        <v>3648036</v>
      </c>
      <c r="K106" s="4">
        <f>IFERROR(VLOOKUP(B106,[1]OToT!$B$8:$E$162,4,0),0)</f>
        <v>100000</v>
      </c>
      <c r="L106" s="4">
        <f>IFERROR(VLOOKUP(B106,[1]OToT!$B$8:$D$162,3,0),0)</f>
        <v>100000</v>
      </c>
      <c r="M106" s="4">
        <f>IFERROR(VLOOKUP(B106,[1]Bonus!$B$8:$E$162,4,0),0)</f>
        <v>167000</v>
      </c>
      <c r="N106" s="4">
        <f t="shared" si="6"/>
        <v>4015036</v>
      </c>
      <c r="O106" s="4">
        <v>0</v>
      </c>
      <c r="P106" s="4">
        <f>IFERROR(VLOOKUP(B106,[1]THP!$B$11:$O$165,14,0),0)</f>
        <v>154676.72640000001</v>
      </c>
      <c r="Q106" s="4">
        <f>IFERROR(VLOOKUP(B106,[1]THP!$B$11:$Q$165,16,0),0)</f>
        <v>72960.72</v>
      </c>
      <c r="R106" s="4">
        <f>IFERROR(VLOOKUP(B106,[1]THP!$B$11:$P$165,15,0),0)</f>
        <v>0</v>
      </c>
      <c r="S106" s="4">
        <f t="shared" si="7"/>
        <v>4242673.4463999998</v>
      </c>
      <c r="T106" s="4">
        <f>IFERROR(VLOOKUP(B106,[1]THP!$B$11:$X$165,23,0),0)</f>
        <v>0</v>
      </c>
      <c r="U106" s="4">
        <f t="shared" si="8"/>
        <v>72960.72</v>
      </c>
      <c r="V106" s="4">
        <f t="shared" si="9"/>
        <v>36480.36</v>
      </c>
      <c r="W106" s="4">
        <f>IFERROR(VLOOKUP(B106,[1]THP!$B$11:$U$165,20,0),0)</f>
        <v>0</v>
      </c>
      <c r="X106" s="4">
        <v>0</v>
      </c>
      <c r="Y106" s="4">
        <v>0</v>
      </c>
      <c r="Z106" s="4">
        <v>0</v>
      </c>
      <c r="AA106" s="4">
        <v>500</v>
      </c>
      <c r="AB106" s="4">
        <v>100</v>
      </c>
      <c r="AC106" s="4">
        <v>0</v>
      </c>
    </row>
    <row r="107" spans="1:29" x14ac:dyDescent="0.25">
      <c r="A107" s="3">
        <v>43490</v>
      </c>
      <c r="B107" t="s">
        <v>133</v>
      </c>
      <c r="C107" t="str">
        <f>IFERROR(VLOOKUP(B107,[1]THP!$B$11:$C$165,2,0),0)</f>
        <v>REREN DWI SINTA</v>
      </c>
      <c r="D107" t="str">
        <f t="shared" si="5"/>
        <v>BMH</v>
      </c>
      <c r="E107" t="s">
        <v>28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4">
        <f>IFERROR(VLOOKUP(B107,[1]THP!$B$11:$J$165,9,0),0)</f>
        <v>3648036</v>
      </c>
      <c r="J107" s="4">
        <f>IFERROR(VLOOKUP(B107,[1]THP!$B$11:$K$165,10,0),0)</f>
        <v>3648036</v>
      </c>
      <c r="K107" s="4">
        <f>IFERROR(VLOOKUP(B107,[1]OToT!$B$8:$E$162,4,0),0)</f>
        <v>100000</v>
      </c>
      <c r="L107" s="4">
        <f>IFERROR(VLOOKUP(B107,[1]OToT!$B$8:$D$162,3,0),0)</f>
        <v>100000</v>
      </c>
      <c r="M107" s="4">
        <f>IFERROR(VLOOKUP(B107,[1]Bonus!$B$8:$E$162,4,0),0)</f>
        <v>206000</v>
      </c>
      <c r="N107" s="4">
        <f t="shared" si="6"/>
        <v>4054036</v>
      </c>
      <c r="O107" s="4">
        <v>0</v>
      </c>
      <c r="P107" s="4">
        <f>IFERROR(VLOOKUP(B107,[1]THP!$B$11:$O$165,14,0),0)</f>
        <v>154676.72640000001</v>
      </c>
      <c r="Q107" s="4">
        <f>IFERROR(VLOOKUP(B107,[1]THP!$B$11:$Q$165,16,0),0)</f>
        <v>72960.72</v>
      </c>
      <c r="R107" s="4">
        <f>IFERROR(VLOOKUP(B107,[1]THP!$B$11:$P$165,15,0),0)</f>
        <v>182401.8</v>
      </c>
      <c r="S107" s="4">
        <f t="shared" si="7"/>
        <v>4464075.2463999996</v>
      </c>
      <c r="T107" s="4">
        <f>IFERROR(VLOOKUP(B107,[1]THP!$B$11:$X$165,23,0),0)</f>
        <v>0</v>
      </c>
      <c r="U107" s="4">
        <f t="shared" si="8"/>
        <v>72960.72</v>
      </c>
      <c r="V107" s="4">
        <f t="shared" si="9"/>
        <v>36480.36</v>
      </c>
      <c r="W107" s="4">
        <f>IFERROR(VLOOKUP(B107,[1]THP!$B$11:$U$165,20,0),0)</f>
        <v>0</v>
      </c>
      <c r="X107" s="4">
        <v>0</v>
      </c>
      <c r="Y107" s="4">
        <v>0</v>
      </c>
      <c r="Z107" s="4">
        <v>0</v>
      </c>
      <c r="AA107" s="4">
        <v>500</v>
      </c>
      <c r="AB107" s="4">
        <v>100</v>
      </c>
      <c r="AC107" s="4">
        <v>0</v>
      </c>
    </row>
    <row r="108" spans="1:29" x14ac:dyDescent="0.25">
      <c r="A108" s="3">
        <v>43490</v>
      </c>
      <c r="B108" t="s">
        <v>134</v>
      </c>
      <c r="C108" t="str">
        <f>IFERROR(VLOOKUP(B108,[1]THP!$B$11:$C$165,2,0),0)</f>
        <v xml:space="preserve">FARHAN AL FARISI </v>
      </c>
      <c r="D108" t="str">
        <f t="shared" si="5"/>
        <v>BU2</v>
      </c>
      <c r="E108" t="s">
        <v>28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4">
        <f>IFERROR(VLOOKUP(B108,[1]THP!$B$11:$J$165,9,0),0)</f>
        <v>3648036</v>
      </c>
      <c r="J108" s="4">
        <f>IFERROR(VLOOKUP(B108,[1]THP!$B$11:$K$165,10,0),0)</f>
        <v>3648036</v>
      </c>
      <c r="K108" s="4">
        <f>IFERROR(VLOOKUP(B108,[1]OToT!$B$8:$E$162,4,0),0)</f>
        <v>150000</v>
      </c>
      <c r="L108" s="4">
        <f>IFERROR(VLOOKUP(B108,[1]OToT!$B$8:$D$162,3,0),0)</f>
        <v>50000</v>
      </c>
      <c r="M108" s="4">
        <f>IFERROR(VLOOKUP(B108,[1]Bonus!$B$8:$E$162,4,0),0)</f>
        <v>356000</v>
      </c>
      <c r="N108" s="4">
        <f t="shared" si="6"/>
        <v>4204036</v>
      </c>
      <c r="O108" s="4">
        <v>0</v>
      </c>
      <c r="P108" s="4">
        <f>IFERROR(VLOOKUP(B108,[1]THP!$B$11:$O$165,14,0),0)</f>
        <v>154676.72640000001</v>
      </c>
      <c r="Q108" s="4">
        <f>IFERROR(VLOOKUP(B108,[1]THP!$B$11:$Q$165,16,0),0)</f>
        <v>72960.72</v>
      </c>
      <c r="R108" s="4">
        <f>IFERROR(VLOOKUP(B108,[1]THP!$B$11:$P$165,15,0),0)</f>
        <v>182401.8</v>
      </c>
      <c r="S108" s="4">
        <f t="shared" si="7"/>
        <v>4614075.2463999996</v>
      </c>
      <c r="T108" s="4">
        <f>IFERROR(VLOOKUP(B108,[1]THP!$B$11:$X$165,23,0),0)</f>
        <v>0</v>
      </c>
      <c r="U108" s="4">
        <f t="shared" si="8"/>
        <v>72960.72</v>
      </c>
      <c r="V108" s="4">
        <f t="shared" si="9"/>
        <v>36480.36</v>
      </c>
      <c r="W108" s="4">
        <f>IFERROR(VLOOKUP(B108,[1]THP!$B$11:$U$165,20,0),0)</f>
        <v>0</v>
      </c>
      <c r="X108" s="4">
        <v>0</v>
      </c>
      <c r="Y108" s="4">
        <v>0</v>
      </c>
      <c r="Z108" s="4">
        <v>0</v>
      </c>
      <c r="AA108" s="4">
        <v>500</v>
      </c>
      <c r="AB108" s="4">
        <v>100</v>
      </c>
      <c r="AC108" s="4">
        <v>0</v>
      </c>
    </row>
    <row r="109" spans="1:29" x14ac:dyDescent="0.25">
      <c r="A109" s="3">
        <v>43490</v>
      </c>
      <c r="B109" t="s">
        <v>135</v>
      </c>
      <c r="C109" t="str">
        <f>IFERROR(VLOOKUP(B109,[1]THP!$B$11:$C$165,2,0),0)</f>
        <v>MUCHLIS HAKIM</v>
      </c>
      <c r="D109" t="str">
        <f t="shared" si="5"/>
        <v>BWW</v>
      </c>
      <c r="E109" t="s">
        <v>28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4">
        <f>IFERROR(VLOOKUP(B109,[1]THP!$B$11:$J$165,9,0),0)</f>
        <v>3648036</v>
      </c>
      <c r="J109" s="4">
        <f>IFERROR(VLOOKUP(B109,[1]THP!$B$11:$K$165,10,0),0)</f>
        <v>3648036</v>
      </c>
      <c r="K109" s="4">
        <f>IFERROR(VLOOKUP(B109,[1]OToT!$B$8:$E$162,4,0),0)</f>
        <v>100000</v>
      </c>
      <c r="L109" s="4">
        <f>IFERROR(VLOOKUP(B109,[1]OToT!$B$8:$D$162,3,0),0)</f>
        <v>100000</v>
      </c>
      <c r="M109" s="4">
        <f>IFERROR(VLOOKUP(B109,[1]Bonus!$B$8:$E$162,4,0),0)</f>
        <v>141000</v>
      </c>
      <c r="N109" s="4">
        <f t="shared" si="6"/>
        <v>3989036</v>
      </c>
      <c r="O109" s="4">
        <v>0</v>
      </c>
      <c r="P109" s="4">
        <f>IFERROR(VLOOKUP(B109,[1]THP!$B$11:$O$165,14,0),0)</f>
        <v>154676.72640000001</v>
      </c>
      <c r="Q109" s="4">
        <f>IFERROR(VLOOKUP(B109,[1]THP!$B$11:$Q$165,16,0),0)</f>
        <v>72960.72</v>
      </c>
      <c r="R109" s="4">
        <f>IFERROR(VLOOKUP(B109,[1]THP!$B$11:$P$165,15,0),0)</f>
        <v>0</v>
      </c>
      <c r="S109" s="4">
        <f t="shared" si="7"/>
        <v>4216673.4463999998</v>
      </c>
      <c r="T109" s="4">
        <f>IFERROR(VLOOKUP(B109,[1]THP!$B$11:$X$165,23,0),0)</f>
        <v>0</v>
      </c>
      <c r="U109" s="4">
        <f t="shared" si="8"/>
        <v>72960.72</v>
      </c>
      <c r="V109" s="4">
        <f t="shared" si="9"/>
        <v>36480.36</v>
      </c>
      <c r="W109" s="4">
        <f>IFERROR(VLOOKUP(B109,[1]THP!$B$11:$U$165,20,0),0)</f>
        <v>0</v>
      </c>
      <c r="X109" s="4">
        <v>0</v>
      </c>
      <c r="Y109" s="4">
        <v>0</v>
      </c>
      <c r="Z109" s="4">
        <v>0</v>
      </c>
      <c r="AA109" s="4">
        <v>500</v>
      </c>
      <c r="AB109" s="4">
        <v>100</v>
      </c>
      <c r="AC109" s="4">
        <v>0</v>
      </c>
    </row>
    <row r="110" spans="1:29" x14ac:dyDescent="0.25">
      <c r="A110" s="3">
        <v>43490</v>
      </c>
      <c r="B110" t="s">
        <v>136</v>
      </c>
      <c r="C110" t="str">
        <f>IFERROR(VLOOKUP(B110,[1]THP!$B$11:$C$165,2,0),0)</f>
        <v xml:space="preserve">NUR INDAH SARI </v>
      </c>
      <c r="D110" t="str">
        <f t="shared" si="5"/>
        <v>BX2</v>
      </c>
      <c r="E110" t="s">
        <v>28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4">
        <f>IFERROR(VLOOKUP(B110,[1]THP!$B$11:$J$165,9,0),0)</f>
        <v>3648036</v>
      </c>
      <c r="J110" s="4">
        <f>IFERROR(VLOOKUP(B110,[1]THP!$B$11:$K$165,10,0),0)</f>
        <v>3648036</v>
      </c>
      <c r="K110" s="4">
        <f>IFERROR(VLOOKUP(B110,[1]OToT!$B$8:$E$162,4,0),0)</f>
        <v>150000</v>
      </c>
      <c r="L110" s="4">
        <f>IFERROR(VLOOKUP(B110,[1]OToT!$B$8:$D$162,3,0),0)</f>
        <v>100000</v>
      </c>
      <c r="M110" s="4">
        <f>IFERROR(VLOOKUP(B110,[1]Bonus!$B$8:$E$162,4,0),0)</f>
        <v>520000</v>
      </c>
      <c r="N110" s="4">
        <f t="shared" si="6"/>
        <v>4418036</v>
      </c>
      <c r="O110" s="4">
        <v>0</v>
      </c>
      <c r="P110" s="4">
        <f>IFERROR(VLOOKUP(B110,[1]THP!$B$11:$O$165,14,0),0)</f>
        <v>154676.72640000001</v>
      </c>
      <c r="Q110" s="4">
        <f>IFERROR(VLOOKUP(B110,[1]THP!$B$11:$Q$165,16,0),0)</f>
        <v>72960.72</v>
      </c>
      <c r="R110" s="4">
        <f>IFERROR(VLOOKUP(B110,[1]THP!$B$11:$P$165,15,0),0)</f>
        <v>0</v>
      </c>
      <c r="S110" s="4">
        <f t="shared" si="7"/>
        <v>4645673.4463999998</v>
      </c>
      <c r="T110" s="4">
        <f>IFERROR(VLOOKUP(B110,[1]THP!$B$11:$X$165,23,0),0)</f>
        <v>0</v>
      </c>
      <c r="U110" s="4">
        <f t="shared" si="8"/>
        <v>72960.72</v>
      </c>
      <c r="V110" s="4">
        <f t="shared" si="9"/>
        <v>36480.36</v>
      </c>
      <c r="W110" s="4">
        <f>IFERROR(VLOOKUP(B110,[1]THP!$B$11:$U$165,20,0),0)</f>
        <v>0</v>
      </c>
      <c r="X110" s="4">
        <v>0</v>
      </c>
      <c r="Y110" s="4">
        <v>0</v>
      </c>
      <c r="Z110" s="4">
        <v>0</v>
      </c>
      <c r="AA110" s="4">
        <v>500</v>
      </c>
      <c r="AB110" s="4">
        <v>100</v>
      </c>
      <c r="AC110" s="4">
        <v>0</v>
      </c>
    </row>
    <row r="111" spans="1:29" x14ac:dyDescent="0.25">
      <c r="A111" s="3">
        <v>43490</v>
      </c>
      <c r="B111" t="s">
        <v>137</v>
      </c>
      <c r="C111" t="str">
        <f>IFERROR(VLOOKUP(B111,[1]THP!$B$11:$C$165,2,0),0)</f>
        <v>KIKI YOLANDA</v>
      </c>
      <c r="D111" t="str">
        <f t="shared" si="5"/>
        <v>BYR</v>
      </c>
      <c r="E111" t="s">
        <v>28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4">
        <f>IFERROR(VLOOKUP(B111,[1]THP!$B$11:$J$165,9,0),0)</f>
        <v>3648036</v>
      </c>
      <c r="J111" s="4">
        <f>IFERROR(VLOOKUP(B111,[1]THP!$B$11:$K$165,10,0),0)</f>
        <v>3648036</v>
      </c>
      <c r="K111" s="4">
        <f>IFERROR(VLOOKUP(B111,[1]OToT!$B$8:$E$162,4,0),0)</f>
        <v>100000</v>
      </c>
      <c r="L111" s="4">
        <f>IFERROR(VLOOKUP(B111,[1]OToT!$B$8:$D$162,3,0),0)</f>
        <v>75000</v>
      </c>
      <c r="M111" s="4">
        <f>IFERROR(VLOOKUP(B111,[1]Bonus!$B$8:$E$162,4,0),0)</f>
        <v>188000</v>
      </c>
      <c r="N111" s="4">
        <f t="shared" si="6"/>
        <v>4011036</v>
      </c>
      <c r="O111" s="4">
        <v>0</v>
      </c>
      <c r="P111" s="4">
        <f>IFERROR(VLOOKUP(B111,[1]THP!$B$11:$O$165,14,0),0)</f>
        <v>154676.72640000001</v>
      </c>
      <c r="Q111" s="4">
        <f>IFERROR(VLOOKUP(B111,[1]THP!$B$11:$Q$165,16,0),0)</f>
        <v>72960.72</v>
      </c>
      <c r="R111" s="4">
        <f>IFERROR(VLOOKUP(B111,[1]THP!$B$11:$P$165,15,0),0)</f>
        <v>0</v>
      </c>
      <c r="S111" s="4">
        <f t="shared" si="7"/>
        <v>4238673.4463999998</v>
      </c>
      <c r="T111" s="4">
        <f>IFERROR(VLOOKUP(B111,[1]THP!$B$11:$X$165,23,0),0)</f>
        <v>0</v>
      </c>
      <c r="U111" s="4">
        <f t="shared" si="8"/>
        <v>72960.72</v>
      </c>
      <c r="V111" s="4">
        <f t="shared" si="9"/>
        <v>36480.36</v>
      </c>
      <c r="W111" s="4">
        <f>IFERROR(VLOOKUP(B111,[1]THP!$B$11:$U$165,20,0),0)</f>
        <v>0</v>
      </c>
      <c r="X111" s="4">
        <v>0</v>
      </c>
      <c r="Y111" s="4">
        <v>0</v>
      </c>
      <c r="Z111" s="4">
        <v>0</v>
      </c>
      <c r="AA111" s="4">
        <v>500</v>
      </c>
      <c r="AB111" s="4">
        <v>100</v>
      </c>
      <c r="AC111" s="4">
        <v>0</v>
      </c>
    </row>
    <row r="112" spans="1:29" x14ac:dyDescent="0.25">
      <c r="A112" s="3">
        <v>43490</v>
      </c>
      <c r="B112" t="s">
        <v>138</v>
      </c>
      <c r="C112" t="str">
        <f>IFERROR(VLOOKUP(B112,[1]THP!$B$11:$C$165,2,0),0)</f>
        <v>CANDRA DINATA</v>
      </c>
      <c r="D112" t="str">
        <f t="shared" si="5"/>
        <v>BZL</v>
      </c>
      <c r="E112" t="s">
        <v>28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4">
        <f>IFERROR(VLOOKUP(B112,[1]THP!$B$11:$J$165,9,0),0)</f>
        <v>3648036</v>
      </c>
      <c r="J112" s="4">
        <f>IFERROR(VLOOKUP(B112,[1]THP!$B$11:$K$165,10,0),0)</f>
        <v>3648036</v>
      </c>
      <c r="K112" s="4">
        <f>IFERROR(VLOOKUP(B112,[1]OToT!$B$8:$E$162,4,0),0)</f>
        <v>100000</v>
      </c>
      <c r="L112" s="4">
        <f>IFERROR(VLOOKUP(B112,[1]OToT!$B$8:$D$162,3,0),0)</f>
        <v>100000</v>
      </c>
      <c r="M112" s="4">
        <f>IFERROR(VLOOKUP(B112,[1]Bonus!$B$8:$E$162,4,0),0)</f>
        <v>191000</v>
      </c>
      <c r="N112" s="4">
        <f t="shared" si="6"/>
        <v>4039036</v>
      </c>
      <c r="O112" s="4">
        <v>0</v>
      </c>
      <c r="P112" s="4">
        <f>IFERROR(VLOOKUP(B112,[1]THP!$B$11:$O$165,14,0),0)</f>
        <v>154676.72640000001</v>
      </c>
      <c r="Q112" s="4">
        <f>IFERROR(VLOOKUP(B112,[1]THP!$B$11:$Q$165,16,0),0)</f>
        <v>72960.72</v>
      </c>
      <c r="R112" s="4">
        <f>IFERROR(VLOOKUP(B112,[1]THP!$B$11:$P$165,15,0),0)</f>
        <v>0</v>
      </c>
      <c r="S112" s="4">
        <f t="shared" si="7"/>
        <v>4266673.4463999998</v>
      </c>
      <c r="T112" s="4">
        <f>IFERROR(VLOOKUP(B112,[1]THP!$B$11:$X$165,23,0),0)</f>
        <v>0</v>
      </c>
      <c r="U112" s="4">
        <f t="shared" si="8"/>
        <v>72960.72</v>
      </c>
      <c r="V112" s="4">
        <f t="shared" si="9"/>
        <v>36480.36</v>
      </c>
      <c r="W112" s="4">
        <f>IFERROR(VLOOKUP(B112,[1]THP!$B$11:$U$165,20,0),0)</f>
        <v>0</v>
      </c>
      <c r="X112" s="4">
        <v>0</v>
      </c>
      <c r="Y112" s="4">
        <v>0</v>
      </c>
      <c r="Z112" s="4">
        <v>0</v>
      </c>
      <c r="AA112" s="4">
        <v>500</v>
      </c>
      <c r="AB112" s="4">
        <v>100</v>
      </c>
      <c r="AC112" s="4">
        <v>0</v>
      </c>
    </row>
    <row r="113" spans="1:29" x14ac:dyDescent="0.25">
      <c r="A113" s="3">
        <v>43490</v>
      </c>
      <c r="B113" t="s">
        <v>139</v>
      </c>
      <c r="C113" t="str">
        <f>IFERROR(VLOOKUP(B113,[1]THP!$B$11:$C$165,2,0),0)</f>
        <v>ISKA FARDONI</v>
      </c>
      <c r="D113" t="str">
        <f t="shared" si="5"/>
        <v>BZT</v>
      </c>
      <c r="E113" t="s">
        <v>28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4">
        <f>IFERROR(VLOOKUP(B113,[1]THP!$B$11:$J$165,9,0),0)</f>
        <v>3648036</v>
      </c>
      <c r="J113" s="4">
        <f>IFERROR(VLOOKUP(B113,[1]THP!$B$11:$K$165,10,0),0)</f>
        <v>3648036</v>
      </c>
      <c r="K113" s="4">
        <f>IFERROR(VLOOKUP(B113,[1]OToT!$B$8:$E$162,4,0),0)</f>
        <v>0</v>
      </c>
      <c r="L113" s="4">
        <f>IFERROR(VLOOKUP(B113,[1]OToT!$B$8:$D$162,3,0),0)</f>
        <v>100000</v>
      </c>
      <c r="M113" s="4">
        <f>IFERROR(VLOOKUP(B113,[1]Bonus!$B$8:$E$162,4,0),0)</f>
        <v>59000</v>
      </c>
      <c r="N113" s="4">
        <f t="shared" si="6"/>
        <v>3807036</v>
      </c>
      <c r="O113" s="4">
        <v>0</v>
      </c>
      <c r="P113" s="4">
        <f>IFERROR(VLOOKUP(B113,[1]THP!$B$11:$O$165,14,0),0)</f>
        <v>154676.72640000001</v>
      </c>
      <c r="Q113" s="4">
        <f>IFERROR(VLOOKUP(B113,[1]THP!$B$11:$Q$165,16,0),0)</f>
        <v>72960.72</v>
      </c>
      <c r="R113" s="4">
        <f>IFERROR(VLOOKUP(B113,[1]THP!$B$11:$P$165,15,0),0)</f>
        <v>182401.8</v>
      </c>
      <c r="S113" s="4">
        <f t="shared" si="7"/>
        <v>4217075.2464000005</v>
      </c>
      <c r="T113" s="4">
        <f>IFERROR(VLOOKUP(B113,[1]THP!$B$11:$X$165,23,0),0)</f>
        <v>0</v>
      </c>
      <c r="U113" s="4">
        <f t="shared" si="8"/>
        <v>72960.72</v>
      </c>
      <c r="V113" s="4">
        <f t="shared" si="9"/>
        <v>36480.36</v>
      </c>
      <c r="W113" s="4">
        <f>IFERROR(VLOOKUP(B113,[1]THP!$B$11:$U$165,20,0),0)</f>
        <v>0</v>
      </c>
      <c r="X113" s="4">
        <v>0</v>
      </c>
      <c r="Y113" s="4">
        <v>0</v>
      </c>
      <c r="Z113" s="4">
        <v>0</v>
      </c>
      <c r="AA113" s="4">
        <v>500</v>
      </c>
      <c r="AB113" s="4">
        <v>100</v>
      </c>
      <c r="AC113" s="4">
        <v>0</v>
      </c>
    </row>
    <row r="114" spans="1:29" x14ac:dyDescent="0.25">
      <c r="A114" s="3">
        <v>43490</v>
      </c>
      <c r="B114" t="s">
        <v>140</v>
      </c>
      <c r="C114" t="str">
        <f>IFERROR(VLOOKUP(B114,[1]THP!$B$11:$C$165,2,0),0)</f>
        <v>SITI MAESYAROH</v>
      </c>
      <c r="D114" t="str">
        <f t="shared" si="5"/>
        <v>CF4</v>
      </c>
      <c r="E114" t="s">
        <v>28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4">
        <f>IFERROR(VLOOKUP(B114,[1]THP!$B$11:$J$165,9,0),0)</f>
        <v>3648036</v>
      </c>
      <c r="J114" s="4">
        <f>IFERROR(VLOOKUP(B114,[1]THP!$B$11:$K$165,10,0),0)</f>
        <v>3648036</v>
      </c>
      <c r="K114" s="4">
        <f>IFERROR(VLOOKUP(B114,[1]OToT!$B$8:$E$162,4,0),0)</f>
        <v>150000</v>
      </c>
      <c r="L114" s="4">
        <f>IFERROR(VLOOKUP(B114,[1]OToT!$B$8:$D$162,3,0),0)</f>
        <v>75000</v>
      </c>
      <c r="M114" s="4">
        <f>IFERROR(VLOOKUP(B114,[1]Bonus!$B$8:$E$162,4,0),0)</f>
        <v>340000</v>
      </c>
      <c r="N114" s="4">
        <f t="shared" si="6"/>
        <v>4213036</v>
      </c>
      <c r="O114" s="4">
        <v>0</v>
      </c>
      <c r="P114" s="4">
        <f>IFERROR(VLOOKUP(B114,[1]THP!$B$11:$O$165,14,0),0)</f>
        <v>154676.72640000001</v>
      </c>
      <c r="Q114" s="4">
        <f>IFERROR(VLOOKUP(B114,[1]THP!$B$11:$Q$165,16,0),0)</f>
        <v>72960.72</v>
      </c>
      <c r="R114" s="4">
        <f>IFERROR(VLOOKUP(B114,[1]THP!$B$11:$P$165,15,0),0)</f>
        <v>0</v>
      </c>
      <c r="S114" s="4">
        <f t="shared" si="7"/>
        <v>4440673.4463999998</v>
      </c>
      <c r="T114" s="4">
        <f>IFERROR(VLOOKUP(B114,[1]THP!$B$11:$X$165,23,0),0)</f>
        <v>0</v>
      </c>
      <c r="U114" s="4">
        <f t="shared" si="8"/>
        <v>72960.72</v>
      </c>
      <c r="V114" s="4">
        <f t="shared" si="9"/>
        <v>36480.36</v>
      </c>
      <c r="W114" s="4">
        <f>IFERROR(VLOOKUP(B114,[1]THP!$B$11:$U$165,20,0),0)</f>
        <v>0</v>
      </c>
      <c r="X114" s="4">
        <v>0</v>
      </c>
      <c r="Y114" s="4">
        <v>0</v>
      </c>
      <c r="Z114" s="4">
        <v>0</v>
      </c>
      <c r="AA114" s="4">
        <v>500</v>
      </c>
      <c r="AB114" s="4">
        <v>100</v>
      </c>
      <c r="AC114" s="4">
        <v>0</v>
      </c>
    </row>
    <row r="115" spans="1:29" x14ac:dyDescent="0.25">
      <c r="A115" s="3">
        <v>43490</v>
      </c>
      <c r="B115" t="s">
        <v>141</v>
      </c>
      <c r="C115" t="str">
        <f>IFERROR(VLOOKUP(B115,[1]THP!$B$11:$C$165,2,0),0)</f>
        <v xml:space="preserve">HARMAINI ARLIA </v>
      </c>
      <c r="D115" t="str">
        <f t="shared" si="5"/>
        <v>CF5</v>
      </c>
      <c r="E115" t="s">
        <v>28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4">
        <f>IFERROR(VLOOKUP(B115,[1]THP!$B$11:$J$165,9,0),0)</f>
        <v>3648036</v>
      </c>
      <c r="J115" s="4">
        <f>IFERROR(VLOOKUP(B115,[1]THP!$B$11:$K$165,10,0),0)</f>
        <v>3648036</v>
      </c>
      <c r="K115" s="4">
        <f>IFERROR(VLOOKUP(B115,[1]OToT!$B$8:$E$162,4,0),0)</f>
        <v>150000</v>
      </c>
      <c r="L115" s="4">
        <f>IFERROR(VLOOKUP(B115,[1]OToT!$B$8:$D$162,3,0),0)</f>
        <v>100000</v>
      </c>
      <c r="M115" s="4">
        <f>IFERROR(VLOOKUP(B115,[1]Bonus!$B$8:$E$162,4,0),0)</f>
        <v>296000</v>
      </c>
      <c r="N115" s="4">
        <f t="shared" si="6"/>
        <v>4194036</v>
      </c>
      <c r="O115" s="4">
        <v>0</v>
      </c>
      <c r="P115" s="4">
        <f>IFERROR(VLOOKUP(B115,[1]THP!$B$11:$O$165,14,0),0)</f>
        <v>154676.72640000001</v>
      </c>
      <c r="Q115" s="4">
        <f>IFERROR(VLOOKUP(B115,[1]THP!$B$11:$Q$165,16,0),0)</f>
        <v>72960.72</v>
      </c>
      <c r="R115" s="4">
        <f>IFERROR(VLOOKUP(B115,[1]THP!$B$11:$P$165,15,0),0)</f>
        <v>0</v>
      </c>
      <c r="S115" s="4">
        <f t="shared" si="7"/>
        <v>4421673.4463999998</v>
      </c>
      <c r="T115" s="4">
        <f>IFERROR(VLOOKUP(B115,[1]THP!$B$11:$X$165,23,0),0)</f>
        <v>0</v>
      </c>
      <c r="U115" s="4">
        <f t="shared" si="8"/>
        <v>72960.72</v>
      </c>
      <c r="V115" s="4">
        <f t="shared" si="9"/>
        <v>36480.36</v>
      </c>
      <c r="W115" s="4">
        <f>IFERROR(VLOOKUP(B115,[1]THP!$B$11:$U$165,20,0),0)</f>
        <v>0</v>
      </c>
      <c r="X115" s="4">
        <v>0</v>
      </c>
      <c r="Y115" s="4">
        <v>0</v>
      </c>
      <c r="Z115" s="4">
        <v>0</v>
      </c>
      <c r="AA115" s="4">
        <v>500</v>
      </c>
      <c r="AB115" s="4">
        <v>100</v>
      </c>
      <c r="AC115" s="4">
        <v>0</v>
      </c>
    </row>
    <row r="116" spans="1:29" x14ac:dyDescent="0.25">
      <c r="A116" s="3">
        <v>43490</v>
      </c>
      <c r="B116" t="s">
        <v>142</v>
      </c>
      <c r="C116" t="str">
        <f>IFERROR(VLOOKUP(B116,[1]THP!$B$11:$C$165,2,0),0)</f>
        <v>PUJI LESTARI</v>
      </c>
      <c r="D116" t="str">
        <f t="shared" si="5"/>
        <v>CG1</v>
      </c>
      <c r="E116" t="s">
        <v>28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4">
        <f>IFERROR(VLOOKUP(B116,[1]THP!$B$11:$J$165,9,0),0)</f>
        <v>3648036</v>
      </c>
      <c r="J116" s="4">
        <f>IFERROR(VLOOKUP(B116,[1]THP!$B$11:$K$165,10,0),0)</f>
        <v>3648036</v>
      </c>
      <c r="K116" s="4">
        <f>IFERROR(VLOOKUP(B116,[1]OToT!$B$8:$E$162,4,0),0)</f>
        <v>150000</v>
      </c>
      <c r="L116" s="4">
        <f>IFERROR(VLOOKUP(B116,[1]OToT!$B$8:$D$162,3,0),0)</f>
        <v>100000</v>
      </c>
      <c r="M116" s="4">
        <f>IFERROR(VLOOKUP(B116,[1]Bonus!$B$8:$E$162,4,0),0)</f>
        <v>412000</v>
      </c>
      <c r="N116" s="4">
        <f t="shared" si="6"/>
        <v>4310036</v>
      </c>
      <c r="O116" s="4">
        <v>0</v>
      </c>
      <c r="P116" s="4">
        <f>IFERROR(VLOOKUP(B116,[1]THP!$B$11:$O$165,14,0),0)</f>
        <v>154676.72640000001</v>
      </c>
      <c r="Q116" s="4">
        <f>IFERROR(VLOOKUP(B116,[1]THP!$B$11:$Q$165,16,0),0)</f>
        <v>72960.72</v>
      </c>
      <c r="R116" s="4">
        <f>IFERROR(VLOOKUP(B116,[1]THP!$B$11:$P$165,15,0),0)</f>
        <v>182401.8</v>
      </c>
      <c r="S116" s="4">
        <f t="shared" si="7"/>
        <v>4720075.2463999996</v>
      </c>
      <c r="T116" s="4">
        <f>IFERROR(VLOOKUP(B116,[1]THP!$B$11:$X$165,23,0),0)</f>
        <v>0</v>
      </c>
      <c r="U116" s="4">
        <f t="shared" si="8"/>
        <v>72960.72</v>
      </c>
      <c r="V116" s="4">
        <f t="shared" si="9"/>
        <v>36480.36</v>
      </c>
      <c r="W116" s="4">
        <f>IFERROR(VLOOKUP(B116,[1]THP!$B$11:$U$165,20,0),0)</f>
        <v>0</v>
      </c>
      <c r="X116" s="4">
        <v>0</v>
      </c>
      <c r="Y116" s="4">
        <v>0</v>
      </c>
      <c r="Z116" s="4">
        <v>0</v>
      </c>
      <c r="AA116" s="4">
        <v>500</v>
      </c>
      <c r="AB116" s="4">
        <v>100</v>
      </c>
      <c r="AC116" s="4">
        <v>0</v>
      </c>
    </row>
    <row r="117" spans="1:29" x14ac:dyDescent="0.25">
      <c r="A117" s="3">
        <v>43490</v>
      </c>
      <c r="B117" t="s">
        <v>143</v>
      </c>
      <c r="C117" t="str">
        <f>IFERROR(VLOOKUP(B117,[1]THP!$B$11:$C$165,2,0),0)</f>
        <v>DESTY PUSPITA SARI</v>
      </c>
      <c r="D117" t="str">
        <f t="shared" si="5"/>
        <v>B0W</v>
      </c>
      <c r="E117" t="s">
        <v>28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4">
        <f>IFERROR(VLOOKUP(B117,[1]THP!$B$11:$J$165,9,0),0)</f>
        <v>3648036</v>
      </c>
      <c r="J117" s="4">
        <f>IFERROR(VLOOKUP(B117,[1]THP!$B$11:$K$165,10,0),0)</f>
        <v>3648036</v>
      </c>
      <c r="K117" s="4">
        <f>IFERROR(VLOOKUP(B117,[1]OToT!$B$8:$E$162,4,0),0)</f>
        <v>0</v>
      </c>
      <c r="L117" s="4">
        <f>IFERROR(VLOOKUP(B117,[1]OToT!$B$8:$D$162,3,0),0)</f>
        <v>100000</v>
      </c>
      <c r="M117" s="4">
        <f>IFERROR(VLOOKUP(B117,[1]Bonus!$B$8:$E$162,4,0),0)</f>
        <v>32000</v>
      </c>
      <c r="N117" s="4">
        <f t="shared" si="6"/>
        <v>3780036</v>
      </c>
      <c r="O117" s="4">
        <v>0</v>
      </c>
      <c r="P117" s="4">
        <f>IFERROR(VLOOKUP(B117,[1]THP!$B$11:$O$165,14,0),0)</f>
        <v>154676.72640000001</v>
      </c>
      <c r="Q117" s="4">
        <f>IFERROR(VLOOKUP(B117,[1]THP!$B$11:$Q$165,16,0),0)</f>
        <v>72960.72</v>
      </c>
      <c r="R117" s="4">
        <f>IFERROR(VLOOKUP(B117,[1]THP!$B$11:$P$165,15,0),0)</f>
        <v>0</v>
      </c>
      <c r="S117" s="4">
        <f t="shared" si="7"/>
        <v>4007673.4464000002</v>
      </c>
      <c r="T117" s="4">
        <f>IFERROR(VLOOKUP(B117,[1]THP!$B$11:$X$165,23,0),0)</f>
        <v>0</v>
      </c>
      <c r="U117" s="4">
        <f t="shared" si="8"/>
        <v>72960.72</v>
      </c>
      <c r="V117" s="4">
        <f t="shared" si="9"/>
        <v>36480.36</v>
      </c>
      <c r="W117" s="4">
        <f>IFERROR(VLOOKUP(B117,[1]THP!$B$11:$U$165,20,0),0)</f>
        <v>0</v>
      </c>
      <c r="X117" s="4">
        <v>0</v>
      </c>
      <c r="Y117" s="4">
        <v>0</v>
      </c>
      <c r="Z117" s="4">
        <v>0</v>
      </c>
      <c r="AA117" s="4">
        <v>500</v>
      </c>
      <c r="AB117" s="4">
        <v>100</v>
      </c>
      <c r="AC117" s="4">
        <v>0</v>
      </c>
    </row>
    <row r="118" spans="1:29" x14ac:dyDescent="0.25">
      <c r="A118" s="3">
        <v>43490</v>
      </c>
      <c r="B118" t="s">
        <v>144</v>
      </c>
      <c r="C118" t="str">
        <f>IFERROR(VLOOKUP(B118,[1]THP!$B$11:$C$165,2,0),0)</f>
        <v>DWI PUTRI YULIANI</v>
      </c>
      <c r="D118" t="str">
        <f t="shared" si="5"/>
        <v>B0X</v>
      </c>
      <c r="E118" t="s">
        <v>28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4">
        <f>IFERROR(VLOOKUP(B118,[1]THP!$B$11:$J$165,9,0),0)</f>
        <v>3648036</v>
      </c>
      <c r="J118" s="4">
        <f>IFERROR(VLOOKUP(B118,[1]THP!$B$11:$K$165,10,0),0)</f>
        <v>3648036</v>
      </c>
      <c r="K118" s="4">
        <f>IFERROR(VLOOKUP(B118,[1]OToT!$B$8:$E$162,4,0),0)</f>
        <v>0</v>
      </c>
      <c r="L118" s="4">
        <f>IFERROR(VLOOKUP(B118,[1]OToT!$B$8:$D$162,3,0),0)</f>
        <v>100000</v>
      </c>
      <c r="M118" s="4">
        <f>IFERROR(VLOOKUP(B118,[1]Bonus!$B$8:$E$162,4,0),0)</f>
        <v>73000</v>
      </c>
      <c r="N118" s="4">
        <f t="shared" si="6"/>
        <v>3821036</v>
      </c>
      <c r="O118" s="4">
        <v>0</v>
      </c>
      <c r="P118" s="4">
        <f>IFERROR(VLOOKUP(B118,[1]THP!$B$11:$O$165,14,0),0)</f>
        <v>154676.72640000001</v>
      </c>
      <c r="Q118" s="4">
        <f>IFERROR(VLOOKUP(B118,[1]THP!$B$11:$Q$165,16,0),0)</f>
        <v>72960.72</v>
      </c>
      <c r="R118" s="4">
        <f>IFERROR(VLOOKUP(B118,[1]THP!$B$11:$P$165,15,0),0)</f>
        <v>0</v>
      </c>
      <c r="S118" s="4">
        <f t="shared" si="7"/>
        <v>4048673.4464000002</v>
      </c>
      <c r="T118" s="4">
        <f>IFERROR(VLOOKUP(B118,[1]THP!$B$11:$X$165,23,0),0)</f>
        <v>0</v>
      </c>
      <c r="U118" s="4">
        <f t="shared" si="8"/>
        <v>72960.72</v>
      </c>
      <c r="V118" s="4">
        <f t="shared" si="9"/>
        <v>36480.36</v>
      </c>
      <c r="W118" s="4">
        <f>IFERROR(VLOOKUP(B118,[1]THP!$B$11:$U$165,20,0),0)</f>
        <v>0</v>
      </c>
      <c r="X118" s="4">
        <v>0</v>
      </c>
      <c r="Y118" s="4">
        <v>0</v>
      </c>
      <c r="Z118" s="4">
        <v>0</v>
      </c>
      <c r="AA118" s="4">
        <v>500</v>
      </c>
      <c r="AB118" s="4">
        <v>100</v>
      </c>
      <c r="AC118" s="4">
        <v>0</v>
      </c>
    </row>
    <row r="119" spans="1:29" x14ac:dyDescent="0.25">
      <c r="A119" s="3">
        <v>43490</v>
      </c>
      <c r="B119" t="s">
        <v>145</v>
      </c>
      <c r="C119" t="str">
        <f>IFERROR(VLOOKUP(B119,[1]THP!$B$11:$C$165,2,0),0)</f>
        <v>DWI HARIANA PANE</v>
      </c>
      <c r="D119" t="str">
        <f t="shared" si="5"/>
        <v>B1A</v>
      </c>
      <c r="E119" t="s">
        <v>28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4">
        <f>IFERROR(VLOOKUP(B119,[1]THP!$B$11:$J$165,9,0),0)</f>
        <v>3648036</v>
      </c>
      <c r="J119" s="4">
        <f>IFERROR(VLOOKUP(B119,[1]THP!$B$11:$K$165,10,0),0)</f>
        <v>3648036</v>
      </c>
      <c r="K119" s="4">
        <f>IFERROR(VLOOKUP(B119,[1]OToT!$B$8:$E$162,4,0),0)</f>
        <v>0</v>
      </c>
      <c r="L119" s="4">
        <f>IFERROR(VLOOKUP(B119,[1]OToT!$B$8:$D$162,3,0),0)</f>
        <v>100000</v>
      </c>
      <c r="M119" s="4">
        <f>IFERROR(VLOOKUP(B119,[1]Bonus!$B$8:$E$162,4,0),0)</f>
        <v>29000</v>
      </c>
      <c r="N119" s="4">
        <f t="shared" si="6"/>
        <v>3777036</v>
      </c>
      <c r="O119" s="4">
        <v>0</v>
      </c>
      <c r="P119" s="4">
        <f>IFERROR(VLOOKUP(B119,[1]THP!$B$11:$O$165,14,0),0)</f>
        <v>154676.72640000001</v>
      </c>
      <c r="Q119" s="4">
        <f>IFERROR(VLOOKUP(B119,[1]THP!$B$11:$Q$165,16,0),0)</f>
        <v>72960.72</v>
      </c>
      <c r="R119" s="4">
        <f>IFERROR(VLOOKUP(B119,[1]THP!$B$11:$P$165,15,0),0)</f>
        <v>0</v>
      </c>
      <c r="S119" s="4">
        <f t="shared" si="7"/>
        <v>4004673.4464000002</v>
      </c>
      <c r="T119" s="4">
        <f>IFERROR(VLOOKUP(B119,[1]THP!$B$11:$X$165,23,0),0)</f>
        <v>0</v>
      </c>
      <c r="U119" s="4">
        <f t="shared" si="8"/>
        <v>72960.72</v>
      </c>
      <c r="V119" s="4">
        <f t="shared" si="9"/>
        <v>36480.36</v>
      </c>
      <c r="W119" s="4">
        <f>IFERROR(VLOOKUP(B119,[1]THP!$B$11:$U$165,20,0),0)</f>
        <v>0</v>
      </c>
      <c r="X119" s="4">
        <v>0</v>
      </c>
      <c r="Y119" s="4">
        <v>0</v>
      </c>
      <c r="Z119" s="4">
        <v>0</v>
      </c>
      <c r="AA119" s="4">
        <v>500</v>
      </c>
      <c r="AB119" s="4">
        <v>100</v>
      </c>
      <c r="AC119" s="4">
        <v>0</v>
      </c>
    </row>
    <row r="120" spans="1:29" x14ac:dyDescent="0.25">
      <c r="A120" s="3">
        <v>43490</v>
      </c>
      <c r="B120" t="s">
        <v>146</v>
      </c>
      <c r="C120" t="str">
        <f>IFERROR(VLOOKUP(B120,[1]THP!$B$11:$C$165,2,0),0)</f>
        <v>NUR AINI QALBI</v>
      </c>
      <c r="D120" t="str">
        <f t="shared" si="5"/>
        <v>B1W</v>
      </c>
      <c r="E120" t="s">
        <v>28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4">
        <f>IFERROR(VLOOKUP(B120,[1]THP!$B$11:$J$165,9,0),0)</f>
        <v>3648036</v>
      </c>
      <c r="J120" s="4">
        <f>IFERROR(VLOOKUP(B120,[1]THP!$B$11:$K$165,10,0),0)</f>
        <v>3648036</v>
      </c>
      <c r="K120" s="4">
        <f>IFERROR(VLOOKUP(B120,[1]OToT!$B$8:$E$162,4,0),0)</f>
        <v>0</v>
      </c>
      <c r="L120" s="4">
        <f>IFERROR(VLOOKUP(B120,[1]OToT!$B$8:$D$162,3,0),0)</f>
        <v>100000</v>
      </c>
      <c r="M120" s="4">
        <f>IFERROR(VLOOKUP(B120,[1]Bonus!$B$8:$E$162,4,0),0)</f>
        <v>57000</v>
      </c>
      <c r="N120" s="4">
        <f t="shared" si="6"/>
        <v>3805036</v>
      </c>
      <c r="O120" s="4">
        <v>0</v>
      </c>
      <c r="P120" s="4">
        <f>IFERROR(VLOOKUP(B120,[1]THP!$B$11:$O$165,14,0),0)</f>
        <v>154676.72640000001</v>
      </c>
      <c r="Q120" s="4">
        <f>IFERROR(VLOOKUP(B120,[1]THP!$B$11:$Q$165,16,0),0)</f>
        <v>72960.72</v>
      </c>
      <c r="R120" s="4">
        <f>IFERROR(VLOOKUP(B120,[1]THP!$B$11:$P$165,15,0),0)</f>
        <v>0</v>
      </c>
      <c r="S120" s="4">
        <f t="shared" si="7"/>
        <v>4032673.4464000002</v>
      </c>
      <c r="T120" s="4">
        <f>IFERROR(VLOOKUP(B120,[1]THP!$B$11:$X$165,23,0),0)</f>
        <v>0</v>
      </c>
      <c r="U120" s="4">
        <f t="shared" si="8"/>
        <v>72960.72</v>
      </c>
      <c r="V120" s="4">
        <f t="shared" si="9"/>
        <v>36480.36</v>
      </c>
      <c r="W120" s="4">
        <f>IFERROR(VLOOKUP(B120,[1]THP!$B$11:$U$165,20,0),0)</f>
        <v>0</v>
      </c>
      <c r="X120" s="4">
        <v>0</v>
      </c>
      <c r="Y120" s="4">
        <v>0</v>
      </c>
      <c r="Z120" s="4">
        <v>0</v>
      </c>
      <c r="AA120" s="4">
        <v>500</v>
      </c>
      <c r="AB120" s="4">
        <v>100</v>
      </c>
      <c r="AC120" s="4">
        <v>0</v>
      </c>
    </row>
    <row r="121" spans="1:29" x14ac:dyDescent="0.25">
      <c r="A121" s="3">
        <v>43490</v>
      </c>
      <c r="B121" t="s">
        <v>147</v>
      </c>
      <c r="C121" t="str">
        <f>IFERROR(VLOOKUP(B121,[1]THP!$B$11:$C$165,2,0),0)</f>
        <v>BUSTOMI</v>
      </c>
      <c r="D121" t="str">
        <f t="shared" si="5"/>
        <v>B2X</v>
      </c>
      <c r="E121" t="s">
        <v>28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4">
        <f>IFERROR(VLOOKUP(B121,[1]THP!$B$11:$J$165,9,0),0)</f>
        <v>3648036</v>
      </c>
      <c r="J121" s="4">
        <f>IFERROR(VLOOKUP(B121,[1]THP!$B$11:$K$165,10,0),0)</f>
        <v>3648036</v>
      </c>
      <c r="K121" s="4">
        <f>IFERROR(VLOOKUP(B121,[1]OToT!$B$8:$E$162,4,0),0)</f>
        <v>0</v>
      </c>
      <c r="L121" s="4">
        <f>IFERROR(VLOOKUP(B121,[1]OToT!$B$8:$D$162,3,0),0)</f>
        <v>100000</v>
      </c>
      <c r="M121" s="4">
        <f>IFERROR(VLOOKUP(B121,[1]Bonus!$B$8:$E$162,4,0),0)</f>
        <v>25000</v>
      </c>
      <c r="N121" s="4">
        <f t="shared" si="6"/>
        <v>3773036</v>
      </c>
      <c r="O121" s="4">
        <v>0</v>
      </c>
      <c r="P121" s="4">
        <f>IFERROR(VLOOKUP(B121,[1]THP!$B$11:$O$165,14,0),0)</f>
        <v>154676.72640000001</v>
      </c>
      <c r="Q121" s="4">
        <f>IFERROR(VLOOKUP(B121,[1]THP!$B$11:$Q$165,16,0),0)</f>
        <v>72960.72</v>
      </c>
      <c r="R121" s="4">
        <f>IFERROR(VLOOKUP(B121,[1]THP!$B$11:$P$165,15,0),0)</f>
        <v>0</v>
      </c>
      <c r="S121" s="4">
        <f t="shared" si="7"/>
        <v>4000673.4464000002</v>
      </c>
      <c r="T121" s="4">
        <f>IFERROR(VLOOKUP(B121,[1]THP!$B$11:$X$165,23,0),0)</f>
        <v>0</v>
      </c>
      <c r="U121" s="4">
        <f t="shared" si="8"/>
        <v>72960.72</v>
      </c>
      <c r="V121" s="4">
        <f t="shared" si="9"/>
        <v>36480.36</v>
      </c>
      <c r="W121" s="4">
        <f>IFERROR(VLOOKUP(B121,[1]THP!$B$11:$U$165,20,0),0)</f>
        <v>0</v>
      </c>
      <c r="X121" s="4">
        <v>0</v>
      </c>
      <c r="Y121" s="4">
        <v>0</v>
      </c>
      <c r="Z121" s="4">
        <v>0</v>
      </c>
      <c r="AA121" s="4">
        <v>500</v>
      </c>
      <c r="AB121" s="4">
        <v>100</v>
      </c>
      <c r="AC121" s="4">
        <v>0</v>
      </c>
    </row>
    <row r="122" spans="1:29" x14ac:dyDescent="0.25">
      <c r="A122" s="3">
        <v>43490</v>
      </c>
      <c r="B122" t="s">
        <v>148</v>
      </c>
      <c r="C122" t="str">
        <f>IFERROR(VLOOKUP(B122,[1]THP!$B$11:$C$165,2,0),0)</f>
        <v>TESYA ANDRIANI</v>
      </c>
      <c r="D122" t="str">
        <f t="shared" si="5"/>
        <v>B3C</v>
      </c>
      <c r="E122" t="s">
        <v>28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4">
        <f>IFERROR(VLOOKUP(B122,[1]THP!$B$11:$J$165,9,0),0)</f>
        <v>3648036</v>
      </c>
      <c r="J122" s="4">
        <f>IFERROR(VLOOKUP(B122,[1]THP!$B$11:$K$165,10,0),0)</f>
        <v>3648036</v>
      </c>
      <c r="K122" s="4">
        <f>IFERROR(VLOOKUP(B122,[1]OToT!$B$8:$E$162,4,0),0)</f>
        <v>0</v>
      </c>
      <c r="L122" s="4">
        <f>IFERROR(VLOOKUP(B122,[1]OToT!$B$8:$D$162,3,0),0)</f>
        <v>100000</v>
      </c>
      <c r="M122" s="4">
        <f>IFERROR(VLOOKUP(B122,[1]Bonus!$B$8:$E$162,4,0),0)</f>
        <v>20000</v>
      </c>
      <c r="N122" s="4">
        <f t="shared" si="6"/>
        <v>3768036</v>
      </c>
      <c r="O122" s="4">
        <v>0</v>
      </c>
      <c r="P122" s="4">
        <f>IFERROR(VLOOKUP(B122,[1]THP!$B$11:$O$165,14,0),0)</f>
        <v>154676.72640000001</v>
      </c>
      <c r="Q122" s="4">
        <f>IFERROR(VLOOKUP(B122,[1]THP!$B$11:$Q$165,16,0),0)</f>
        <v>72960.72</v>
      </c>
      <c r="R122" s="4">
        <f>IFERROR(VLOOKUP(B122,[1]THP!$B$11:$P$165,15,0),0)</f>
        <v>0</v>
      </c>
      <c r="S122" s="4">
        <f t="shared" si="7"/>
        <v>3995673.4464000002</v>
      </c>
      <c r="T122" s="4">
        <f>IFERROR(VLOOKUP(B122,[1]THP!$B$11:$X$165,23,0),0)</f>
        <v>0</v>
      </c>
      <c r="U122" s="4">
        <f t="shared" si="8"/>
        <v>72960.72</v>
      </c>
      <c r="V122" s="4">
        <f t="shared" si="9"/>
        <v>36480.36</v>
      </c>
      <c r="W122" s="4">
        <f>IFERROR(VLOOKUP(B122,[1]THP!$B$11:$U$165,20,0),0)</f>
        <v>0</v>
      </c>
      <c r="X122" s="4">
        <v>0</v>
      </c>
      <c r="Y122" s="4">
        <v>0</v>
      </c>
      <c r="Z122" s="4">
        <v>0</v>
      </c>
      <c r="AA122" s="4">
        <v>500</v>
      </c>
      <c r="AB122" s="4">
        <v>100</v>
      </c>
      <c r="AC122" s="4">
        <v>0</v>
      </c>
    </row>
    <row r="123" spans="1:29" x14ac:dyDescent="0.25">
      <c r="A123" s="3">
        <v>43490</v>
      </c>
      <c r="B123" t="s">
        <v>149</v>
      </c>
      <c r="C123" t="str">
        <f>IFERROR(VLOOKUP(B123,[1]THP!$B$11:$C$165,2,0),0)</f>
        <v>SUCIATI</v>
      </c>
      <c r="D123" t="str">
        <f t="shared" si="5"/>
        <v>B3G</v>
      </c>
      <c r="E123" t="s">
        <v>28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4">
        <f>IFERROR(VLOOKUP(B123,[1]THP!$B$11:$J$165,9,0),0)</f>
        <v>3648036</v>
      </c>
      <c r="J123" s="4">
        <f>IFERROR(VLOOKUP(B123,[1]THP!$B$11:$K$165,10,0),0)</f>
        <v>2953172</v>
      </c>
      <c r="K123" s="4">
        <f>IFERROR(VLOOKUP(B123,[1]OToT!$B$8:$E$162,4,0),0)</f>
        <v>0</v>
      </c>
      <c r="L123" s="4">
        <f>IFERROR(VLOOKUP(B123,[1]OToT!$B$8:$D$162,3,0),0)</f>
        <v>75000</v>
      </c>
      <c r="M123" s="4">
        <f>IFERROR(VLOOKUP(B123,[1]Bonus!$B$8:$E$162,4,0),0)</f>
        <v>25000</v>
      </c>
      <c r="N123" s="4">
        <f t="shared" si="6"/>
        <v>3053172</v>
      </c>
      <c r="O123" s="4">
        <v>0</v>
      </c>
      <c r="P123" s="4">
        <f>IFERROR(VLOOKUP(B123,[1]THP!$B$11:$O$165,14,0),0)</f>
        <v>125214.49280000001</v>
      </c>
      <c r="Q123" s="4">
        <f>IFERROR(VLOOKUP(B123,[1]THP!$B$11:$Q$165,16,0),0)</f>
        <v>59063.44</v>
      </c>
      <c r="R123" s="4">
        <f>IFERROR(VLOOKUP(B123,[1]THP!$B$11:$P$165,15,0),0)</f>
        <v>0</v>
      </c>
      <c r="S123" s="4">
        <f t="shared" si="7"/>
        <v>3237449.9328000001</v>
      </c>
      <c r="T123" s="4">
        <f>IFERROR(VLOOKUP(B123,[1]THP!$B$11:$X$165,23,0),0)</f>
        <v>0</v>
      </c>
      <c r="U123" s="4">
        <f t="shared" si="8"/>
        <v>59063.44</v>
      </c>
      <c r="V123" s="4">
        <f t="shared" si="9"/>
        <v>29531.72</v>
      </c>
      <c r="W123" s="4">
        <f>IFERROR(VLOOKUP(B123,[1]THP!$B$11:$U$165,20,0),0)</f>
        <v>0</v>
      </c>
      <c r="X123" s="4">
        <v>0</v>
      </c>
      <c r="Y123" s="4">
        <v>0</v>
      </c>
      <c r="Z123" s="4">
        <v>0</v>
      </c>
      <c r="AA123" s="4">
        <v>500</v>
      </c>
      <c r="AB123" s="4">
        <v>100</v>
      </c>
      <c r="AC123" s="4">
        <v>0</v>
      </c>
    </row>
    <row r="124" spans="1:29" x14ac:dyDescent="0.25">
      <c r="A124" s="3">
        <v>43490</v>
      </c>
      <c r="B124" t="s">
        <v>150</v>
      </c>
      <c r="C124" t="str">
        <f>IFERROR(VLOOKUP(B124,[1]THP!$B$11:$C$165,2,0),0)</f>
        <v>EVA LAMTIUR HUTASOIT</v>
      </c>
      <c r="D124" t="str">
        <f t="shared" si="5"/>
        <v>BHH</v>
      </c>
      <c r="E124" t="s">
        <v>28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4">
        <f>IFERROR(VLOOKUP(B124,[1]THP!$B$11:$J$165,9,0),0)</f>
        <v>3648036</v>
      </c>
      <c r="J124" s="4">
        <f>IFERROR(VLOOKUP(B124,[1]THP!$B$11:$K$165,10,0),0)</f>
        <v>3648036</v>
      </c>
      <c r="K124" s="4">
        <f>IFERROR(VLOOKUP(B124,[1]OToT!$B$8:$E$162,4,0),0)</f>
        <v>150000</v>
      </c>
      <c r="L124" s="4">
        <f>IFERROR(VLOOKUP(B124,[1]OToT!$B$8:$D$162,3,0),0)</f>
        <v>100000</v>
      </c>
      <c r="M124" s="4">
        <f>IFERROR(VLOOKUP(B124,[1]Bonus!$B$8:$E$162,4,0),0)</f>
        <v>456000</v>
      </c>
      <c r="N124" s="4">
        <f t="shared" si="6"/>
        <v>4354036</v>
      </c>
      <c r="O124" s="4">
        <v>0</v>
      </c>
      <c r="P124" s="4">
        <f>IFERROR(VLOOKUP(B124,[1]THP!$B$11:$O$165,14,0),0)</f>
        <v>154676.72640000001</v>
      </c>
      <c r="Q124" s="4">
        <f>IFERROR(VLOOKUP(B124,[1]THP!$B$11:$Q$165,16,0),0)</f>
        <v>72960.72</v>
      </c>
      <c r="R124" s="4">
        <f>IFERROR(VLOOKUP(B124,[1]THP!$B$11:$P$165,15,0),0)</f>
        <v>0</v>
      </c>
      <c r="S124" s="4">
        <f t="shared" si="7"/>
        <v>4581673.4463999998</v>
      </c>
      <c r="T124" s="4">
        <f>IFERROR(VLOOKUP(B124,[1]THP!$B$11:$X$165,23,0),0)</f>
        <v>0</v>
      </c>
      <c r="U124" s="4">
        <f t="shared" si="8"/>
        <v>72960.72</v>
      </c>
      <c r="V124" s="4">
        <f t="shared" si="9"/>
        <v>36480.36</v>
      </c>
      <c r="W124" s="4">
        <f>IFERROR(VLOOKUP(B124,[1]THP!$B$11:$U$165,20,0),0)</f>
        <v>0</v>
      </c>
      <c r="X124" s="4">
        <v>0</v>
      </c>
      <c r="Y124" s="4">
        <v>0</v>
      </c>
      <c r="Z124" s="4">
        <v>0</v>
      </c>
      <c r="AA124" s="4">
        <v>500</v>
      </c>
      <c r="AB124" s="4">
        <v>100</v>
      </c>
      <c r="AC124" s="4">
        <v>0</v>
      </c>
    </row>
    <row r="125" spans="1:29" x14ac:dyDescent="0.25">
      <c r="A125" s="3">
        <v>43490</v>
      </c>
      <c r="B125" t="s">
        <v>151</v>
      </c>
      <c r="C125" t="str">
        <f>IFERROR(VLOOKUP(B125,[1]THP!$B$11:$C$165,2,0),0)</f>
        <v>OCHY WULAN SARY</v>
      </c>
      <c r="D125" t="str">
        <f t="shared" si="5"/>
        <v>BKG</v>
      </c>
      <c r="E125" t="s">
        <v>28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4">
        <f>IFERROR(VLOOKUP(B125,[1]THP!$B$11:$J$165,9,0),0)</f>
        <v>3648036</v>
      </c>
      <c r="J125" s="4">
        <f>IFERROR(VLOOKUP(B125,[1]THP!$B$11:$K$165,10,0),0)</f>
        <v>3648036</v>
      </c>
      <c r="K125" s="4">
        <f>IFERROR(VLOOKUP(B125,[1]OToT!$B$8:$E$162,4,0),0)</f>
        <v>150000</v>
      </c>
      <c r="L125" s="4">
        <f>IFERROR(VLOOKUP(B125,[1]OToT!$B$8:$D$162,3,0),0)</f>
        <v>100000</v>
      </c>
      <c r="M125" s="4">
        <f>IFERROR(VLOOKUP(B125,[1]Bonus!$B$8:$E$162,4,0),0)</f>
        <v>396000</v>
      </c>
      <c r="N125" s="4">
        <f t="shared" si="6"/>
        <v>4294036</v>
      </c>
      <c r="O125" s="4">
        <v>0</v>
      </c>
      <c r="P125" s="4">
        <f>IFERROR(VLOOKUP(B125,[1]THP!$B$11:$O$165,14,0),0)</f>
        <v>154676.72640000001</v>
      </c>
      <c r="Q125" s="4">
        <f>IFERROR(VLOOKUP(B125,[1]THP!$B$11:$Q$165,16,0),0)</f>
        <v>72960.72</v>
      </c>
      <c r="R125" s="4">
        <f>IFERROR(VLOOKUP(B125,[1]THP!$B$11:$P$165,15,0),0)</f>
        <v>0</v>
      </c>
      <c r="S125" s="4">
        <f t="shared" si="7"/>
        <v>4521673.4463999998</v>
      </c>
      <c r="T125" s="4">
        <f>IFERROR(VLOOKUP(B125,[1]THP!$B$11:$X$165,23,0),0)</f>
        <v>0</v>
      </c>
      <c r="U125" s="4">
        <f t="shared" si="8"/>
        <v>72960.72</v>
      </c>
      <c r="V125" s="4">
        <f t="shared" si="9"/>
        <v>36480.36</v>
      </c>
      <c r="W125" s="4">
        <f>IFERROR(VLOOKUP(B125,[1]THP!$B$11:$U$165,20,0),0)</f>
        <v>0</v>
      </c>
      <c r="X125" s="4">
        <v>0</v>
      </c>
      <c r="Y125" s="4">
        <v>0</v>
      </c>
      <c r="Z125" s="4">
        <v>0</v>
      </c>
      <c r="AA125" s="4">
        <v>500</v>
      </c>
      <c r="AB125" s="4">
        <v>100</v>
      </c>
      <c r="AC125" s="4">
        <v>0</v>
      </c>
    </row>
    <row r="126" spans="1:29" x14ac:dyDescent="0.25">
      <c r="A126" s="3">
        <v>43490</v>
      </c>
      <c r="B126" t="s">
        <v>152</v>
      </c>
      <c r="C126" t="str">
        <f>IFERROR(VLOOKUP(B126,[1]THP!$B$11:$C$165,2,0),0)</f>
        <v>DIANA SARI</v>
      </c>
      <c r="D126" t="str">
        <f t="shared" si="5"/>
        <v>BKL</v>
      </c>
      <c r="E126" t="s">
        <v>28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4">
        <f>IFERROR(VLOOKUP(B126,[1]THP!$B$11:$J$165,9,0),0)</f>
        <v>3648036</v>
      </c>
      <c r="J126" s="4">
        <f>IFERROR(VLOOKUP(B126,[1]THP!$B$11:$K$165,10,0),0)</f>
        <v>3648036</v>
      </c>
      <c r="K126" s="4">
        <f>IFERROR(VLOOKUP(B126,[1]OToT!$B$8:$E$162,4,0),0)</f>
        <v>100000</v>
      </c>
      <c r="L126" s="4">
        <f>IFERROR(VLOOKUP(B126,[1]OToT!$B$8:$D$162,3,0),0)</f>
        <v>75000</v>
      </c>
      <c r="M126" s="4">
        <f>IFERROR(VLOOKUP(B126,[1]Bonus!$B$8:$E$162,4,0),0)</f>
        <v>192000</v>
      </c>
      <c r="N126" s="4">
        <f t="shared" si="6"/>
        <v>4015036</v>
      </c>
      <c r="O126" s="4">
        <v>0</v>
      </c>
      <c r="P126" s="4">
        <f>IFERROR(VLOOKUP(B126,[1]THP!$B$11:$O$165,14,0),0)</f>
        <v>154676.72640000001</v>
      </c>
      <c r="Q126" s="4">
        <f>IFERROR(VLOOKUP(B126,[1]THP!$B$11:$Q$165,16,0),0)</f>
        <v>72960.72</v>
      </c>
      <c r="R126" s="4">
        <f>IFERROR(VLOOKUP(B126,[1]THP!$B$11:$P$165,15,0),0)</f>
        <v>182401.8</v>
      </c>
      <c r="S126" s="4">
        <f t="shared" si="7"/>
        <v>4425075.2463999996</v>
      </c>
      <c r="T126" s="4">
        <f>IFERROR(VLOOKUP(B126,[1]THP!$B$11:$X$165,23,0),0)</f>
        <v>0</v>
      </c>
      <c r="U126" s="4">
        <f t="shared" si="8"/>
        <v>72960.72</v>
      </c>
      <c r="V126" s="4">
        <f t="shared" si="9"/>
        <v>36480.36</v>
      </c>
      <c r="W126" s="4">
        <f>IFERROR(VLOOKUP(B126,[1]THP!$B$11:$U$165,20,0),0)</f>
        <v>0</v>
      </c>
      <c r="X126" s="4">
        <v>0</v>
      </c>
      <c r="Y126" s="4">
        <v>0</v>
      </c>
      <c r="Z126" s="4">
        <v>0</v>
      </c>
      <c r="AA126" s="4">
        <v>500</v>
      </c>
      <c r="AB126" s="4">
        <v>100</v>
      </c>
      <c r="AC126" s="4">
        <v>0</v>
      </c>
    </row>
    <row r="127" spans="1:29" x14ac:dyDescent="0.25">
      <c r="A127" s="3">
        <v>43490</v>
      </c>
      <c r="B127" t="s">
        <v>153</v>
      </c>
      <c r="C127" t="str">
        <f>IFERROR(VLOOKUP(B127,[1]THP!$B$11:$C$165,2,0),0)</f>
        <v>ELISABET SITUMEANG</v>
      </c>
      <c r="D127" t="str">
        <f t="shared" si="5"/>
        <v>BTM</v>
      </c>
      <c r="E127" t="s">
        <v>28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4">
        <f>IFERROR(VLOOKUP(B127,[1]THP!$B$11:$J$165,9,0),0)</f>
        <v>3648036</v>
      </c>
      <c r="J127" s="4">
        <f>IFERROR(VLOOKUP(B127,[1]THP!$B$11:$K$165,10,0),0)</f>
        <v>3648036</v>
      </c>
      <c r="K127" s="4">
        <f>IFERROR(VLOOKUP(B127,[1]OToT!$B$8:$E$162,4,0),0)</f>
        <v>150000</v>
      </c>
      <c r="L127" s="4">
        <f>IFERROR(VLOOKUP(B127,[1]OToT!$B$8:$D$162,3,0),0)</f>
        <v>100000</v>
      </c>
      <c r="M127" s="4">
        <f>IFERROR(VLOOKUP(B127,[1]Bonus!$B$8:$E$162,4,0),0)</f>
        <v>404000</v>
      </c>
      <c r="N127" s="4">
        <f t="shared" si="6"/>
        <v>4302036</v>
      </c>
      <c r="O127" s="4">
        <v>0</v>
      </c>
      <c r="P127" s="4">
        <f>IFERROR(VLOOKUP(B127,[1]THP!$B$11:$O$165,14,0),0)</f>
        <v>154676.72640000001</v>
      </c>
      <c r="Q127" s="4">
        <f>IFERROR(VLOOKUP(B127,[1]THP!$B$11:$Q$165,16,0),0)</f>
        <v>72960.72</v>
      </c>
      <c r="R127" s="4">
        <f>IFERROR(VLOOKUP(B127,[1]THP!$B$11:$P$165,15,0),0)</f>
        <v>0</v>
      </c>
      <c r="S127" s="4">
        <f t="shared" si="7"/>
        <v>4529673.4463999998</v>
      </c>
      <c r="T127" s="4">
        <f>IFERROR(VLOOKUP(B127,[1]THP!$B$11:$X$165,23,0),0)</f>
        <v>0</v>
      </c>
      <c r="U127" s="4">
        <f t="shared" si="8"/>
        <v>72960.72</v>
      </c>
      <c r="V127" s="4">
        <f t="shared" si="9"/>
        <v>36480.36</v>
      </c>
      <c r="W127" s="4">
        <f>IFERROR(VLOOKUP(B127,[1]THP!$B$11:$U$165,20,0),0)</f>
        <v>0</v>
      </c>
      <c r="X127" s="4">
        <v>0</v>
      </c>
      <c r="Y127" s="4">
        <v>0</v>
      </c>
      <c r="Z127" s="4">
        <v>0</v>
      </c>
      <c r="AA127" s="4">
        <v>500</v>
      </c>
      <c r="AB127" s="4">
        <v>100</v>
      </c>
      <c r="AC127" s="4">
        <v>0</v>
      </c>
    </row>
    <row r="128" spans="1:29" x14ac:dyDescent="0.25">
      <c r="A128" s="3">
        <v>43490</v>
      </c>
      <c r="B128" t="s">
        <v>154</v>
      </c>
      <c r="C128" t="str">
        <f>IFERROR(VLOOKUP(B128,[1]THP!$B$11:$C$165,2,0),0)</f>
        <v>WENDY SAPUTRA</v>
      </c>
      <c r="D128" t="str">
        <f t="shared" si="5"/>
        <v>BZ3</v>
      </c>
      <c r="E128" t="s">
        <v>28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4">
        <f>IFERROR(VLOOKUP(B128,[1]THP!$B$11:$J$165,9,0),0)</f>
        <v>3648036</v>
      </c>
      <c r="J128" s="4">
        <f>IFERROR(VLOOKUP(B128,[1]THP!$B$11:$K$165,10,0),0)</f>
        <v>3648036</v>
      </c>
      <c r="K128" s="4">
        <f>IFERROR(VLOOKUP(B128,[1]OToT!$B$8:$E$162,4,0),0)</f>
        <v>150000</v>
      </c>
      <c r="L128" s="4">
        <f>IFERROR(VLOOKUP(B128,[1]OToT!$B$8:$D$162,3,0),0)</f>
        <v>100000</v>
      </c>
      <c r="M128" s="4">
        <f>IFERROR(VLOOKUP(B128,[1]Bonus!$B$8:$E$162,4,0),0)</f>
        <v>364000</v>
      </c>
      <c r="N128" s="4">
        <f t="shared" si="6"/>
        <v>4262036</v>
      </c>
      <c r="O128" s="4">
        <v>0</v>
      </c>
      <c r="P128" s="4">
        <f>IFERROR(VLOOKUP(B128,[1]THP!$B$11:$O$165,14,0),0)</f>
        <v>154676.72640000001</v>
      </c>
      <c r="Q128" s="4">
        <f>IFERROR(VLOOKUP(B128,[1]THP!$B$11:$Q$165,16,0),0)</f>
        <v>72960.72</v>
      </c>
      <c r="R128" s="4">
        <f>IFERROR(VLOOKUP(B128,[1]THP!$B$11:$P$165,15,0),0)</f>
        <v>0</v>
      </c>
      <c r="S128" s="4">
        <f t="shared" si="7"/>
        <v>4489673.4463999998</v>
      </c>
      <c r="T128" s="4">
        <f>IFERROR(VLOOKUP(B128,[1]THP!$B$11:$X$165,23,0),0)</f>
        <v>0</v>
      </c>
      <c r="U128" s="4">
        <f t="shared" si="8"/>
        <v>72960.72</v>
      </c>
      <c r="V128" s="4">
        <f t="shared" si="9"/>
        <v>36480.36</v>
      </c>
      <c r="W128" s="4">
        <f>IFERROR(VLOOKUP(B128,[1]THP!$B$11:$U$165,20,0),0)</f>
        <v>0</v>
      </c>
      <c r="X128" s="4">
        <v>0</v>
      </c>
      <c r="Y128" s="4">
        <v>0</v>
      </c>
      <c r="Z128" s="4">
        <v>0</v>
      </c>
      <c r="AA128" s="4">
        <v>500</v>
      </c>
      <c r="AB128" s="4">
        <v>100</v>
      </c>
      <c r="AC128" s="4">
        <v>0</v>
      </c>
    </row>
    <row r="129" spans="1:29" x14ac:dyDescent="0.25">
      <c r="A129" s="3">
        <v>43490</v>
      </c>
      <c r="B129" t="s">
        <v>155</v>
      </c>
      <c r="C129" t="str">
        <f>IFERROR(VLOOKUP(B129,[1]THP!$B$11:$C$165,2,0),0)</f>
        <v>ANDINI</v>
      </c>
      <c r="D129" t="str">
        <f t="shared" si="5"/>
        <v>BZN</v>
      </c>
      <c r="E129" t="s">
        <v>28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4">
        <f>IFERROR(VLOOKUP(B129,[1]THP!$B$11:$J$165,9,0),0)</f>
        <v>3648036</v>
      </c>
      <c r="J129" s="4">
        <f>IFERROR(VLOOKUP(B129,[1]THP!$B$11:$K$165,10,0),0)</f>
        <v>3648036</v>
      </c>
      <c r="K129" s="4">
        <f>IFERROR(VLOOKUP(B129,[1]OToT!$B$8:$E$162,4,0),0)</f>
        <v>0</v>
      </c>
      <c r="L129" s="4">
        <f>IFERROR(VLOOKUP(B129,[1]OToT!$B$8:$D$162,3,0),0)</f>
        <v>100000</v>
      </c>
      <c r="M129" s="4">
        <f>IFERROR(VLOOKUP(B129,[1]Bonus!$B$8:$E$162,4,0),0)</f>
        <v>73000</v>
      </c>
      <c r="N129" s="4">
        <f t="shared" si="6"/>
        <v>3821036</v>
      </c>
      <c r="O129" s="4">
        <v>0</v>
      </c>
      <c r="P129" s="4">
        <f>IFERROR(VLOOKUP(B129,[1]THP!$B$11:$O$165,14,0),0)</f>
        <v>154676.72640000001</v>
      </c>
      <c r="Q129" s="4">
        <f>IFERROR(VLOOKUP(B129,[1]THP!$B$11:$Q$165,16,0),0)</f>
        <v>72960.72</v>
      </c>
      <c r="R129" s="4">
        <f>IFERROR(VLOOKUP(B129,[1]THP!$B$11:$P$165,15,0),0)</f>
        <v>0</v>
      </c>
      <c r="S129" s="4">
        <f t="shared" si="7"/>
        <v>4048673.4464000002</v>
      </c>
      <c r="T129" s="4">
        <f>IFERROR(VLOOKUP(B129,[1]THP!$B$11:$X$165,23,0),0)</f>
        <v>0</v>
      </c>
      <c r="U129" s="4">
        <f t="shared" si="8"/>
        <v>72960.72</v>
      </c>
      <c r="V129" s="4">
        <f t="shared" si="9"/>
        <v>36480.36</v>
      </c>
      <c r="W129" s="4">
        <f>IFERROR(VLOOKUP(B129,[1]THP!$B$11:$U$165,20,0),0)</f>
        <v>0</v>
      </c>
      <c r="X129" s="4">
        <v>0</v>
      </c>
      <c r="Y129" s="4">
        <v>0</v>
      </c>
      <c r="Z129" s="4">
        <v>0</v>
      </c>
      <c r="AA129" s="4">
        <v>500</v>
      </c>
      <c r="AB129" s="4">
        <v>100</v>
      </c>
      <c r="AC129" s="4">
        <v>0</v>
      </c>
    </row>
    <row r="130" spans="1:29" x14ac:dyDescent="0.25">
      <c r="A130" s="3">
        <v>43490</v>
      </c>
      <c r="B130" t="s">
        <v>156</v>
      </c>
      <c r="C130" t="str">
        <f>IFERROR(VLOOKUP(B130,[1]THP!$B$11:$C$165,2,0),0)</f>
        <v>NUR KEMALA DEWI</v>
      </c>
      <c r="D130" t="str">
        <f t="shared" si="5"/>
        <v>CD6</v>
      </c>
      <c r="E130" t="s">
        <v>28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4">
        <f>IFERROR(VLOOKUP(B130,[1]THP!$B$11:$J$165,9,0),0)</f>
        <v>3648036</v>
      </c>
      <c r="J130" s="4">
        <f>IFERROR(VLOOKUP(B130,[1]THP!$B$11:$K$165,10,0),0)</f>
        <v>3648036</v>
      </c>
      <c r="K130" s="4">
        <f>IFERROR(VLOOKUP(B130,[1]OToT!$B$8:$E$162,4,0),0)</f>
        <v>100000</v>
      </c>
      <c r="L130" s="4">
        <f>IFERROR(VLOOKUP(B130,[1]OToT!$B$8:$D$162,3,0),0)</f>
        <v>100000</v>
      </c>
      <c r="M130" s="4">
        <f>IFERROR(VLOOKUP(B130,[1]Bonus!$B$8:$E$162,4,0),0)</f>
        <v>128500</v>
      </c>
      <c r="N130" s="4">
        <f t="shared" si="6"/>
        <v>3976536</v>
      </c>
      <c r="O130" s="4">
        <v>0</v>
      </c>
      <c r="P130" s="4">
        <f>IFERROR(VLOOKUP(B130,[1]THP!$B$11:$O$165,14,0),0)</f>
        <v>154676.72640000001</v>
      </c>
      <c r="Q130" s="4">
        <f>IFERROR(VLOOKUP(B130,[1]THP!$B$11:$Q$165,16,0),0)</f>
        <v>72960.72</v>
      </c>
      <c r="R130" s="4">
        <f>IFERROR(VLOOKUP(B130,[1]THP!$B$11:$P$165,15,0),0)</f>
        <v>0</v>
      </c>
      <c r="S130" s="4">
        <f t="shared" si="7"/>
        <v>4204173.4463999998</v>
      </c>
      <c r="T130" s="4">
        <f>IFERROR(VLOOKUP(B130,[1]THP!$B$11:$X$165,23,0),0)</f>
        <v>0</v>
      </c>
      <c r="U130" s="4">
        <f t="shared" si="8"/>
        <v>72960.72</v>
      </c>
      <c r="V130" s="4">
        <f t="shared" si="9"/>
        <v>36480.36</v>
      </c>
      <c r="W130" s="4">
        <f>IFERROR(VLOOKUP(B130,[1]THP!$B$11:$U$165,20,0),0)</f>
        <v>0</v>
      </c>
      <c r="X130" s="4">
        <v>0</v>
      </c>
      <c r="Y130" s="4">
        <v>0</v>
      </c>
      <c r="Z130" s="4">
        <v>0</v>
      </c>
      <c r="AA130" s="4">
        <v>500</v>
      </c>
      <c r="AB130" s="4">
        <v>100</v>
      </c>
      <c r="AC130" s="4">
        <v>0</v>
      </c>
    </row>
    <row r="131" spans="1:29" x14ac:dyDescent="0.25">
      <c r="A131" s="3">
        <v>43490</v>
      </c>
      <c r="B131" t="s">
        <v>157</v>
      </c>
      <c r="C131" t="str">
        <f>IFERROR(VLOOKUP(B131,[1]THP!$B$11:$C$165,2,0),0)</f>
        <v>RIZKY MAULANA</v>
      </c>
      <c r="D131" t="str">
        <f t="shared" ref="D131:D156" si="10">B131</f>
        <v>CQ3</v>
      </c>
      <c r="E131" t="s">
        <v>28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4">
        <f>IFERROR(VLOOKUP(B131,[1]THP!$B$11:$J$165,9,0),0)</f>
        <v>3648036</v>
      </c>
      <c r="J131" s="4">
        <f>IFERROR(VLOOKUP(B131,[1]THP!$B$11:$K$165,10,0),0)</f>
        <v>3648036</v>
      </c>
      <c r="K131" s="4">
        <f>IFERROR(VLOOKUP(B131,[1]OToT!$B$8:$E$162,4,0),0)</f>
        <v>100000</v>
      </c>
      <c r="L131" s="4">
        <f>IFERROR(VLOOKUP(B131,[1]OToT!$B$8:$D$162,3,0),0)</f>
        <v>100000</v>
      </c>
      <c r="M131" s="4">
        <f>IFERROR(VLOOKUP(B131,[1]Bonus!$B$8:$E$162,4,0),0)</f>
        <v>181500</v>
      </c>
      <c r="N131" s="4">
        <f t="shared" ref="N131:N156" si="11">SUM(J131:M131)</f>
        <v>4029536</v>
      </c>
      <c r="O131" s="4">
        <v>0</v>
      </c>
      <c r="P131" s="4">
        <f>IFERROR(VLOOKUP(B131,[1]THP!$B$11:$O$165,14,0),0)</f>
        <v>154676.72640000001</v>
      </c>
      <c r="Q131" s="4">
        <f>IFERROR(VLOOKUP(B131,[1]THP!$B$11:$Q$165,16,0),0)</f>
        <v>72960.72</v>
      </c>
      <c r="R131" s="4">
        <f>IFERROR(VLOOKUP(B131,[1]THP!$B$11:$P$165,15,0),0)</f>
        <v>0</v>
      </c>
      <c r="S131" s="4">
        <f t="shared" ref="S131:S156" si="12">SUM(N131:R131)</f>
        <v>4257173.4463999998</v>
      </c>
      <c r="T131" s="4">
        <f>IFERROR(VLOOKUP(B131,[1]THP!$B$11:$X$165,23,0),0)</f>
        <v>0</v>
      </c>
      <c r="U131" s="4">
        <f t="shared" ref="U131:U156" si="13">J131*2%</f>
        <v>72960.72</v>
      </c>
      <c r="V131" s="4">
        <f t="shared" ref="V131:V156" si="14">J131*1%</f>
        <v>36480.36</v>
      </c>
      <c r="W131" s="4">
        <f>IFERROR(VLOOKUP(B131,[1]THP!$B$11:$U$165,20,0),0)</f>
        <v>0</v>
      </c>
      <c r="X131" s="4">
        <v>0</v>
      </c>
      <c r="Y131" s="4">
        <v>0</v>
      </c>
      <c r="Z131" s="4">
        <v>0</v>
      </c>
      <c r="AA131" s="4">
        <v>500</v>
      </c>
      <c r="AB131" s="4">
        <v>100</v>
      </c>
      <c r="AC131" s="4">
        <v>0</v>
      </c>
    </row>
    <row r="132" spans="1:29" x14ac:dyDescent="0.25">
      <c r="A132" s="3">
        <v>43490</v>
      </c>
      <c r="B132" t="s">
        <v>158</v>
      </c>
      <c r="C132" t="str">
        <f>IFERROR(VLOOKUP(B132,[1]THP!$B$11:$C$165,2,0),0)</f>
        <v>POVA PERINA SIMANJUNTAK</v>
      </c>
      <c r="D132" t="str">
        <f t="shared" si="10"/>
        <v>CS2</v>
      </c>
      <c r="E132" t="s">
        <v>28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4">
        <f>IFERROR(VLOOKUP(B132,[1]THP!$B$11:$J$165,9,0),0)</f>
        <v>3648036</v>
      </c>
      <c r="J132" s="4">
        <f>IFERROR(VLOOKUP(B132,[1]THP!$B$11:$K$165,10,0),0)</f>
        <v>3648036</v>
      </c>
      <c r="K132" s="4">
        <f>IFERROR(VLOOKUP(B132,[1]OToT!$B$8:$E$162,4,0),0)</f>
        <v>150000</v>
      </c>
      <c r="L132" s="4">
        <f>IFERROR(VLOOKUP(B132,[1]OToT!$B$8:$D$162,3,0),0)</f>
        <v>100000</v>
      </c>
      <c r="M132" s="4">
        <f>IFERROR(VLOOKUP(B132,[1]Bonus!$B$8:$E$162,4,0),0)</f>
        <v>372000</v>
      </c>
      <c r="N132" s="4">
        <f t="shared" si="11"/>
        <v>4270036</v>
      </c>
      <c r="O132" s="4">
        <v>0</v>
      </c>
      <c r="P132" s="4">
        <f>IFERROR(VLOOKUP(B132,[1]THP!$B$11:$O$165,14,0),0)</f>
        <v>154676.72640000001</v>
      </c>
      <c r="Q132" s="4">
        <f>IFERROR(VLOOKUP(B132,[1]THP!$B$11:$Q$165,16,0),0)</f>
        <v>72960.72</v>
      </c>
      <c r="R132" s="4">
        <f>IFERROR(VLOOKUP(B132,[1]THP!$B$11:$P$165,15,0),0)</f>
        <v>0</v>
      </c>
      <c r="S132" s="4">
        <f t="shared" si="12"/>
        <v>4497673.4463999998</v>
      </c>
      <c r="T132" s="4">
        <f>IFERROR(VLOOKUP(B132,[1]THP!$B$11:$X$165,23,0),0)</f>
        <v>0</v>
      </c>
      <c r="U132" s="4">
        <f t="shared" si="13"/>
        <v>72960.72</v>
      </c>
      <c r="V132" s="4">
        <f t="shared" si="14"/>
        <v>36480.36</v>
      </c>
      <c r="W132" s="4">
        <f>IFERROR(VLOOKUP(B132,[1]THP!$B$11:$U$165,20,0),0)</f>
        <v>0</v>
      </c>
      <c r="X132" s="4">
        <v>0</v>
      </c>
      <c r="Y132" s="4">
        <v>0</v>
      </c>
      <c r="Z132" s="4">
        <v>0</v>
      </c>
      <c r="AA132" s="4">
        <v>500</v>
      </c>
      <c r="AB132" s="4">
        <v>100</v>
      </c>
      <c r="AC132" s="4">
        <v>0</v>
      </c>
    </row>
    <row r="133" spans="1:29" x14ac:dyDescent="0.25">
      <c r="A133" s="3">
        <v>43490</v>
      </c>
      <c r="B133" t="s">
        <v>159</v>
      </c>
      <c r="C133" t="str">
        <f>IFERROR(VLOOKUP(B133,[1]THP!$B$11:$C$165,2,0),0)</f>
        <v>ISAH JULIANA SINAGA</v>
      </c>
      <c r="D133" t="str">
        <f t="shared" si="10"/>
        <v>CT3</v>
      </c>
      <c r="E133" t="s">
        <v>28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4">
        <f>IFERROR(VLOOKUP(B133,[1]THP!$B$11:$J$165,9,0),0)</f>
        <v>3648036</v>
      </c>
      <c r="J133" s="4">
        <f>IFERROR(VLOOKUP(B133,[1]THP!$B$11:$K$165,10,0),0)</f>
        <v>3648036</v>
      </c>
      <c r="K133" s="4">
        <f>IFERROR(VLOOKUP(B133,[1]OToT!$B$8:$E$162,4,0),0)</f>
        <v>150000</v>
      </c>
      <c r="L133" s="4">
        <f>IFERROR(VLOOKUP(B133,[1]OToT!$B$8:$D$162,3,0),0)</f>
        <v>100000</v>
      </c>
      <c r="M133" s="4">
        <f>IFERROR(VLOOKUP(B133,[1]Bonus!$B$8:$E$162,4,0),0)</f>
        <v>324000</v>
      </c>
      <c r="N133" s="4">
        <f t="shared" si="11"/>
        <v>4222036</v>
      </c>
      <c r="O133" s="4">
        <v>0</v>
      </c>
      <c r="P133" s="4">
        <f>IFERROR(VLOOKUP(B133,[1]THP!$B$11:$O$165,14,0),0)</f>
        <v>154676.72640000001</v>
      </c>
      <c r="Q133" s="4">
        <f>IFERROR(VLOOKUP(B133,[1]THP!$B$11:$Q$165,16,0),0)</f>
        <v>72960.72</v>
      </c>
      <c r="R133" s="4">
        <f>IFERROR(VLOOKUP(B133,[1]THP!$B$11:$P$165,15,0),0)</f>
        <v>0</v>
      </c>
      <c r="S133" s="4">
        <f t="shared" si="12"/>
        <v>4449673.4463999998</v>
      </c>
      <c r="T133" s="4">
        <f>IFERROR(VLOOKUP(B133,[1]THP!$B$11:$X$165,23,0),0)</f>
        <v>0</v>
      </c>
      <c r="U133" s="4">
        <f t="shared" si="13"/>
        <v>72960.72</v>
      </c>
      <c r="V133" s="4">
        <f t="shared" si="14"/>
        <v>36480.36</v>
      </c>
      <c r="W133" s="4">
        <f>IFERROR(VLOOKUP(B133,[1]THP!$B$11:$U$165,20,0),0)</f>
        <v>0</v>
      </c>
      <c r="X133" s="4">
        <v>0</v>
      </c>
      <c r="Y133" s="4">
        <v>0</v>
      </c>
      <c r="Z133" s="4">
        <v>0</v>
      </c>
      <c r="AA133" s="4">
        <v>500</v>
      </c>
      <c r="AB133" s="4">
        <v>100</v>
      </c>
      <c r="AC133" s="4">
        <v>0</v>
      </c>
    </row>
    <row r="134" spans="1:29" x14ac:dyDescent="0.25">
      <c r="A134" s="3">
        <v>43490</v>
      </c>
      <c r="B134" t="s">
        <v>160</v>
      </c>
      <c r="C134" t="str">
        <f>IFERROR(VLOOKUP(B134,[1]THP!$B$11:$C$165,2,0),0)</f>
        <v>FITRI ADI TIYANTI</v>
      </c>
      <c r="D134" t="str">
        <f t="shared" si="10"/>
        <v>CT5</v>
      </c>
      <c r="E134" t="s">
        <v>28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4">
        <f>IFERROR(VLOOKUP(B134,[1]THP!$B$11:$J$165,9,0),0)</f>
        <v>3648036</v>
      </c>
      <c r="J134" s="4">
        <f>IFERROR(VLOOKUP(B134,[1]THP!$B$11:$K$165,10,0),0)</f>
        <v>3648036</v>
      </c>
      <c r="K134" s="4">
        <f>IFERROR(VLOOKUP(B134,[1]OToT!$B$8:$E$162,4,0),0)</f>
        <v>150000</v>
      </c>
      <c r="L134" s="4">
        <f>IFERROR(VLOOKUP(B134,[1]OToT!$B$8:$D$162,3,0),0)</f>
        <v>100000</v>
      </c>
      <c r="M134" s="4">
        <f>IFERROR(VLOOKUP(B134,[1]Bonus!$B$8:$E$162,4,0),0)</f>
        <v>336000</v>
      </c>
      <c r="N134" s="4">
        <f t="shared" si="11"/>
        <v>4234036</v>
      </c>
      <c r="O134" s="4">
        <v>0</v>
      </c>
      <c r="P134" s="4">
        <f>IFERROR(VLOOKUP(B134,[1]THP!$B$11:$O$165,14,0),0)</f>
        <v>154676.72640000001</v>
      </c>
      <c r="Q134" s="4">
        <f>IFERROR(VLOOKUP(B134,[1]THP!$B$11:$Q$165,16,0),0)</f>
        <v>72960.72</v>
      </c>
      <c r="R134" s="4">
        <f>IFERROR(VLOOKUP(B134,[1]THP!$B$11:$P$165,15,0),0)</f>
        <v>0</v>
      </c>
      <c r="S134" s="4">
        <f t="shared" si="12"/>
        <v>4461673.4463999998</v>
      </c>
      <c r="T134" s="4">
        <f>IFERROR(VLOOKUP(B134,[1]THP!$B$11:$X$165,23,0),0)</f>
        <v>0</v>
      </c>
      <c r="U134" s="4">
        <f t="shared" si="13"/>
        <v>72960.72</v>
      </c>
      <c r="V134" s="4">
        <f t="shared" si="14"/>
        <v>36480.36</v>
      </c>
      <c r="W134" s="4">
        <f>IFERROR(VLOOKUP(B134,[1]THP!$B$11:$U$165,20,0),0)</f>
        <v>0</v>
      </c>
      <c r="X134" s="4">
        <v>0</v>
      </c>
      <c r="Y134" s="4">
        <v>0</v>
      </c>
      <c r="Z134" s="4">
        <v>0</v>
      </c>
      <c r="AA134" s="4">
        <v>500</v>
      </c>
      <c r="AB134" s="4">
        <v>100</v>
      </c>
      <c r="AC134" s="4">
        <v>0</v>
      </c>
    </row>
    <row r="135" spans="1:29" x14ac:dyDescent="0.25">
      <c r="A135" s="3">
        <v>43490</v>
      </c>
      <c r="B135" t="s">
        <v>161</v>
      </c>
      <c r="C135" t="str">
        <f>IFERROR(VLOOKUP(B135,[1]THP!$B$11:$C$165,2,0),0)</f>
        <v>TRI KURNIA SETIANTO</v>
      </c>
      <c r="D135" t="str">
        <f t="shared" si="10"/>
        <v>S25</v>
      </c>
      <c r="E135" t="s">
        <v>28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4">
        <f>IFERROR(VLOOKUP(B135,[1]THP!$B$11:$J$165,9,0),0)</f>
        <v>3648036</v>
      </c>
      <c r="J135" s="4">
        <f>IFERROR(VLOOKUP(B135,[1]THP!$B$11:$K$165,10,0),0)</f>
        <v>3648036</v>
      </c>
      <c r="K135" s="4">
        <f>IFERROR(VLOOKUP(B135,[1]OToT!$B$8:$E$162,4,0),0)</f>
        <v>700000</v>
      </c>
      <c r="L135" s="4">
        <f>IFERROR(VLOOKUP(B135,[1]OToT!$B$8:$D$162,3,0),0)</f>
        <v>100000</v>
      </c>
      <c r="M135" s="4">
        <f>IFERROR(VLOOKUP(B135,[1]Bonus!$B$8:$E$162,4,0),0)</f>
        <v>626500</v>
      </c>
      <c r="N135" s="4">
        <f t="shared" si="11"/>
        <v>5074536</v>
      </c>
      <c r="O135" s="4">
        <v>0</v>
      </c>
      <c r="P135" s="4">
        <f>IFERROR(VLOOKUP(B135,[1]THP!$B$11:$O$165,14,0),0)</f>
        <v>154676.72640000001</v>
      </c>
      <c r="Q135" s="4">
        <f>IFERROR(VLOOKUP(B135,[1]THP!$B$11:$Q$165,16,0),0)</f>
        <v>72960.72</v>
      </c>
      <c r="R135" s="4">
        <f>IFERROR(VLOOKUP(B135,[1]THP!$B$11:$P$165,15,0),0)</f>
        <v>0</v>
      </c>
      <c r="S135" s="4">
        <f t="shared" si="12"/>
        <v>5302173.4463999998</v>
      </c>
      <c r="T135" s="4">
        <f>IFERROR(VLOOKUP(B135,[1]THP!$B$11:$X$165,23,0),0)</f>
        <v>0</v>
      </c>
      <c r="U135" s="4">
        <f t="shared" si="13"/>
        <v>72960.72</v>
      </c>
      <c r="V135" s="4">
        <f t="shared" si="14"/>
        <v>36480.36</v>
      </c>
      <c r="W135" s="4">
        <f>IFERROR(VLOOKUP(B135,[1]THP!$B$11:$U$165,20,0),0)</f>
        <v>0</v>
      </c>
      <c r="X135" s="4">
        <v>0</v>
      </c>
      <c r="Y135" s="4">
        <v>0</v>
      </c>
      <c r="Z135" s="4">
        <v>0</v>
      </c>
      <c r="AA135" s="4">
        <v>500</v>
      </c>
      <c r="AB135" s="4">
        <v>100</v>
      </c>
      <c r="AC135" s="4">
        <v>0</v>
      </c>
    </row>
    <row r="136" spans="1:29" x14ac:dyDescent="0.25">
      <c r="A136" s="3">
        <v>43490</v>
      </c>
      <c r="B136" t="s">
        <v>162</v>
      </c>
      <c r="C136" t="str">
        <f>IFERROR(VLOOKUP(B136,[1]THP!$B$11:$C$165,2,0),0)</f>
        <v>LEONARD SILITONGA</v>
      </c>
      <c r="D136" t="str">
        <f t="shared" si="10"/>
        <v>S27</v>
      </c>
      <c r="E136" t="s">
        <v>28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4">
        <f>IFERROR(VLOOKUP(B136,[1]THP!$B$11:$J$165,9,0),0)</f>
        <v>3648036</v>
      </c>
      <c r="J136" s="4">
        <f>IFERROR(VLOOKUP(B136,[1]THP!$B$11:$K$165,10,0),0)</f>
        <v>3648036</v>
      </c>
      <c r="K136" s="4">
        <f>IFERROR(VLOOKUP(B136,[1]OToT!$B$8:$E$162,4,0),0)</f>
        <v>700000</v>
      </c>
      <c r="L136" s="4">
        <f>IFERROR(VLOOKUP(B136,[1]OToT!$B$8:$D$162,3,0),0)</f>
        <v>75000</v>
      </c>
      <c r="M136" s="4">
        <f>IFERROR(VLOOKUP(B136,[1]Bonus!$B$8:$E$162,4,0),0)</f>
        <v>733500</v>
      </c>
      <c r="N136" s="4">
        <f t="shared" si="11"/>
        <v>5156536</v>
      </c>
      <c r="O136" s="4">
        <v>0</v>
      </c>
      <c r="P136" s="4">
        <f>IFERROR(VLOOKUP(B136,[1]THP!$B$11:$O$165,14,0),0)</f>
        <v>154676.72640000001</v>
      </c>
      <c r="Q136" s="4">
        <f>IFERROR(VLOOKUP(B136,[1]THP!$B$11:$Q$165,16,0),0)</f>
        <v>72960.72</v>
      </c>
      <c r="R136" s="4">
        <f>IFERROR(VLOOKUP(B136,[1]THP!$B$11:$P$165,15,0),0)</f>
        <v>182401.8</v>
      </c>
      <c r="S136" s="4">
        <f t="shared" si="12"/>
        <v>5566575.2463999996</v>
      </c>
      <c r="T136" s="4">
        <f>IFERROR(VLOOKUP(B136,[1]THP!$B$11:$X$165,23,0),0)</f>
        <v>15190.270203999991</v>
      </c>
      <c r="U136" s="4">
        <f t="shared" si="13"/>
        <v>72960.72</v>
      </c>
      <c r="V136" s="4">
        <f t="shared" si="14"/>
        <v>36480.36</v>
      </c>
      <c r="W136" s="4">
        <f>IFERROR(VLOOKUP(B136,[1]THP!$B$11:$U$165,20,0),0)</f>
        <v>0</v>
      </c>
      <c r="X136" s="4">
        <v>0</v>
      </c>
      <c r="Y136" s="4">
        <v>0</v>
      </c>
      <c r="Z136" s="4">
        <v>0</v>
      </c>
      <c r="AA136" s="4">
        <v>500</v>
      </c>
      <c r="AB136" s="4">
        <v>100</v>
      </c>
      <c r="AC136" s="4">
        <v>0</v>
      </c>
    </row>
    <row r="137" spans="1:29" x14ac:dyDescent="0.25">
      <c r="A137" s="3">
        <v>43490</v>
      </c>
      <c r="B137" t="s">
        <v>163</v>
      </c>
      <c r="C137" t="str">
        <f>IFERROR(VLOOKUP(B137,[1]THP!$B$11:$C$165,2,0),0)</f>
        <v xml:space="preserve">ARYANTO </v>
      </c>
      <c r="D137" t="str">
        <f t="shared" si="10"/>
        <v>S30</v>
      </c>
      <c r="E137" t="s">
        <v>28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4">
        <f>IFERROR(VLOOKUP(B137,[1]THP!$B$11:$J$165,9,0),0)</f>
        <v>3648036</v>
      </c>
      <c r="J137" s="4">
        <f>IFERROR(VLOOKUP(B137,[1]THP!$B$11:$K$165,10,0),0)</f>
        <v>3648036</v>
      </c>
      <c r="K137" s="4">
        <f>IFERROR(VLOOKUP(B137,[1]OToT!$B$8:$E$162,4,0),0)</f>
        <v>300000</v>
      </c>
      <c r="L137" s="4">
        <f>IFERROR(VLOOKUP(B137,[1]OToT!$B$8:$D$162,3,0),0)</f>
        <v>100000</v>
      </c>
      <c r="M137" s="4">
        <f>IFERROR(VLOOKUP(B137,[1]Bonus!$B$8:$E$162,4,0),0)</f>
        <v>405274</v>
      </c>
      <c r="N137" s="4">
        <f t="shared" si="11"/>
        <v>4453310</v>
      </c>
      <c r="O137" s="4">
        <v>0</v>
      </c>
      <c r="P137" s="4">
        <f>IFERROR(VLOOKUP(B137,[1]THP!$B$11:$O$165,14,0),0)</f>
        <v>154676.72640000001</v>
      </c>
      <c r="Q137" s="4">
        <f>IFERROR(VLOOKUP(B137,[1]THP!$B$11:$Q$165,16,0),0)</f>
        <v>72960.72</v>
      </c>
      <c r="R137" s="4">
        <f>IFERROR(VLOOKUP(B137,[1]THP!$B$11:$P$165,15,0),0)</f>
        <v>182401.8</v>
      </c>
      <c r="S137" s="4">
        <f t="shared" si="12"/>
        <v>4863349.2463999996</v>
      </c>
      <c r="T137" s="4">
        <f>IFERROR(VLOOKUP(B137,[1]THP!$B$11:$X$165,23,0),0)</f>
        <v>537.03520399996398</v>
      </c>
      <c r="U137" s="4">
        <f t="shared" si="13"/>
        <v>72960.72</v>
      </c>
      <c r="V137" s="4">
        <f t="shared" si="14"/>
        <v>36480.36</v>
      </c>
      <c r="W137" s="4">
        <f>IFERROR(VLOOKUP(B137,[1]THP!$B$11:$U$165,20,0),0)</f>
        <v>0</v>
      </c>
      <c r="X137" s="4">
        <v>0</v>
      </c>
      <c r="Y137" s="4">
        <v>0</v>
      </c>
      <c r="Z137" s="4">
        <v>0</v>
      </c>
      <c r="AA137" s="4">
        <v>500</v>
      </c>
      <c r="AB137" s="4">
        <v>100</v>
      </c>
      <c r="AC137" s="4">
        <v>0</v>
      </c>
    </row>
    <row r="138" spans="1:29" x14ac:dyDescent="0.25">
      <c r="A138" s="3">
        <v>43490</v>
      </c>
      <c r="B138" t="s">
        <v>164</v>
      </c>
      <c r="C138" t="str">
        <f>IFERROR(VLOOKUP(B138,[1]THP!$B$11:$C$165,2,0),0)</f>
        <v>LAELY FEBRIANI</v>
      </c>
      <c r="D138" t="str">
        <f t="shared" si="10"/>
        <v>S32</v>
      </c>
      <c r="E138" t="s">
        <v>28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4">
        <f>IFERROR(VLOOKUP(B138,[1]THP!$B$11:$J$165,9,0),0)</f>
        <v>3648036</v>
      </c>
      <c r="J138" s="4">
        <f>IFERROR(VLOOKUP(B138,[1]THP!$B$11:$K$165,10,0),0)</f>
        <v>3648036</v>
      </c>
      <c r="K138" s="4">
        <f>IFERROR(VLOOKUP(B138,[1]OToT!$B$8:$E$162,4,0),0)</f>
        <v>700000</v>
      </c>
      <c r="L138" s="4">
        <f>IFERROR(VLOOKUP(B138,[1]OToT!$B$8:$D$162,3,0),0)</f>
        <v>75000</v>
      </c>
      <c r="M138" s="4">
        <f>IFERROR(VLOOKUP(B138,[1]Bonus!$B$8:$E$162,4,0),0)</f>
        <v>609500</v>
      </c>
      <c r="N138" s="4">
        <f t="shared" si="11"/>
        <v>5032536</v>
      </c>
      <c r="O138" s="4">
        <v>0</v>
      </c>
      <c r="P138" s="4">
        <f>IFERROR(VLOOKUP(B138,[1]THP!$B$11:$O$165,14,0),0)</f>
        <v>154676.72640000001</v>
      </c>
      <c r="Q138" s="4">
        <f>IFERROR(VLOOKUP(B138,[1]THP!$B$11:$Q$165,16,0),0)</f>
        <v>72960.72</v>
      </c>
      <c r="R138" s="4">
        <f>IFERROR(VLOOKUP(B138,[1]THP!$B$11:$P$165,15,0),0)</f>
        <v>182401.8</v>
      </c>
      <c r="S138" s="4">
        <f t="shared" si="12"/>
        <v>5442575.2463999996</v>
      </c>
      <c r="T138" s="4">
        <f>IFERROR(VLOOKUP(B138,[1]THP!$B$11:$X$165,23,0),0)</f>
        <v>28050.270203999989</v>
      </c>
      <c r="U138" s="4">
        <f t="shared" si="13"/>
        <v>72960.72</v>
      </c>
      <c r="V138" s="4">
        <f t="shared" si="14"/>
        <v>36480.36</v>
      </c>
      <c r="W138" s="4">
        <f>IFERROR(VLOOKUP(B138,[1]THP!$B$11:$U$165,20,0),0)</f>
        <v>0</v>
      </c>
      <c r="X138" s="4">
        <v>0</v>
      </c>
      <c r="Y138" s="4">
        <v>0</v>
      </c>
      <c r="Z138" s="4">
        <v>0</v>
      </c>
      <c r="AA138" s="4">
        <v>500</v>
      </c>
      <c r="AB138" s="4">
        <v>100</v>
      </c>
      <c r="AC138" s="4">
        <v>0</v>
      </c>
    </row>
    <row r="139" spans="1:29" x14ac:dyDescent="0.25">
      <c r="A139" s="3">
        <v>43490</v>
      </c>
      <c r="B139" t="s">
        <v>165</v>
      </c>
      <c r="C139" t="str">
        <f>IFERROR(VLOOKUP(B139,[1]THP!$B$11:$C$165,2,0),0)</f>
        <v>EDWARD SITOMPUL</v>
      </c>
      <c r="D139" t="str">
        <f t="shared" si="10"/>
        <v>S35</v>
      </c>
      <c r="E139" t="s">
        <v>28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4">
        <f>IFERROR(VLOOKUP(B139,[1]THP!$B$11:$J$165,9,0),0)</f>
        <v>3648036</v>
      </c>
      <c r="J139" s="4">
        <f>IFERROR(VLOOKUP(B139,[1]THP!$B$11:$K$165,10,0),0)</f>
        <v>3648036</v>
      </c>
      <c r="K139" s="4">
        <f>IFERROR(VLOOKUP(B139,[1]OToT!$B$8:$E$162,4,0),0)</f>
        <v>700000</v>
      </c>
      <c r="L139" s="4">
        <f>IFERROR(VLOOKUP(B139,[1]OToT!$B$8:$D$162,3,0),0)</f>
        <v>100000</v>
      </c>
      <c r="M139" s="4">
        <f>IFERROR(VLOOKUP(B139,[1]Bonus!$B$8:$E$162,4,0),0)</f>
        <v>683000</v>
      </c>
      <c r="N139" s="4">
        <f t="shared" si="11"/>
        <v>5131036</v>
      </c>
      <c r="O139" s="4">
        <v>0</v>
      </c>
      <c r="P139" s="4">
        <f>IFERROR(VLOOKUP(B139,[1]THP!$B$11:$O$165,14,0),0)</f>
        <v>154676.72640000001</v>
      </c>
      <c r="Q139" s="4">
        <f>IFERROR(VLOOKUP(B139,[1]THP!$B$11:$Q$165,16,0),0)</f>
        <v>72960.72</v>
      </c>
      <c r="R139" s="4">
        <f>IFERROR(VLOOKUP(B139,[1]THP!$B$11:$P$165,15,0),0)</f>
        <v>182401.8</v>
      </c>
      <c r="S139" s="4">
        <f t="shared" si="12"/>
        <v>5541075.2463999996</v>
      </c>
      <c r="T139" s="4">
        <f>IFERROR(VLOOKUP(B139,[1]THP!$B$11:$X$165,23,0),0)</f>
        <v>0</v>
      </c>
      <c r="U139" s="4">
        <f t="shared" si="13"/>
        <v>72960.72</v>
      </c>
      <c r="V139" s="4">
        <f t="shared" si="14"/>
        <v>36480.36</v>
      </c>
      <c r="W139" s="4">
        <f>IFERROR(VLOOKUP(B139,[1]THP!$B$11:$U$165,20,0),0)</f>
        <v>0</v>
      </c>
      <c r="X139" s="4">
        <v>0</v>
      </c>
      <c r="Y139" s="4">
        <v>0</v>
      </c>
      <c r="Z139" s="4">
        <v>0</v>
      </c>
      <c r="AA139" s="4">
        <v>500</v>
      </c>
      <c r="AB139" s="4">
        <v>100</v>
      </c>
      <c r="AC139" s="4">
        <v>0</v>
      </c>
    </row>
    <row r="140" spans="1:29" x14ac:dyDescent="0.25">
      <c r="A140" s="3">
        <v>43490</v>
      </c>
      <c r="B140" t="s">
        <v>166</v>
      </c>
      <c r="C140" t="str">
        <f>IFERROR(VLOOKUP(B140,[1]THP!$B$11:$C$165,2,0),0)</f>
        <v>TUTUT RADIANTO</v>
      </c>
      <c r="D140" t="str">
        <f t="shared" si="10"/>
        <v>S36</v>
      </c>
      <c r="E140" t="s">
        <v>28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4">
        <f>IFERROR(VLOOKUP(B140,[1]THP!$B$11:$J$165,9,0),0)</f>
        <v>3648036</v>
      </c>
      <c r="J140" s="4">
        <f>IFERROR(VLOOKUP(B140,[1]THP!$B$11:$K$165,10,0),0)</f>
        <v>3648036</v>
      </c>
      <c r="K140" s="4">
        <f>IFERROR(VLOOKUP(B140,[1]OToT!$B$8:$E$162,4,0),0)</f>
        <v>700000</v>
      </c>
      <c r="L140" s="4">
        <f>IFERROR(VLOOKUP(B140,[1]OToT!$B$8:$D$162,3,0),0)</f>
        <v>100000</v>
      </c>
      <c r="M140" s="4">
        <f>IFERROR(VLOOKUP(B140,[1]Bonus!$B$8:$E$162,4,0),0)</f>
        <v>566000</v>
      </c>
      <c r="N140" s="4">
        <f t="shared" si="11"/>
        <v>5014036</v>
      </c>
      <c r="O140" s="4">
        <v>0</v>
      </c>
      <c r="P140" s="4">
        <f>IFERROR(VLOOKUP(B140,[1]THP!$B$11:$O$165,14,0),0)</f>
        <v>154676.72640000001</v>
      </c>
      <c r="Q140" s="4">
        <f>IFERROR(VLOOKUP(B140,[1]THP!$B$11:$Q$165,16,0),0)</f>
        <v>72960.72</v>
      </c>
      <c r="R140" s="4">
        <f>IFERROR(VLOOKUP(B140,[1]THP!$B$11:$P$165,15,0),0)</f>
        <v>182401.8</v>
      </c>
      <c r="S140" s="4">
        <f t="shared" si="12"/>
        <v>5424075.2463999996</v>
      </c>
      <c r="T140" s="4">
        <f>IFERROR(VLOOKUP(B140,[1]THP!$B$11:$X$165,23,0),0)</f>
        <v>0</v>
      </c>
      <c r="U140" s="4">
        <f t="shared" si="13"/>
        <v>72960.72</v>
      </c>
      <c r="V140" s="4">
        <f t="shared" si="14"/>
        <v>36480.36</v>
      </c>
      <c r="W140" s="4">
        <f>IFERROR(VLOOKUP(B140,[1]THP!$B$11:$U$165,20,0),0)</f>
        <v>0</v>
      </c>
      <c r="X140" s="4">
        <v>0</v>
      </c>
      <c r="Y140" s="4">
        <v>0</v>
      </c>
      <c r="Z140" s="4">
        <v>0</v>
      </c>
      <c r="AA140" s="4">
        <v>500</v>
      </c>
      <c r="AB140" s="4">
        <v>100</v>
      </c>
      <c r="AC140" s="4">
        <v>0</v>
      </c>
    </row>
    <row r="141" spans="1:29" x14ac:dyDescent="0.25">
      <c r="A141" s="3">
        <v>43490</v>
      </c>
      <c r="B141" t="s">
        <v>167</v>
      </c>
      <c r="C141" t="str">
        <f>IFERROR(VLOOKUP(B141,[1]THP!$B$11:$C$165,2,0),0)</f>
        <v>RICKA WIJAYANTI</v>
      </c>
      <c r="D141" t="str">
        <f t="shared" si="10"/>
        <v>S38</v>
      </c>
      <c r="E141" t="s">
        <v>28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4">
        <f>IFERROR(VLOOKUP(B141,[1]THP!$B$11:$J$165,9,0),0)</f>
        <v>3648036</v>
      </c>
      <c r="J141" s="4">
        <f>IFERROR(VLOOKUP(B141,[1]THP!$B$11:$K$165,10,0),0)</f>
        <v>3648036</v>
      </c>
      <c r="K141" s="4">
        <f>IFERROR(VLOOKUP(B141,[1]OToT!$B$8:$E$162,4,0),0)</f>
        <v>500000</v>
      </c>
      <c r="L141" s="4">
        <f>IFERROR(VLOOKUP(B141,[1]OToT!$B$8:$D$162,3,0),0)</f>
        <v>100000</v>
      </c>
      <c r="M141" s="4">
        <f>IFERROR(VLOOKUP(B141,[1]Bonus!$B$8:$E$162,4,0),0)</f>
        <v>467650</v>
      </c>
      <c r="N141" s="4">
        <f t="shared" si="11"/>
        <v>4715686</v>
      </c>
      <c r="O141" s="4">
        <v>0</v>
      </c>
      <c r="P141" s="4">
        <f>IFERROR(VLOOKUP(B141,[1]THP!$B$11:$O$165,14,0),0)</f>
        <v>154676.72640000001</v>
      </c>
      <c r="Q141" s="4">
        <f>IFERROR(VLOOKUP(B141,[1]THP!$B$11:$Q$165,16,0),0)</f>
        <v>72960.72</v>
      </c>
      <c r="R141" s="4">
        <f>IFERROR(VLOOKUP(B141,[1]THP!$B$11:$P$165,15,0),0)</f>
        <v>0</v>
      </c>
      <c r="S141" s="4">
        <f t="shared" si="12"/>
        <v>4943323.4463999998</v>
      </c>
      <c r="T141" s="4">
        <f>IFERROR(VLOOKUP(B141,[1]THP!$B$11:$X$165,23,0),0)</f>
        <v>4335.8097040000066</v>
      </c>
      <c r="U141" s="4">
        <f t="shared" si="13"/>
        <v>72960.72</v>
      </c>
      <c r="V141" s="4">
        <f t="shared" si="14"/>
        <v>36480.36</v>
      </c>
      <c r="W141" s="4">
        <f>IFERROR(VLOOKUP(B141,[1]THP!$B$11:$U$165,20,0),0)</f>
        <v>0</v>
      </c>
      <c r="X141" s="4">
        <v>0</v>
      </c>
      <c r="Y141" s="4">
        <v>0</v>
      </c>
      <c r="Z141" s="4">
        <v>0</v>
      </c>
      <c r="AA141" s="4">
        <v>500</v>
      </c>
      <c r="AB141" s="4">
        <v>100</v>
      </c>
      <c r="AC141" s="4">
        <v>0</v>
      </c>
    </row>
    <row r="142" spans="1:29" x14ac:dyDescent="0.25">
      <c r="A142" s="3">
        <v>43490</v>
      </c>
      <c r="B142" t="s">
        <v>168</v>
      </c>
      <c r="C142" t="str">
        <f>IFERROR(VLOOKUP(B142,[1]THP!$B$11:$C$165,2,0),0)</f>
        <v>HERNIDA</v>
      </c>
      <c r="D142" t="str">
        <f t="shared" si="10"/>
        <v>A01</v>
      </c>
      <c r="E142" t="s">
        <v>28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4">
        <f>IFERROR(VLOOKUP(B142,[1]THP!$B$11:$J$165,9,0),0)</f>
        <v>3648036</v>
      </c>
      <c r="J142" s="4">
        <f>IFERROR(VLOOKUP(B142,[1]THP!$B$11:$K$165,10,0),0)</f>
        <v>3648036</v>
      </c>
      <c r="K142" s="4">
        <f>IFERROR(VLOOKUP(B142,[1]OToT!$B$8:$E$162,4,0),0)</f>
        <v>500000</v>
      </c>
      <c r="L142" s="4">
        <f>IFERROR(VLOOKUP(B142,[1]OToT!$B$8:$D$162,3,0),0)</f>
        <v>100000</v>
      </c>
      <c r="M142" s="4">
        <f>IFERROR(VLOOKUP(B142,[1]Bonus!$B$8:$E$162,4,0),0)</f>
        <v>1228300</v>
      </c>
      <c r="N142" s="4">
        <f t="shared" si="11"/>
        <v>5476336</v>
      </c>
      <c r="O142" s="4">
        <v>0</v>
      </c>
      <c r="P142" s="4">
        <f>IFERROR(VLOOKUP(B142,[1]THP!$B$11:$O$165,14,0),0)</f>
        <v>154676.72640000001</v>
      </c>
      <c r="Q142" s="4">
        <f>IFERROR(VLOOKUP(B142,[1]THP!$B$11:$Q$165,16,0),0)</f>
        <v>72960.72</v>
      </c>
      <c r="R142" s="4">
        <f>IFERROR(VLOOKUP(B142,[1]THP!$B$11:$P$165,15,0),0)</f>
        <v>182401.8</v>
      </c>
      <c r="S142" s="4">
        <f t="shared" si="12"/>
        <v>5886375.2463999996</v>
      </c>
      <c r="T142" s="4">
        <f>IFERROR(VLOOKUP(B142,[1]THP!$B$11:$X$165,23,0),0)</f>
        <v>49130.770203999993</v>
      </c>
      <c r="U142" s="4">
        <f t="shared" si="13"/>
        <v>72960.72</v>
      </c>
      <c r="V142" s="4">
        <f t="shared" si="14"/>
        <v>36480.36</v>
      </c>
      <c r="W142" s="4">
        <f>IFERROR(VLOOKUP(B142,[1]THP!$B$11:$U$165,20,0),0)</f>
        <v>0</v>
      </c>
      <c r="X142" s="4">
        <v>0</v>
      </c>
      <c r="Y142" s="4">
        <v>0</v>
      </c>
      <c r="Z142" s="4">
        <v>0</v>
      </c>
      <c r="AA142" s="4">
        <v>500</v>
      </c>
      <c r="AB142" s="4">
        <v>100</v>
      </c>
      <c r="AC142" s="4">
        <v>0</v>
      </c>
    </row>
    <row r="143" spans="1:29" x14ac:dyDescent="0.25">
      <c r="A143" s="3">
        <v>43490</v>
      </c>
      <c r="B143" t="s">
        <v>169</v>
      </c>
      <c r="C143" t="str">
        <f>IFERROR(VLOOKUP(B143,[1]THP!$B$11:$C$165,2,0),0)</f>
        <v xml:space="preserve">WIDANINGSIH </v>
      </c>
      <c r="D143" t="str">
        <f t="shared" si="10"/>
        <v>Q44</v>
      </c>
      <c r="E143" t="s">
        <v>28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4">
        <f>IFERROR(VLOOKUP(B143,[1]THP!$B$11:$J$165,9,0),0)</f>
        <v>3648036</v>
      </c>
      <c r="J143" s="4">
        <f>IFERROR(VLOOKUP(B143,[1]THP!$B$11:$K$165,10,0),0)</f>
        <v>3648036</v>
      </c>
      <c r="K143" s="4">
        <f>IFERROR(VLOOKUP(B143,[1]OToT!$B$8:$E$162,4,0),0)</f>
        <v>0</v>
      </c>
      <c r="L143" s="4">
        <f>IFERROR(VLOOKUP(B143,[1]OToT!$B$8:$D$162,3,0),0)</f>
        <v>100000</v>
      </c>
      <c r="M143" s="4">
        <f>IFERROR(VLOOKUP(B143,[1]Bonus!$B$8:$E$162,4,0),0)</f>
        <v>1393200</v>
      </c>
      <c r="N143" s="4">
        <f t="shared" si="11"/>
        <v>5141236</v>
      </c>
      <c r="O143" s="4">
        <v>0</v>
      </c>
      <c r="P143" s="4">
        <f>IFERROR(VLOOKUP(B143,[1]THP!$B$11:$O$165,14,0),0)</f>
        <v>154676.72640000001</v>
      </c>
      <c r="Q143" s="4">
        <f>IFERROR(VLOOKUP(B143,[1]THP!$B$11:$Q$165,16,0),0)</f>
        <v>72960.72</v>
      </c>
      <c r="R143" s="4">
        <f>IFERROR(VLOOKUP(B143,[1]THP!$B$11:$P$165,15,0),0)</f>
        <v>182401.8</v>
      </c>
      <c r="S143" s="4">
        <f t="shared" si="12"/>
        <v>5551275.2463999996</v>
      </c>
      <c r="T143" s="4">
        <f>IFERROR(VLOOKUP(B143,[1]THP!$B$11:$X$165,23,0),0)</f>
        <v>33213.520204000051</v>
      </c>
      <c r="U143" s="4">
        <f t="shared" si="13"/>
        <v>72960.72</v>
      </c>
      <c r="V143" s="4">
        <f t="shared" si="14"/>
        <v>36480.36</v>
      </c>
      <c r="W143" s="4">
        <f>IFERROR(VLOOKUP(B143,[1]THP!$B$11:$U$165,20,0),0)</f>
        <v>0</v>
      </c>
      <c r="X143" s="4">
        <v>0</v>
      </c>
      <c r="Y143" s="4">
        <v>0</v>
      </c>
      <c r="Z143" s="4">
        <v>0</v>
      </c>
      <c r="AA143" s="4">
        <v>500</v>
      </c>
      <c r="AB143" s="4">
        <v>100</v>
      </c>
      <c r="AC143" s="4">
        <v>0</v>
      </c>
    </row>
    <row r="144" spans="1:29" x14ac:dyDescent="0.25">
      <c r="A144" s="3">
        <v>43490</v>
      </c>
      <c r="B144" t="s">
        <v>170</v>
      </c>
      <c r="C144" t="str">
        <f>IFERROR(VLOOKUP(B144,[1]THP!$B$11:$C$165,2,0),0)</f>
        <v xml:space="preserve">IRMA KURNIAWATI </v>
      </c>
      <c r="D144" t="str">
        <f t="shared" si="10"/>
        <v>Q45</v>
      </c>
      <c r="E144" t="s">
        <v>28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4">
        <f>IFERROR(VLOOKUP(B144,[1]THP!$B$11:$J$165,9,0),0)</f>
        <v>3648036</v>
      </c>
      <c r="J144" s="4">
        <f>IFERROR(VLOOKUP(B144,[1]THP!$B$11:$K$165,10,0),0)</f>
        <v>3648036</v>
      </c>
      <c r="K144" s="4">
        <f>IFERROR(VLOOKUP(B144,[1]OToT!$B$8:$E$162,4,0),0)</f>
        <v>0</v>
      </c>
      <c r="L144" s="4">
        <f>IFERROR(VLOOKUP(B144,[1]OToT!$B$8:$D$162,3,0),0)</f>
        <v>100000</v>
      </c>
      <c r="M144" s="4">
        <f>IFERROR(VLOOKUP(B144,[1]Bonus!$B$8:$E$162,4,0),0)</f>
        <v>1437000</v>
      </c>
      <c r="N144" s="4">
        <f t="shared" si="11"/>
        <v>5185036</v>
      </c>
      <c r="O144" s="4">
        <v>0</v>
      </c>
      <c r="P144" s="4">
        <f>IFERROR(VLOOKUP(B144,[1]THP!$B$11:$O$165,14,0),0)</f>
        <v>154676.72640000001</v>
      </c>
      <c r="Q144" s="4">
        <f>IFERROR(VLOOKUP(B144,[1]THP!$B$11:$Q$165,16,0),0)</f>
        <v>72960.72</v>
      </c>
      <c r="R144" s="4">
        <f>IFERROR(VLOOKUP(B144,[1]THP!$B$11:$P$165,15,0),0)</f>
        <v>0</v>
      </c>
      <c r="S144" s="4">
        <f t="shared" si="12"/>
        <v>5412673.4463999998</v>
      </c>
      <c r="T144" s="4">
        <f>IFERROR(VLOOKUP(B144,[1]THP!$B$11:$X$165,23,0),0)</f>
        <v>26629.93470400001</v>
      </c>
      <c r="U144" s="4">
        <f t="shared" si="13"/>
        <v>72960.72</v>
      </c>
      <c r="V144" s="4">
        <f t="shared" si="14"/>
        <v>36480.36</v>
      </c>
      <c r="W144" s="4">
        <f>IFERROR(VLOOKUP(B144,[1]THP!$B$11:$U$165,20,0),0)</f>
        <v>0</v>
      </c>
      <c r="X144" s="4">
        <v>0</v>
      </c>
      <c r="Y144" s="4">
        <v>0</v>
      </c>
      <c r="Z144" s="4">
        <v>0</v>
      </c>
      <c r="AA144" s="4">
        <v>500</v>
      </c>
      <c r="AB144" s="4">
        <v>100</v>
      </c>
      <c r="AC144" s="4">
        <v>0</v>
      </c>
    </row>
    <row r="145" spans="1:29" x14ac:dyDescent="0.25">
      <c r="A145" s="3">
        <v>43490</v>
      </c>
      <c r="B145" t="s">
        <v>171</v>
      </c>
      <c r="C145" t="str">
        <f>IFERROR(VLOOKUP(B145,[1]THP!$B$11:$C$165,2,0),0)</f>
        <v xml:space="preserve">HERI PRIONO </v>
      </c>
      <c r="D145" t="str">
        <f t="shared" si="10"/>
        <v>Q46</v>
      </c>
      <c r="E145" t="s">
        <v>28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4">
        <f>IFERROR(VLOOKUP(B145,[1]THP!$B$11:$J$165,9,0),0)</f>
        <v>3648036</v>
      </c>
      <c r="J145" s="4">
        <f>IFERROR(VLOOKUP(B145,[1]THP!$B$11:$K$165,10,0),0)</f>
        <v>3648036</v>
      </c>
      <c r="K145" s="4">
        <f>IFERROR(VLOOKUP(B145,[1]OToT!$B$8:$E$162,4,0),0)</f>
        <v>0</v>
      </c>
      <c r="L145" s="4">
        <f>IFERROR(VLOOKUP(B145,[1]OToT!$B$8:$D$162,3,0),0)</f>
        <v>100000</v>
      </c>
      <c r="M145" s="4">
        <f>IFERROR(VLOOKUP(B145,[1]Bonus!$B$8:$E$162,4,0),0)</f>
        <v>1468400</v>
      </c>
      <c r="N145" s="4">
        <f t="shared" si="11"/>
        <v>5216436</v>
      </c>
      <c r="O145" s="4">
        <v>0</v>
      </c>
      <c r="P145" s="4">
        <f>IFERROR(VLOOKUP(B145,[1]THP!$B$11:$O$165,14,0),0)</f>
        <v>154676.72640000001</v>
      </c>
      <c r="Q145" s="4">
        <f>IFERROR(VLOOKUP(B145,[1]THP!$B$11:$Q$165,16,0),0)</f>
        <v>72960.72</v>
      </c>
      <c r="R145" s="4">
        <f>IFERROR(VLOOKUP(B145,[1]THP!$B$11:$P$165,15,0),0)</f>
        <v>182401.8</v>
      </c>
      <c r="S145" s="4">
        <f t="shared" si="12"/>
        <v>5626475.2463999996</v>
      </c>
      <c r="T145" s="4">
        <f>IFERROR(VLOOKUP(B145,[1]THP!$B$11:$X$165,23,0),0)</f>
        <v>0</v>
      </c>
      <c r="U145" s="4">
        <f t="shared" si="13"/>
        <v>72960.72</v>
      </c>
      <c r="V145" s="4">
        <f t="shared" si="14"/>
        <v>36480.36</v>
      </c>
      <c r="W145" s="4">
        <f>IFERROR(VLOOKUP(B145,[1]THP!$B$11:$U$165,20,0),0)</f>
        <v>0</v>
      </c>
      <c r="X145" s="4">
        <v>0</v>
      </c>
      <c r="Y145" s="4">
        <v>0</v>
      </c>
      <c r="Z145" s="4">
        <v>0</v>
      </c>
      <c r="AA145" s="4">
        <v>500</v>
      </c>
      <c r="AB145" s="4">
        <v>100</v>
      </c>
      <c r="AC145" s="4">
        <v>0</v>
      </c>
    </row>
    <row r="146" spans="1:29" x14ac:dyDescent="0.25">
      <c r="A146" s="3">
        <v>43490</v>
      </c>
      <c r="B146" t="s">
        <v>172</v>
      </c>
      <c r="C146" t="str">
        <f>IFERROR(VLOOKUP(B146,[1]THP!$B$11:$C$165,2,0),0)</f>
        <v xml:space="preserve">AFRIANI AYUNINGSETIA </v>
      </c>
      <c r="D146" t="str">
        <f t="shared" si="10"/>
        <v>Q48</v>
      </c>
      <c r="E146" t="s">
        <v>28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4">
        <f>IFERROR(VLOOKUP(B146,[1]THP!$B$11:$J$165,9,0),0)</f>
        <v>3648036</v>
      </c>
      <c r="J146" s="4">
        <f>IFERROR(VLOOKUP(B146,[1]THP!$B$11:$K$165,10,0),0)</f>
        <v>3648036</v>
      </c>
      <c r="K146" s="4">
        <f>IFERROR(VLOOKUP(B146,[1]OToT!$B$8:$E$162,4,0),0)</f>
        <v>0</v>
      </c>
      <c r="L146" s="4">
        <f>IFERROR(VLOOKUP(B146,[1]OToT!$B$8:$D$162,3,0),0)</f>
        <v>100000</v>
      </c>
      <c r="M146" s="4">
        <f>IFERROR(VLOOKUP(B146,[1]Bonus!$B$8:$E$162,4,0),0)</f>
        <v>1453600</v>
      </c>
      <c r="N146" s="4">
        <f t="shared" si="11"/>
        <v>5201636</v>
      </c>
      <c r="O146" s="4">
        <v>0</v>
      </c>
      <c r="P146" s="4">
        <f>IFERROR(VLOOKUP(B146,[1]THP!$B$11:$O$165,14,0),0)</f>
        <v>154676.72640000001</v>
      </c>
      <c r="Q146" s="4">
        <f>IFERROR(VLOOKUP(B146,[1]THP!$B$11:$Q$165,16,0),0)</f>
        <v>72960.72</v>
      </c>
      <c r="R146" s="4">
        <f>IFERROR(VLOOKUP(B146,[1]THP!$B$11:$P$165,15,0),0)</f>
        <v>182401.8</v>
      </c>
      <c r="S146" s="4">
        <f t="shared" si="12"/>
        <v>5611675.2463999996</v>
      </c>
      <c r="T146" s="4">
        <f>IFERROR(VLOOKUP(B146,[1]THP!$B$11:$X$165,23,0),0)</f>
        <v>36082.520204000051</v>
      </c>
      <c r="U146" s="4">
        <f t="shared" si="13"/>
        <v>72960.72</v>
      </c>
      <c r="V146" s="4">
        <f t="shared" si="14"/>
        <v>36480.36</v>
      </c>
      <c r="W146" s="4">
        <f>IFERROR(VLOOKUP(B146,[1]THP!$B$11:$U$165,20,0),0)</f>
        <v>0</v>
      </c>
      <c r="X146" s="4">
        <v>0</v>
      </c>
      <c r="Y146" s="4">
        <v>0</v>
      </c>
      <c r="Z146" s="4">
        <v>0</v>
      </c>
      <c r="AA146" s="4">
        <v>500</v>
      </c>
      <c r="AB146" s="4">
        <v>100</v>
      </c>
      <c r="AC146" s="4">
        <v>0</v>
      </c>
    </row>
    <row r="147" spans="1:29" x14ac:dyDescent="0.25">
      <c r="A147" s="3">
        <v>43490</v>
      </c>
      <c r="B147" t="s">
        <v>173</v>
      </c>
      <c r="C147" t="str">
        <f>IFERROR(VLOOKUP(B147,[1]THP!$B$11:$C$165,2,0),0)</f>
        <v xml:space="preserve">KRISTIYANI </v>
      </c>
      <c r="D147" t="str">
        <f t="shared" si="10"/>
        <v>Q64</v>
      </c>
      <c r="E147" t="s">
        <v>28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4">
        <f>IFERROR(VLOOKUP(B147,[1]THP!$B$11:$J$165,9,0),0)</f>
        <v>3648036</v>
      </c>
      <c r="J147" s="4">
        <f>IFERROR(VLOOKUP(B147,[1]THP!$B$11:$K$165,10,0),0)</f>
        <v>3648036</v>
      </c>
      <c r="K147" s="4">
        <f>IFERROR(VLOOKUP(B147,[1]OToT!$B$8:$E$162,4,0),0)</f>
        <v>0</v>
      </c>
      <c r="L147" s="4">
        <f>IFERROR(VLOOKUP(B147,[1]OToT!$B$8:$D$162,3,0),0)</f>
        <v>100000</v>
      </c>
      <c r="M147" s="4">
        <f>IFERROR(VLOOKUP(B147,[1]Bonus!$B$8:$E$162,4,0),0)</f>
        <v>1441800</v>
      </c>
      <c r="N147" s="4">
        <f t="shared" si="11"/>
        <v>5189836</v>
      </c>
      <c r="O147" s="4">
        <v>0</v>
      </c>
      <c r="P147" s="4">
        <f>IFERROR(VLOOKUP(B147,[1]THP!$B$11:$O$165,14,0),0)</f>
        <v>154676.72640000001</v>
      </c>
      <c r="Q147" s="4">
        <f>IFERROR(VLOOKUP(B147,[1]THP!$B$11:$Q$165,16,0),0)</f>
        <v>72960.72</v>
      </c>
      <c r="R147" s="4">
        <f>IFERROR(VLOOKUP(B147,[1]THP!$B$11:$P$165,15,0),0)</f>
        <v>182401.8</v>
      </c>
      <c r="S147" s="4">
        <f t="shared" si="12"/>
        <v>5599875.2463999996</v>
      </c>
      <c r="T147" s="4">
        <f>IFERROR(VLOOKUP(B147,[1]THP!$B$11:$X$165,23,0),0)</f>
        <v>35522.020204000051</v>
      </c>
      <c r="U147" s="4">
        <f t="shared" si="13"/>
        <v>72960.72</v>
      </c>
      <c r="V147" s="4">
        <f t="shared" si="14"/>
        <v>36480.36</v>
      </c>
      <c r="W147" s="4">
        <f>IFERROR(VLOOKUP(B147,[1]THP!$B$11:$U$165,20,0),0)</f>
        <v>0</v>
      </c>
      <c r="X147" s="4">
        <v>0</v>
      </c>
      <c r="Y147" s="4">
        <v>0</v>
      </c>
      <c r="Z147" s="4">
        <v>0</v>
      </c>
      <c r="AA147" s="4">
        <v>500</v>
      </c>
      <c r="AB147" s="4">
        <v>100</v>
      </c>
      <c r="AC147" s="4">
        <v>0</v>
      </c>
    </row>
    <row r="148" spans="1:29" x14ac:dyDescent="0.25">
      <c r="A148" s="3">
        <v>43490</v>
      </c>
      <c r="B148" t="s">
        <v>174</v>
      </c>
      <c r="C148" t="str">
        <f>IFERROR(VLOOKUP(B148,[1]THP!$B$11:$C$165,2,0),0)</f>
        <v>MUSADI</v>
      </c>
      <c r="D148" t="str">
        <f t="shared" si="10"/>
        <v>Q70</v>
      </c>
      <c r="E148" t="s">
        <v>28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4">
        <f>IFERROR(VLOOKUP(B148,[1]THP!$B$11:$J$165,9,0),0)</f>
        <v>3648036</v>
      </c>
      <c r="J148" s="4">
        <f>IFERROR(VLOOKUP(B148,[1]THP!$B$11:$K$165,10,0),0)</f>
        <v>3648036</v>
      </c>
      <c r="K148" s="4">
        <f>IFERROR(VLOOKUP(B148,[1]OToT!$B$8:$E$162,4,0),0)</f>
        <v>0</v>
      </c>
      <c r="L148" s="4">
        <f>IFERROR(VLOOKUP(B148,[1]OToT!$B$8:$D$162,3,0),0)</f>
        <v>100000</v>
      </c>
      <c r="M148" s="4">
        <f>IFERROR(VLOOKUP(B148,[1]Bonus!$B$8:$E$162,4,0),0)</f>
        <v>1473800</v>
      </c>
      <c r="N148" s="4">
        <f t="shared" si="11"/>
        <v>5221836</v>
      </c>
      <c r="O148" s="4">
        <v>0</v>
      </c>
      <c r="P148" s="4">
        <f>IFERROR(VLOOKUP(B148,[1]THP!$B$11:$O$165,14,0),0)</f>
        <v>154676.72640000001</v>
      </c>
      <c r="Q148" s="4">
        <f>IFERROR(VLOOKUP(B148,[1]THP!$B$11:$Q$165,16,0),0)</f>
        <v>72960.72</v>
      </c>
      <c r="R148" s="4">
        <f>IFERROR(VLOOKUP(B148,[1]THP!$B$11:$P$165,15,0),0)</f>
        <v>182401.8</v>
      </c>
      <c r="S148" s="4">
        <f t="shared" si="12"/>
        <v>5631875.2463999996</v>
      </c>
      <c r="T148" s="4">
        <f>IFERROR(VLOOKUP(B148,[1]THP!$B$11:$X$165,23,0),0)</f>
        <v>18292.020204000051</v>
      </c>
      <c r="U148" s="4">
        <f t="shared" si="13"/>
        <v>72960.72</v>
      </c>
      <c r="V148" s="4">
        <f t="shared" si="14"/>
        <v>36480.36</v>
      </c>
      <c r="W148" s="4">
        <f>IFERROR(VLOOKUP(B148,[1]THP!$B$11:$U$165,20,0),0)</f>
        <v>0</v>
      </c>
      <c r="X148" s="4">
        <v>0</v>
      </c>
      <c r="Y148" s="4">
        <v>0</v>
      </c>
      <c r="Z148" s="4">
        <v>0</v>
      </c>
      <c r="AA148" s="4">
        <v>500</v>
      </c>
      <c r="AB148" s="4">
        <v>100</v>
      </c>
      <c r="AC148" s="4">
        <v>0</v>
      </c>
    </row>
    <row r="149" spans="1:29" x14ac:dyDescent="0.25">
      <c r="A149" s="3">
        <v>43490</v>
      </c>
      <c r="B149" t="s">
        <v>175</v>
      </c>
      <c r="C149" t="str">
        <f>IFERROR(VLOOKUP(B149,[1]THP!$B$11:$C$165,2,0),0)</f>
        <v>SEKAR GEBYAR GUMELAR</v>
      </c>
      <c r="D149" t="str">
        <f t="shared" si="10"/>
        <v>Q73</v>
      </c>
      <c r="E149" t="s">
        <v>28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4">
        <f>IFERROR(VLOOKUP(B149,[1]THP!$B$11:$J$165,9,0),0)</f>
        <v>3648036</v>
      </c>
      <c r="J149" s="4">
        <f>IFERROR(VLOOKUP(B149,[1]THP!$B$11:$K$165,10,0),0)</f>
        <v>3648036</v>
      </c>
      <c r="K149" s="4">
        <f>IFERROR(VLOOKUP(B149,[1]OToT!$B$8:$E$162,4,0),0)</f>
        <v>0</v>
      </c>
      <c r="L149" s="4">
        <f>IFERROR(VLOOKUP(B149,[1]OToT!$B$8:$D$162,3,0),0)</f>
        <v>100000</v>
      </c>
      <c r="M149" s="4">
        <f>IFERROR(VLOOKUP(B149,[1]Bonus!$B$8:$E$162,4,0),0)</f>
        <v>1451000</v>
      </c>
      <c r="N149" s="4">
        <f t="shared" si="11"/>
        <v>5199036</v>
      </c>
      <c r="O149" s="4">
        <v>0</v>
      </c>
      <c r="P149" s="4">
        <f>IFERROR(VLOOKUP(B149,[1]THP!$B$11:$O$165,14,0),0)</f>
        <v>154676.72640000001</v>
      </c>
      <c r="Q149" s="4">
        <f>IFERROR(VLOOKUP(B149,[1]THP!$B$11:$Q$165,16,0),0)</f>
        <v>72960.72</v>
      </c>
      <c r="R149" s="4">
        <f>IFERROR(VLOOKUP(B149,[1]THP!$B$11:$P$165,15,0),0)</f>
        <v>0</v>
      </c>
      <c r="S149" s="4">
        <f t="shared" si="12"/>
        <v>5426673.4463999998</v>
      </c>
      <c r="T149" s="4">
        <f>IFERROR(VLOOKUP(B149,[1]THP!$B$11:$X$165,23,0),0)</f>
        <v>27294.93470400001</v>
      </c>
      <c r="U149" s="4">
        <f t="shared" si="13"/>
        <v>72960.72</v>
      </c>
      <c r="V149" s="4">
        <f t="shared" si="14"/>
        <v>36480.36</v>
      </c>
      <c r="W149" s="4">
        <f>IFERROR(VLOOKUP(B149,[1]THP!$B$11:$U$165,20,0),0)</f>
        <v>0</v>
      </c>
      <c r="X149" s="4">
        <v>0</v>
      </c>
      <c r="Y149" s="4">
        <v>0</v>
      </c>
      <c r="Z149" s="4">
        <v>0</v>
      </c>
      <c r="AA149" s="4">
        <v>500</v>
      </c>
      <c r="AB149" s="4">
        <v>100</v>
      </c>
      <c r="AC149" s="4">
        <v>0</v>
      </c>
    </row>
    <row r="150" spans="1:29" x14ac:dyDescent="0.25">
      <c r="A150" s="3">
        <v>43490</v>
      </c>
      <c r="B150" t="s">
        <v>176</v>
      </c>
      <c r="C150" t="str">
        <f>IFERROR(VLOOKUP(B150,[1]THP!$B$11:$C$165,2,0),0)</f>
        <v>YENI</v>
      </c>
      <c r="D150" t="str">
        <f t="shared" si="10"/>
        <v>Q66</v>
      </c>
      <c r="E150" t="s">
        <v>28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4">
        <f>IFERROR(VLOOKUP(B150,[1]THP!$B$11:$J$165,9,0),0)</f>
        <v>3648036</v>
      </c>
      <c r="J150" s="4">
        <f>IFERROR(VLOOKUP(B150,[1]THP!$B$11:$K$165,10,0),0)</f>
        <v>3648036</v>
      </c>
      <c r="K150" s="4">
        <f>IFERROR(VLOOKUP(B150,[1]OToT!$B$8:$E$162,4,0),0)</f>
        <v>0</v>
      </c>
      <c r="L150" s="4">
        <f>IFERROR(VLOOKUP(B150,[1]OToT!$B$8:$D$162,3,0),0)</f>
        <v>100000</v>
      </c>
      <c r="M150" s="4">
        <f>IFERROR(VLOOKUP(B150,[1]Bonus!$B$8:$E$162,4,0),0)</f>
        <v>1464400</v>
      </c>
      <c r="N150" s="4">
        <f t="shared" si="11"/>
        <v>5212436</v>
      </c>
      <c r="O150" s="4">
        <v>0</v>
      </c>
      <c r="P150" s="4">
        <f>IFERROR(VLOOKUP(B150,[1]THP!$B$11:$O$165,14,0),0)</f>
        <v>154676.72640000001</v>
      </c>
      <c r="Q150" s="4">
        <f>IFERROR(VLOOKUP(B150,[1]THP!$B$11:$Q$165,16,0),0)</f>
        <v>72960.72</v>
      </c>
      <c r="R150" s="4">
        <f>IFERROR(VLOOKUP(B150,[1]THP!$B$11:$P$165,15,0),0)</f>
        <v>182401.8</v>
      </c>
      <c r="S150" s="4">
        <f t="shared" si="12"/>
        <v>5622475.2463999996</v>
      </c>
      <c r="T150" s="4">
        <f>IFERROR(VLOOKUP(B150,[1]THP!$B$11:$X$165,23,0),0)</f>
        <v>36595.520204000051</v>
      </c>
      <c r="U150" s="4">
        <f t="shared" si="13"/>
        <v>72960.72</v>
      </c>
      <c r="V150" s="4">
        <f t="shared" si="14"/>
        <v>36480.36</v>
      </c>
      <c r="W150" s="4">
        <f>IFERROR(VLOOKUP(B150,[1]THP!$B$11:$U$165,20,0),0)</f>
        <v>0</v>
      </c>
      <c r="X150" s="4">
        <v>0</v>
      </c>
      <c r="Y150" s="4">
        <v>0</v>
      </c>
      <c r="Z150" s="4">
        <v>0</v>
      </c>
      <c r="AA150" s="4">
        <v>500</v>
      </c>
      <c r="AB150" s="4">
        <v>100</v>
      </c>
      <c r="AC150" s="4">
        <v>0</v>
      </c>
    </row>
    <row r="151" spans="1:29" x14ac:dyDescent="0.25">
      <c r="A151" s="3">
        <v>43490</v>
      </c>
      <c r="B151" t="s">
        <v>177</v>
      </c>
      <c r="C151" t="str">
        <f>IFERROR(VLOOKUP(B151,[1]THP!$B$11:$C$165,2,0),0)</f>
        <v>IDA ROSIDA</v>
      </c>
      <c r="D151" t="str">
        <f t="shared" si="10"/>
        <v>Q71</v>
      </c>
      <c r="E151" t="s">
        <v>28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4">
        <f>IFERROR(VLOOKUP(B151,[1]THP!$B$11:$J$165,9,0),0)</f>
        <v>3648036</v>
      </c>
      <c r="J151" s="4">
        <f>IFERROR(VLOOKUP(B151,[1]THP!$B$11:$K$165,10,0),0)</f>
        <v>3648036</v>
      </c>
      <c r="K151" s="4">
        <f>IFERROR(VLOOKUP(B151,[1]OToT!$B$8:$E$162,4,0),0)</f>
        <v>0</v>
      </c>
      <c r="L151" s="4">
        <f>IFERROR(VLOOKUP(B151,[1]OToT!$B$8:$D$162,3,0),0)</f>
        <v>100000</v>
      </c>
      <c r="M151" s="4">
        <f>IFERROR(VLOOKUP(B151,[1]Bonus!$B$8:$E$162,4,0),0)</f>
        <v>1476600</v>
      </c>
      <c r="N151" s="4">
        <f t="shared" si="11"/>
        <v>5224636</v>
      </c>
      <c r="O151" s="4">
        <v>0</v>
      </c>
      <c r="P151" s="4">
        <f>IFERROR(VLOOKUP(B151,[1]THP!$B$11:$O$165,14,0),0)</f>
        <v>154676.72640000001</v>
      </c>
      <c r="Q151" s="4">
        <f>IFERROR(VLOOKUP(B151,[1]THP!$B$11:$Q$165,16,0),0)</f>
        <v>72960.72</v>
      </c>
      <c r="R151" s="4">
        <f>IFERROR(VLOOKUP(B151,[1]THP!$B$11:$P$165,15,0),0)</f>
        <v>182401.8</v>
      </c>
      <c r="S151" s="4">
        <f t="shared" si="12"/>
        <v>5634675.2463999996</v>
      </c>
      <c r="T151" s="4">
        <f>IFERROR(VLOOKUP(B151,[1]THP!$B$11:$X$165,23,0),0)</f>
        <v>37175.020204000051</v>
      </c>
      <c r="U151" s="4">
        <f t="shared" si="13"/>
        <v>72960.72</v>
      </c>
      <c r="V151" s="4">
        <f t="shared" si="14"/>
        <v>36480.36</v>
      </c>
      <c r="W151" s="4">
        <f>IFERROR(VLOOKUP(B151,[1]THP!$B$11:$U$165,20,0),0)</f>
        <v>0</v>
      </c>
      <c r="X151" s="4">
        <v>0</v>
      </c>
      <c r="Y151" s="4">
        <v>0</v>
      </c>
      <c r="Z151" s="4">
        <v>0</v>
      </c>
      <c r="AA151" s="4">
        <v>500</v>
      </c>
      <c r="AB151" s="4">
        <v>100</v>
      </c>
      <c r="AC151" s="4">
        <v>0</v>
      </c>
    </row>
    <row r="152" spans="1:29" x14ac:dyDescent="0.25">
      <c r="A152" s="3">
        <v>43490</v>
      </c>
      <c r="B152" t="s">
        <v>178</v>
      </c>
      <c r="C152" t="str">
        <f>IFERROR(VLOOKUP(B152,[1]THP!$B$11:$C$165,2,0),0)</f>
        <v>AGUNG WIDYA UTAMA</v>
      </c>
      <c r="D152" t="str">
        <f t="shared" si="10"/>
        <v>Q72</v>
      </c>
      <c r="E152" t="s">
        <v>28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4">
        <f>IFERROR(VLOOKUP(B152,[1]THP!$B$11:$J$165,9,0),0)</f>
        <v>3648036</v>
      </c>
      <c r="J152" s="4">
        <f>IFERROR(VLOOKUP(B152,[1]THP!$B$11:$K$165,10,0),0)</f>
        <v>3648036</v>
      </c>
      <c r="K152" s="4">
        <f>IFERROR(VLOOKUP(B152,[1]OToT!$B$8:$E$162,4,0),0)</f>
        <v>0</v>
      </c>
      <c r="L152" s="4">
        <f>IFERROR(VLOOKUP(B152,[1]OToT!$B$8:$D$162,3,0),0)</f>
        <v>100000</v>
      </c>
      <c r="M152" s="4">
        <f>IFERROR(VLOOKUP(B152,[1]Bonus!$B$8:$E$162,4,0),0)</f>
        <v>1432600</v>
      </c>
      <c r="N152" s="4">
        <f t="shared" si="11"/>
        <v>5180636</v>
      </c>
      <c r="O152" s="4">
        <v>0</v>
      </c>
      <c r="P152" s="4">
        <f>IFERROR(VLOOKUP(B152,[1]THP!$B$11:$O$165,14,0),0)</f>
        <v>154676.72640000001</v>
      </c>
      <c r="Q152" s="4">
        <f>IFERROR(VLOOKUP(B152,[1]THP!$B$11:$Q$165,16,0),0)</f>
        <v>72960.72</v>
      </c>
      <c r="R152" s="4">
        <f>IFERROR(VLOOKUP(B152,[1]THP!$B$11:$P$165,15,0),0)</f>
        <v>182401.8</v>
      </c>
      <c r="S152" s="4">
        <f t="shared" si="12"/>
        <v>5590675.2463999996</v>
      </c>
      <c r="T152" s="4">
        <f>IFERROR(VLOOKUP(B152,[1]THP!$B$11:$X$165,23,0),0)</f>
        <v>0</v>
      </c>
      <c r="U152" s="4">
        <f t="shared" si="13"/>
        <v>72960.72</v>
      </c>
      <c r="V152" s="4">
        <f t="shared" si="14"/>
        <v>36480.36</v>
      </c>
      <c r="W152" s="4">
        <f>IFERROR(VLOOKUP(B152,[1]THP!$B$11:$U$165,20,0),0)</f>
        <v>0</v>
      </c>
      <c r="X152" s="4">
        <v>0</v>
      </c>
      <c r="Y152" s="4">
        <v>0</v>
      </c>
      <c r="Z152" s="4">
        <v>0</v>
      </c>
      <c r="AA152" s="4">
        <v>500</v>
      </c>
      <c r="AB152" s="4">
        <v>100</v>
      </c>
      <c r="AC152" s="4">
        <v>0</v>
      </c>
    </row>
    <row r="153" spans="1:29" x14ac:dyDescent="0.25">
      <c r="A153" s="3">
        <v>43490</v>
      </c>
      <c r="B153" t="s">
        <v>179</v>
      </c>
      <c r="C153" t="str">
        <f>IFERROR(VLOOKUP(B153,[1]THP!$B$11:$C$165,2,0),0)</f>
        <v>PURNANING</v>
      </c>
      <c r="D153" t="str">
        <f t="shared" si="10"/>
        <v>ADM05</v>
      </c>
      <c r="E153" t="s">
        <v>28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4">
        <f>IFERROR(VLOOKUP(B153,[1]THP!$B$11:$J$165,9,0),0)</f>
        <v>3648036</v>
      </c>
      <c r="J153" s="4">
        <f>IFERROR(VLOOKUP(B153,[1]THP!$B$11:$K$165,10,0),0)</f>
        <v>3648036</v>
      </c>
      <c r="K153" s="4">
        <f>IFERROR(VLOOKUP(B153,[1]OToT!$B$8:$E$162,4,0),0)</f>
        <v>0</v>
      </c>
      <c r="L153" s="4">
        <f>IFERROR(VLOOKUP(B153,[1]OToT!$B$8:$D$162,3,0),0)</f>
        <v>100000</v>
      </c>
      <c r="M153" s="4">
        <f>IFERROR(VLOOKUP(B153,[1]Bonus!$B$8:$E$162,4,0),0)</f>
        <v>240000</v>
      </c>
      <c r="N153" s="4">
        <f t="shared" si="11"/>
        <v>3988036</v>
      </c>
      <c r="O153" s="4">
        <v>0</v>
      </c>
      <c r="P153" s="4">
        <f>IFERROR(VLOOKUP(B153,[1]THP!$B$11:$O$165,14,0),0)</f>
        <v>154676.72640000001</v>
      </c>
      <c r="Q153" s="4">
        <f>IFERROR(VLOOKUP(B153,[1]THP!$B$11:$Q$165,16,0),0)</f>
        <v>72960.72</v>
      </c>
      <c r="R153" s="4">
        <f>IFERROR(VLOOKUP(B153,[1]THP!$B$11:$P$165,15,0),0)</f>
        <v>182401.8</v>
      </c>
      <c r="S153" s="4">
        <f t="shared" si="12"/>
        <v>4398075.2463999996</v>
      </c>
      <c r="T153" s="4">
        <f>IFERROR(VLOOKUP(B153,[1]THP!$B$11:$X$165,23,0),0)</f>
        <v>0</v>
      </c>
      <c r="U153" s="4">
        <f t="shared" si="13"/>
        <v>72960.72</v>
      </c>
      <c r="V153" s="4">
        <f t="shared" si="14"/>
        <v>36480.36</v>
      </c>
      <c r="W153" s="4">
        <f>IFERROR(VLOOKUP(B153,[1]THP!$B$11:$U$165,20,0),0)</f>
        <v>0</v>
      </c>
      <c r="X153" s="4">
        <v>0</v>
      </c>
      <c r="Y153" s="4">
        <v>0</v>
      </c>
      <c r="Z153" s="4">
        <v>0</v>
      </c>
      <c r="AA153" s="4">
        <v>500</v>
      </c>
      <c r="AB153" s="4">
        <v>100</v>
      </c>
      <c r="AC153" s="4">
        <v>0</v>
      </c>
    </row>
    <row r="154" spans="1:29" x14ac:dyDescent="0.25">
      <c r="A154" s="3">
        <v>43490</v>
      </c>
      <c r="B154" t="s">
        <v>180</v>
      </c>
      <c r="C154" t="str">
        <f>IFERROR(VLOOKUP(B154,[1]THP!$B$11:$C$165,2,0),0)</f>
        <v>SYAMSURI</v>
      </c>
      <c r="D154" t="str">
        <f t="shared" si="10"/>
        <v>ADM39</v>
      </c>
      <c r="E154" t="s">
        <v>28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4">
        <f>IFERROR(VLOOKUP(B154,[1]THP!$B$11:$J$165,9,0),0)</f>
        <v>3648036</v>
      </c>
      <c r="J154" s="4">
        <f>IFERROR(VLOOKUP(B154,[1]THP!$B$11:$K$165,10,0),0)</f>
        <v>3648036</v>
      </c>
      <c r="K154" s="4">
        <f>IFERROR(VLOOKUP(B154,[1]OToT!$B$8:$E$162,4,0),0)</f>
        <v>0</v>
      </c>
      <c r="L154" s="4">
        <f>IFERROR(VLOOKUP(B154,[1]OToT!$B$8:$D$162,3,0),0)</f>
        <v>100000</v>
      </c>
      <c r="M154" s="4">
        <f>IFERROR(VLOOKUP(B154,[1]Bonus!$B$8:$E$162,4,0),0)</f>
        <v>236000</v>
      </c>
      <c r="N154" s="4">
        <f t="shared" si="11"/>
        <v>3984036</v>
      </c>
      <c r="O154" s="4">
        <v>0</v>
      </c>
      <c r="P154" s="4">
        <f>IFERROR(VLOOKUP(B154,[1]THP!$B$11:$O$165,14,0),0)</f>
        <v>154676.72640000001</v>
      </c>
      <c r="Q154" s="4">
        <f>IFERROR(VLOOKUP(B154,[1]THP!$B$11:$Q$165,16,0),0)</f>
        <v>72960.72</v>
      </c>
      <c r="R154" s="4">
        <f>IFERROR(VLOOKUP(B154,[1]THP!$B$11:$P$165,15,0),0)</f>
        <v>182401.8</v>
      </c>
      <c r="S154" s="4">
        <f t="shared" si="12"/>
        <v>4394075.2463999996</v>
      </c>
      <c r="T154" s="4">
        <f>IFERROR(VLOOKUP(B154,[1]THP!$B$11:$X$165,23,0),0)</f>
        <v>0</v>
      </c>
      <c r="U154" s="4">
        <f t="shared" si="13"/>
        <v>72960.72</v>
      </c>
      <c r="V154" s="4">
        <f t="shared" si="14"/>
        <v>36480.36</v>
      </c>
      <c r="W154" s="4">
        <f>IFERROR(VLOOKUP(B154,[1]THP!$B$11:$U$165,20,0),0)</f>
        <v>0</v>
      </c>
      <c r="X154" s="4">
        <v>0</v>
      </c>
      <c r="Y154" s="4">
        <v>0</v>
      </c>
      <c r="Z154" s="4">
        <v>0</v>
      </c>
      <c r="AA154" s="4">
        <v>500</v>
      </c>
      <c r="AB154" s="4">
        <v>100</v>
      </c>
      <c r="AC154" s="4">
        <v>0</v>
      </c>
    </row>
    <row r="155" spans="1:29" x14ac:dyDescent="0.25">
      <c r="A155" s="3">
        <v>43490</v>
      </c>
      <c r="B155" t="s">
        <v>181</v>
      </c>
      <c r="C155" t="str">
        <f>IFERROR(VLOOKUP(B155,[1]THP!$B$11:$C$165,2,0),0)</f>
        <v>SALSOBELAH</v>
      </c>
      <c r="D155" t="str">
        <f t="shared" si="10"/>
        <v>A11</v>
      </c>
      <c r="E155" t="s">
        <v>28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4">
        <f>IFERROR(VLOOKUP(B155,[1]THP!$B$11:$J$165,9,0),0)</f>
        <v>3648036</v>
      </c>
      <c r="J155" s="4">
        <f>IFERROR(VLOOKUP(B155,[1]THP!$B$11:$K$165,10,0),0)</f>
        <v>3648036</v>
      </c>
      <c r="K155" s="4">
        <f>IFERROR(VLOOKUP(B155,[1]OToT!$B$8:$E$162,4,0),0)</f>
        <v>0</v>
      </c>
      <c r="L155" s="4">
        <f>IFERROR(VLOOKUP(B155,[1]OToT!$B$8:$D$162,3,0),0)</f>
        <v>0</v>
      </c>
      <c r="M155" s="4">
        <f>IFERROR(VLOOKUP(B155,[1]Bonus!$B$8:$E$162,4,0),0)</f>
        <v>236000</v>
      </c>
      <c r="N155" s="4">
        <f t="shared" si="11"/>
        <v>3884036</v>
      </c>
      <c r="O155" s="4">
        <v>0</v>
      </c>
      <c r="P155" s="4">
        <f>IFERROR(VLOOKUP(B155,[1]THP!$B$11:$O$165,14,0),0)</f>
        <v>154676.72640000001</v>
      </c>
      <c r="Q155" s="4">
        <f>IFERROR(VLOOKUP(B155,[1]THP!$B$11:$Q$165,16,0),0)</f>
        <v>72960.72</v>
      </c>
      <c r="R155" s="4">
        <f>IFERROR(VLOOKUP(B155,[1]THP!$B$11:$P$165,15,0),0)</f>
        <v>0</v>
      </c>
      <c r="S155" s="4">
        <f t="shared" si="12"/>
        <v>4111673.4464000002</v>
      </c>
      <c r="T155" s="4">
        <f>IFERROR(VLOOKUP(B155,[1]THP!$B$11:$X$165,23,0),0)</f>
        <v>0</v>
      </c>
      <c r="U155" s="4">
        <f t="shared" si="13"/>
        <v>72960.72</v>
      </c>
      <c r="V155" s="4">
        <f t="shared" si="14"/>
        <v>36480.36</v>
      </c>
      <c r="W155" s="4">
        <f>IFERROR(VLOOKUP(B155,[1]THP!$B$11:$U$165,20,0),0)</f>
        <v>0</v>
      </c>
      <c r="X155" s="4">
        <v>0</v>
      </c>
      <c r="Y155" s="4">
        <v>0</v>
      </c>
      <c r="Z155" s="4">
        <v>0</v>
      </c>
      <c r="AA155" s="4">
        <v>500</v>
      </c>
      <c r="AB155" s="4">
        <v>100</v>
      </c>
      <c r="AC155" s="4">
        <v>0</v>
      </c>
    </row>
    <row r="156" spans="1:29" x14ac:dyDescent="0.25">
      <c r="A156" s="3">
        <v>43490</v>
      </c>
      <c r="B156" t="s">
        <v>182</v>
      </c>
      <c r="C156" t="str">
        <f>IFERROR(VLOOKUP(B156,[1]THP!$B$11:$C$165,2,0),0)</f>
        <v>AYU SOFITA</v>
      </c>
      <c r="D156" t="str">
        <f t="shared" si="10"/>
        <v>BXZ</v>
      </c>
      <c r="E156" t="s">
        <v>28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4">
        <f>IFERROR(VLOOKUP(B156,[1]THP!$B$11:$J$165,9,0),0)</f>
        <v>3648036</v>
      </c>
      <c r="J156" s="4">
        <f>IFERROR(VLOOKUP(B156,[1]THP!$B$11:$K$165,10,0),0)</f>
        <v>3648036</v>
      </c>
      <c r="K156" s="4">
        <f>IFERROR(VLOOKUP(B156,[1]OToT!$B$8:$E$162,4,0),0)</f>
        <v>0</v>
      </c>
      <c r="L156" s="4">
        <f>IFERROR(VLOOKUP(B156,[1]OToT!$B$8:$D$162,3,0),0)</f>
        <v>0</v>
      </c>
      <c r="M156" s="4">
        <f>IFERROR(VLOOKUP(B156,[1]Bonus!$B$8:$E$162,4,0),0)</f>
        <v>236000</v>
      </c>
      <c r="N156" s="4">
        <f t="shared" si="11"/>
        <v>3884036</v>
      </c>
      <c r="O156" s="4">
        <v>0</v>
      </c>
      <c r="P156" s="4">
        <f>IFERROR(VLOOKUP(B156,[1]THP!$B$11:$O$165,14,0),0)</f>
        <v>154676.72640000001</v>
      </c>
      <c r="Q156" s="4">
        <f>IFERROR(VLOOKUP(B156,[1]THP!$B$11:$Q$165,16,0),0)</f>
        <v>72960.72</v>
      </c>
      <c r="R156" s="4">
        <f>IFERROR(VLOOKUP(B156,[1]THP!$B$11:$P$165,15,0),0)</f>
        <v>0</v>
      </c>
      <c r="S156" s="4">
        <f t="shared" si="12"/>
        <v>4111673.4464000002</v>
      </c>
      <c r="T156" s="4">
        <f>IFERROR(VLOOKUP(B156,[1]THP!$B$11:$X$165,23,0),0)</f>
        <v>0</v>
      </c>
      <c r="U156" s="4">
        <f t="shared" si="13"/>
        <v>72960.72</v>
      </c>
      <c r="V156" s="4">
        <f t="shared" si="14"/>
        <v>36480.36</v>
      </c>
      <c r="W156" s="4">
        <f>IFERROR(VLOOKUP(B156,[1]THP!$B$11:$U$165,20,0),0)</f>
        <v>0</v>
      </c>
      <c r="X156" s="4">
        <v>0</v>
      </c>
      <c r="Y156" s="4">
        <v>0</v>
      </c>
      <c r="Z156" s="4">
        <v>0</v>
      </c>
      <c r="AA156" s="4">
        <v>500</v>
      </c>
      <c r="AB156" s="4">
        <v>100</v>
      </c>
      <c r="AC156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2019-01-30T12:08:30Z</dcterms:modified>
  <cp:category/>
  <cp:contentStatus/>
</cp:coreProperties>
</file>