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CAR\2019\03. Maret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B84" i="1"/>
  <c r="B85" i="1"/>
  <c r="B86" i="1"/>
  <c r="B87" i="1"/>
  <c r="B88" i="1"/>
  <c r="B89" i="1"/>
  <c r="B90" i="1"/>
  <c r="B91" i="1"/>
  <c r="B9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</calcChain>
</file>

<file path=xl/sharedStrings.xml><?xml version="1.0" encoding="utf-8"?>
<sst xmlns="http://schemas.openxmlformats.org/spreadsheetml/2006/main" count="120" uniqueCount="28">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</sst>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Komisi%20periode%2003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Komisi INV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701304</v>
          </cell>
          <cell r="C11" t="str">
            <v>Agung Mujianto</v>
          </cell>
          <cell r="D11" t="str">
            <v>TSR</v>
          </cell>
          <cell r="E11" t="str">
            <v>JUNIOR</v>
          </cell>
          <cell r="F11" t="str">
            <v>Amanda Anugerahani Estika</v>
          </cell>
          <cell r="G11" t="str">
            <v>TK</v>
          </cell>
          <cell r="H11">
            <v>6942</v>
          </cell>
          <cell r="I11">
            <v>22</v>
          </cell>
          <cell r="J11">
            <v>3250000</v>
          </cell>
          <cell r="K11">
            <v>3250000</v>
          </cell>
          <cell r="L11">
            <v>140180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3390180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3390180</v>
          </cell>
        </row>
        <row r="12">
          <cell r="B12">
            <v>701305</v>
          </cell>
          <cell r="C12" t="str">
            <v>Heri Idawati S</v>
          </cell>
          <cell r="D12" t="str">
            <v>TSR</v>
          </cell>
          <cell r="E12" t="str">
            <v>JUNIOR</v>
          </cell>
          <cell r="F12" t="str">
            <v>Amanda Anugerahani Estika</v>
          </cell>
          <cell r="G12" t="str">
            <v>TK</v>
          </cell>
          <cell r="H12">
            <v>6942</v>
          </cell>
          <cell r="I12">
            <v>22</v>
          </cell>
          <cell r="J12">
            <v>3250000</v>
          </cell>
          <cell r="K12">
            <v>3250000</v>
          </cell>
          <cell r="L12">
            <v>132000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3382000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3382000</v>
          </cell>
        </row>
        <row r="13">
          <cell r="B13">
            <v>701306</v>
          </cell>
          <cell r="C13" t="str">
            <v>Melviana Nadeak</v>
          </cell>
          <cell r="D13" t="str">
            <v>TSR</v>
          </cell>
          <cell r="E13" t="str">
            <v>JUNIOR</v>
          </cell>
          <cell r="F13" t="str">
            <v>Amanda Anugerahani Estika</v>
          </cell>
          <cell r="G13" t="str">
            <v>TK</v>
          </cell>
          <cell r="H13">
            <v>6942</v>
          </cell>
          <cell r="I13">
            <v>4</v>
          </cell>
          <cell r="J13">
            <v>3250000</v>
          </cell>
          <cell r="K13">
            <v>590909.09090909094</v>
          </cell>
          <cell r="L13">
            <v>1642815.2499999998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2233724.3409090908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2233724.3409090908</v>
          </cell>
        </row>
        <row r="14">
          <cell r="B14">
            <v>701307</v>
          </cell>
          <cell r="C14" t="str">
            <v>Netty Inge Indraini</v>
          </cell>
          <cell r="D14" t="str">
            <v>TSR</v>
          </cell>
          <cell r="E14" t="str">
            <v>JUNIOR</v>
          </cell>
          <cell r="F14" t="str">
            <v>Amanda Anugerahani Estika</v>
          </cell>
          <cell r="G14" t="str">
            <v>K1</v>
          </cell>
          <cell r="H14">
            <v>6942</v>
          </cell>
          <cell r="I14">
            <v>22</v>
          </cell>
          <cell r="J14">
            <v>3250000</v>
          </cell>
          <cell r="K14">
            <v>3250000</v>
          </cell>
          <cell r="L14">
            <v>98000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3348000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3348000</v>
          </cell>
        </row>
        <row r="15">
          <cell r="B15">
            <v>701308</v>
          </cell>
          <cell r="C15" t="str">
            <v>Ralita Kristin Ajianti</v>
          </cell>
          <cell r="D15" t="str">
            <v>TSR</v>
          </cell>
          <cell r="E15" t="str">
            <v>JUNIOR</v>
          </cell>
          <cell r="F15" t="str">
            <v>Amanda Anugerahani Estika</v>
          </cell>
          <cell r="G15" t="str">
            <v>TK</v>
          </cell>
          <cell r="H15">
            <v>6942</v>
          </cell>
          <cell r="I15">
            <v>17</v>
          </cell>
          <cell r="J15">
            <v>3250000</v>
          </cell>
          <cell r="K15">
            <v>2511363.6363636367</v>
          </cell>
          <cell r="L15">
            <v>121280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2632643.6363636367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2632643.6363636367</v>
          </cell>
        </row>
        <row r="16">
          <cell r="B16">
            <v>701330</v>
          </cell>
          <cell r="C16" t="str">
            <v>Misbahuddin</v>
          </cell>
          <cell r="D16" t="str">
            <v>TSR</v>
          </cell>
          <cell r="E16" t="str">
            <v>JUNIOR</v>
          </cell>
          <cell r="F16" t="str">
            <v>Amanda Anugerahani Estika</v>
          </cell>
          <cell r="G16" t="str">
            <v>TK</v>
          </cell>
          <cell r="H16">
            <v>43497</v>
          </cell>
          <cell r="I16">
            <v>15</v>
          </cell>
          <cell r="J16">
            <v>3250000</v>
          </cell>
          <cell r="K16">
            <v>2215909.0909090908</v>
          </cell>
          <cell r="L16">
            <v>1001910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3217819.0909090908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3217819.0909090908</v>
          </cell>
        </row>
        <row r="17">
          <cell r="B17">
            <v>701331</v>
          </cell>
          <cell r="C17" t="str">
            <v>Irianti Watampone</v>
          </cell>
          <cell r="D17" t="str">
            <v>TSR</v>
          </cell>
          <cell r="E17" t="str">
            <v>JUNIOR</v>
          </cell>
          <cell r="F17" t="str">
            <v>Amanda Anugerahani Estika</v>
          </cell>
          <cell r="G17" t="str">
            <v>TK</v>
          </cell>
          <cell r="H17">
            <v>43497</v>
          </cell>
          <cell r="I17">
            <v>22</v>
          </cell>
          <cell r="J17">
            <v>3250000</v>
          </cell>
          <cell r="K17">
            <v>3250000</v>
          </cell>
          <cell r="L17">
            <v>54740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3304740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3304740</v>
          </cell>
        </row>
        <row r="18">
          <cell r="B18">
            <v>700259</v>
          </cell>
          <cell r="C18" t="str">
            <v>Nilun Sabattini</v>
          </cell>
          <cell r="D18" t="str">
            <v>TSR</v>
          </cell>
          <cell r="E18" t="str">
            <v>JUNIOR</v>
          </cell>
          <cell r="F18" t="str">
            <v xml:space="preserve">Andhika Hafidz  </v>
          </cell>
          <cell r="G18" t="str">
            <v>TK</v>
          </cell>
          <cell r="H18">
            <v>42254</v>
          </cell>
          <cell r="I18">
            <v>8</v>
          </cell>
          <cell r="J18">
            <v>3250000</v>
          </cell>
          <cell r="K18">
            <v>1181818.1818181819</v>
          </cell>
          <cell r="L18">
            <v>81600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1263418.1818181819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1263418.1818181819</v>
          </cell>
        </row>
        <row r="19">
          <cell r="B19">
            <v>700420</v>
          </cell>
          <cell r="C19" t="str">
            <v>Amanda Sekar Rini</v>
          </cell>
          <cell r="D19" t="str">
            <v>TSR</v>
          </cell>
          <cell r="E19" t="str">
            <v>TRAINEE</v>
          </cell>
          <cell r="F19" t="str">
            <v xml:space="preserve">Andhika Hafidz  </v>
          </cell>
          <cell r="G19" t="str">
            <v>TK</v>
          </cell>
          <cell r="H19">
            <v>42431</v>
          </cell>
          <cell r="I19">
            <v>19</v>
          </cell>
          <cell r="J19">
            <v>2800000</v>
          </cell>
          <cell r="K19">
            <v>2418181.8181818184</v>
          </cell>
          <cell r="L19">
            <v>81600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2499781.8181818184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2499781.8181818184</v>
          </cell>
        </row>
        <row r="20">
          <cell r="B20">
            <v>700752</v>
          </cell>
          <cell r="C20" t="str">
            <v>Refi R</v>
          </cell>
          <cell r="D20" t="str">
            <v>TSR</v>
          </cell>
          <cell r="E20" t="str">
            <v>SENIOR FORCE</v>
          </cell>
          <cell r="F20" t="str">
            <v xml:space="preserve">Muhammad Fikri Askandary </v>
          </cell>
          <cell r="G20" t="str">
            <v>TK</v>
          </cell>
          <cell r="H20">
            <v>42828</v>
          </cell>
          <cell r="I20">
            <v>21</v>
          </cell>
          <cell r="J20">
            <v>3750000</v>
          </cell>
          <cell r="K20">
            <v>3579545.4545454541</v>
          </cell>
          <cell r="L20">
            <v>504000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4083545.4545454541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4083545.4545454541</v>
          </cell>
        </row>
        <row r="21">
          <cell r="B21">
            <v>700788</v>
          </cell>
          <cell r="C21" t="str">
            <v>Ade Sakinah</v>
          </cell>
          <cell r="D21" t="str">
            <v>TSR</v>
          </cell>
          <cell r="E21" t="str">
            <v>TRAINEE</v>
          </cell>
          <cell r="F21" t="str">
            <v xml:space="preserve">Andhika Hafidz  </v>
          </cell>
          <cell r="G21" t="str">
            <v>TK</v>
          </cell>
          <cell r="H21">
            <v>42891</v>
          </cell>
          <cell r="I21">
            <v>22</v>
          </cell>
          <cell r="J21">
            <v>2800000</v>
          </cell>
          <cell r="K21">
            <v>2800000</v>
          </cell>
          <cell r="L21">
            <v>168880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2968880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2968880</v>
          </cell>
        </row>
        <row r="22">
          <cell r="B22">
            <v>700979</v>
          </cell>
          <cell r="C22" t="str">
            <v>Febriansyah Rhomadon</v>
          </cell>
          <cell r="D22" t="str">
            <v>TSR</v>
          </cell>
          <cell r="E22" t="str">
            <v>TRAINEE</v>
          </cell>
          <cell r="F22" t="str">
            <v xml:space="preserve">Andhika Hafidz  </v>
          </cell>
          <cell r="G22" t="str">
            <v>TK</v>
          </cell>
          <cell r="H22">
            <v>42969</v>
          </cell>
          <cell r="I22">
            <v>22</v>
          </cell>
          <cell r="J22">
            <v>2800000</v>
          </cell>
          <cell r="K22">
            <v>2800000</v>
          </cell>
          <cell r="L22">
            <v>728600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3528600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3528600</v>
          </cell>
        </row>
        <row r="23">
          <cell r="B23">
            <v>701249</v>
          </cell>
          <cell r="C23" t="str">
            <v>Ari Furnama</v>
          </cell>
          <cell r="D23" t="str">
            <v>TSR</v>
          </cell>
          <cell r="E23" t="str">
            <v>TRAINEE</v>
          </cell>
          <cell r="F23" t="str">
            <v xml:space="preserve">Andhika Hafidz  </v>
          </cell>
          <cell r="G23" t="str">
            <v>TK</v>
          </cell>
          <cell r="H23">
            <v>43346</v>
          </cell>
          <cell r="I23">
            <v>22</v>
          </cell>
          <cell r="J23">
            <v>2800000</v>
          </cell>
          <cell r="K23">
            <v>2800000</v>
          </cell>
          <cell r="L23">
            <v>54400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2854400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2854400</v>
          </cell>
        </row>
        <row r="24">
          <cell r="B24">
            <v>701319</v>
          </cell>
          <cell r="C24" t="str">
            <v>Minarti Herlina</v>
          </cell>
          <cell r="D24" t="str">
            <v>TSR</v>
          </cell>
          <cell r="E24" t="str">
            <v>TRAINEE</v>
          </cell>
          <cell r="F24" t="str">
            <v xml:space="preserve">Andhika Hafidz  </v>
          </cell>
          <cell r="G24" t="str">
            <v>TK</v>
          </cell>
          <cell r="H24">
            <v>43475</v>
          </cell>
          <cell r="I24">
            <v>22</v>
          </cell>
          <cell r="J24">
            <v>2800000</v>
          </cell>
          <cell r="K24">
            <v>2800000</v>
          </cell>
          <cell r="L24">
            <v>27200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2827200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2827200</v>
          </cell>
        </row>
        <row r="25">
          <cell r="B25">
            <v>700168</v>
          </cell>
          <cell r="C25" t="str">
            <v>Viriya Nata Malik</v>
          </cell>
          <cell r="D25" t="str">
            <v>TSR</v>
          </cell>
          <cell r="E25" t="str">
            <v>SENIOR FORCE</v>
          </cell>
          <cell r="F25" t="str">
            <v xml:space="preserve">Andhika Hafidz  </v>
          </cell>
          <cell r="G25" t="str">
            <v>K1</v>
          </cell>
          <cell r="H25">
            <v>42163</v>
          </cell>
          <cell r="I25">
            <v>22</v>
          </cell>
          <cell r="J25">
            <v>3750000</v>
          </cell>
          <cell r="K25">
            <v>3749999.9999999995</v>
          </cell>
          <cell r="L25">
            <v>5075898.75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8825898.75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156730.19062500002</v>
          </cell>
          <cell r="Y25">
            <v>0</v>
          </cell>
          <cell r="Z25">
            <v>156730.19062500002</v>
          </cell>
          <cell r="AA25">
            <v>0</v>
          </cell>
          <cell r="AB25">
            <v>8669168.5593749993</v>
          </cell>
        </row>
        <row r="26">
          <cell r="B26">
            <v>700860</v>
          </cell>
          <cell r="C26" t="str">
            <v>Lyuvietha Mayrieke Muhti</v>
          </cell>
          <cell r="D26" t="str">
            <v>TSR</v>
          </cell>
          <cell r="E26" t="str">
            <v>TRAINEE</v>
          </cell>
          <cell r="F26" t="str">
            <v xml:space="preserve">Andhika Hafidz  </v>
          </cell>
          <cell r="G26" t="str">
            <v>TK</v>
          </cell>
          <cell r="H26">
            <v>42956</v>
          </cell>
          <cell r="I26">
            <v>17</v>
          </cell>
          <cell r="J26">
            <v>2800000</v>
          </cell>
          <cell r="K26">
            <v>2163636.3636363638</v>
          </cell>
          <cell r="L26">
            <v>102600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2266236.3636363638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2266236.3636363638</v>
          </cell>
        </row>
        <row r="27">
          <cell r="B27">
            <v>700347</v>
          </cell>
          <cell r="C27" t="str">
            <v>Hermanto</v>
          </cell>
          <cell r="D27" t="str">
            <v>TSR</v>
          </cell>
          <cell r="E27" t="str">
            <v xml:space="preserve">SENIOR </v>
          </cell>
          <cell r="F27" t="str">
            <v xml:space="preserve">Bowo </v>
          </cell>
          <cell r="G27" t="str">
            <v>K0</v>
          </cell>
          <cell r="H27">
            <v>5828</v>
          </cell>
          <cell r="I27">
            <v>22</v>
          </cell>
          <cell r="J27">
            <v>3500000</v>
          </cell>
          <cell r="K27">
            <v>3500000</v>
          </cell>
          <cell r="L27">
            <v>688050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S27">
            <v>4188050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4188050</v>
          </cell>
        </row>
        <row r="28">
          <cell r="B28">
            <v>700646</v>
          </cell>
          <cell r="C28" t="str">
            <v>Herlina</v>
          </cell>
          <cell r="D28" t="str">
            <v>TSR</v>
          </cell>
          <cell r="E28" t="str">
            <v>SENIOR</v>
          </cell>
          <cell r="F28" t="str">
            <v xml:space="preserve">Bowo </v>
          </cell>
          <cell r="G28" t="str">
            <v>TK</v>
          </cell>
          <cell r="H28">
            <v>42675</v>
          </cell>
          <cell r="I28">
            <v>21</v>
          </cell>
          <cell r="J28">
            <v>3500000</v>
          </cell>
          <cell r="K28">
            <v>3340909.0909090908</v>
          </cell>
          <cell r="L28">
            <v>3433066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6773975.0909090908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96763.816818181789</v>
          </cell>
          <cell r="Y28">
            <v>0</v>
          </cell>
          <cell r="Z28">
            <v>96763.816818181789</v>
          </cell>
          <cell r="AA28">
            <v>0</v>
          </cell>
          <cell r="AB28">
            <v>6677211.2740909094</v>
          </cell>
        </row>
        <row r="29">
          <cell r="B29">
            <v>700703</v>
          </cell>
          <cell r="C29" t="str">
            <v>Arif Santoso</v>
          </cell>
          <cell r="D29" t="str">
            <v>TSR</v>
          </cell>
          <cell r="E29" t="str">
            <v>SENIOR FORCE</v>
          </cell>
          <cell r="F29" t="str">
            <v xml:space="preserve">Bowo </v>
          </cell>
          <cell r="G29" t="str">
            <v>TK</v>
          </cell>
          <cell r="H29">
            <v>42767</v>
          </cell>
          <cell r="I29">
            <v>22</v>
          </cell>
          <cell r="J29">
            <v>3750000</v>
          </cell>
          <cell r="K29">
            <v>3749999.9999999995</v>
          </cell>
          <cell r="L29">
            <v>508850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4258850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4258850</v>
          </cell>
        </row>
        <row r="30">
          <cell r="B30">
            <v>701240</v>
          </cell>
          <cell r="C30" t="str">
            <v>Iswanto</v>
          </cell>
          <cell r="D30" t="str">
            <v>TSR</v>
          </cell>
          <cell r="E30" t="str">
            <v>TRAINEE</v>
          </cell>
          <cell r="F30" t="str">
            <v>Rosmala Dewi</v>
          </cell>
          <cell r="G30" t="str">
            <v>TK</v>
          </cell>
          <cell r="H30">
            <v>43307</v>
          </cell>
          <cell r="I30">
            <v>9</v>
          </cell>
          <cell r="J30">
            <v>2800000</v>
          </cell>
          <cell r="K30">
            <v>1145454.5454545454</v>
          </cell>
          <cell r="L30">
            <v>47400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1192854.5454545454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1192854.5454545454</v>
          </cell>
        </row>
        <row r="31">
          <cell r="B31">
            <v>701248</v>
          </cell>
          <cell r="C31" t="str">
            <v>Hana Febriyanti</v>
          </cell>
          <cell r="D31" t="str">
            <v>TSR</v>
          </cell>
          <cell r="E31" t="str">
            <v>TRAINEE</v>
          </cell>
          <cell r="F31" t="str">
            <v>Rosmala Dewi</v>
          </cell>
          <cell r="G31" t="str">
            <v>TK</v>
          </cell>
          <cell r="H31">
            <v>43346</v>
          </cell>
          <cell r="I31">
            <v>22</v>
          </cell>
          <cell r="J31">
            <v>2800000</v>
          </cell>
          <cell r="K31">
            <v>2800000</v>
          </cell>
          <cell r="L31">
            <v>92900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2892900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2892900</v>
          </cell>
        </row>
        <row r="32">
          <cell r="B32">
            <v>701256</v>
          </cell>
          <cell r="C32" t="str">
            <v>Dedeh Herawati</v>
          </cell>
          <cell r="D32" t="str">
            <v>TSR</v>
          </cell>
          <cell r="E32" t="str">
            <v>TRAINEE</v>
          </cell>
          <cell r="F32" t="str">
            <v xml:space="preserve">Bowo </v>
          </cell>
          <cell r="G32" t="str">
            <v>TK</v>
          </cell>
          <cell r="H32">
            <v>43374</v>
          </cell>
          <cell r="I32">
            <v>22</v>
          </cell>
          <cell r="J32">
            <v>2800000</v>
          </cell>
          <cell r="K32">
            <v>2800000</v>
          </cell>
          <cell r="L32">
            <v>662650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3462650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3462650</v>
          </cell>
        </row>
        <row r="33">
          <cell r="B33">
            <v>701266</v>
          </cell>
          <cell r="C33" t="str">
            <v>Vitriandrini Lestari</v>
          </cell>
          <cell r="D33" t="str">
            <v>TSR</v>
          </cell>
          <cell r="E33" t="str">
            <v>TRAINEE</v>
          </cell>
          <cell r="F33" t="str">
            <v>Tri Haryono</v>
          </cell>
          <cell r="G33" t="str">
            <v>K0</v>
          </cell>
          <cell r="H33">
            <v>43377</v>
          </cell>
          <cell r="I33">
            <v>18</v>
          </cell>
          <cell r="J33">
            <v>2800000</v>
          </cell>
          <cell r="K33">
            <v>2290909.0909090908</v>
          </cell>
          <cell r="L33">
            <v>81600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2372509.0909090908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2372509.0909090908</v>
          </cell>
        </row>
        <row r="34">
          <cell r="B34">
            <v>701293</v>
          </cell>
          <cell r="C34" t="str">
            <v>Diana Agustin</v>
          </cell>
          <cell r="D34" t="str">
            <v>TSR</v>
          </cell>
          <cell r="E34" t="str">
            <v>TRAINEE</v>
          </cell>
          <cell r="F34" t="str">
            <v xml:space="preserve">Bowo </v>
          </cell>
          <cell r="G34" t="str">
            <v>TK</v>
          </cell>
          <cell r="H34">
            <v>43440</v>
          </cell>
          <cell r="I34">
            <v>22</v>
          </cell>
          <cell r="J34">
            <v>2800000</v>
          </cell>
          <cell r="K34">
            <v>2800000</v>
          </cell>
          <cell r="L34">
            <v>27200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2827200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2827200</v>
          </cell>
        </row>
        <row r="35">
          <cell r="B35">
            <v>701298</v>
          </cell>
          <cell r="C35" t="str">
            <v>Tiara Handayani</v>
          </cell>
          <cell r="D35" t="str">
            <v>TSR</v>
          </cell>
          <cell r="E35" t="str">
            <v>TRAINEE</v>
          </cell>
          <cell r="F35" t="str">
            <v xml:space="preserve">Bowo </v>
          </cell>
          <cell r="G35" t="str">
            <v>TK</v>
          </cell>
          <cell r="H35" t="str">
            <v>21-Des-18</v>
          </cell>
          <cell r="I35">
            <v>14</v>
          </cell>
          <cell r="J35">
            <v>2800000</v>
          </cell>
          <cell r="K35">
            <v>1781818.1818181819</v>
          </cell>
          <cell r="L35">
            <v>36150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1817968.1818181819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1817968.1818181819</v>
          </cell>
        </row>
        <row r="36">
          <cell r="B36">
            <v>701286</v>
          </cell>
          <cell r="C36" t="str">
            <v>Fransiska Viestri putri</v>
          </cell>
          <cell r="D36" t="str">
            <v>TSR</v>
          </cell>
          <cell r="E36" t="str">
            <v>TRAINEE</v>
          </cell>
          <cell r="F36" t="str">
            <v xml:space="preserve">Bowo </v>
          </cell>
          <cell r="G36" t="str">
            <v>TK</v>
          </cell>
          <cell r="H36">
            <v>43440</v>
          </cell>
          <cell r="I36">
            <v>0</v>
          </cell>
          <cell r="J36">
            <v>2800000</v>
          </cell>
          <cell r="K36">
            <v>0</v>
          </cell>
          <cell r="L36">
            <v>60080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60080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60080</v>
          </cell>
        </row>
        <row r="37">
          <cell r="B37">
            <v>701309</v>
          </cell>
          <cell r="C37" t="str">
            <v>Aviv Prasetyo</v>
          </cell>
          <cell r="D37" t="str">
            <v>TSR</v>
          </cell>
          <cell r="E37" t="str">
            <v>TRAINEE</v>
          </cell>
          <cell r="F37" t="str">
            <v>Handri Satria</v>
          </cell>
          <cell r="G37" t="str">
            <v>TK</v>
          </cell>
          <cell r="H37">
            <v>6942</v>
          </cell>
          <cell r="I37">
            <v>4</v>
          </cell>
          <cell r="J37">
            <v>2800000</v>
          </cell>
          <cell r="K37">
            <v>509090.90909090912</v>
          </cell>
          <cell r="L37">
            <v>76320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585410.90909090918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585410.90909090918</v>
          </cell>
        </row>
        <row r="38">
          <cell r="B38">
            <v>701310</v>
          </cell>
          <cell r="C38" t="str">
            <v>William</v>
          </cell>
          <cell r="D38" t="str">
            <v>TSR</v>
          </cell>
          <cell r="E38" t="str">
            <v>TRAINEE</v>
          </cell>
          <cell r="F38" t="str">
            <v xml:space="preserve">Bowo </v>
          </cell>
          <cell r="G38" t="str">
            <v>TK</v>
          </cell>
          <cell r="H38">
            <v>6942</v>
          </cell>
          <cell r="I38">
            <v>0</v>
          </cell>
          <cell r="J38">
            <v>2800000</v>
          </cell>
          <cell r="K38">
            <v>0</v>
          </cell>
          <cell r="L38">
            <v>54400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54400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54400</v>
          </cell>
        </row>
        <row r="39">
          <cell r="B39">
            <v>701311</v>
          </cell>
          <cell r="C39" t="str">
            <v>Irwanti Suryaningsih</v>
          </cell>
          <cell r="D39" t="str">
            <v>TSR</v>
          </cell>
          <cell r="E39" t="str">
            <v>TRAINEE</v>
          </cell>
          <cell r="F39" t="str">
            <v xml:space="preserve">Handri Satria </v>
          </cell>
          <cell r="G39" t="str">
            <v>TK</v>
          </cell>
          <cell r="H39">
            <v>6942</v>
          </cell>
          <cell r="I39">
            <v>18</v>
          </cell>
          <cell r="J39">
            <v>2800000</v>
          </cell>
          <cell r="K39">
            <v>2290909.0909090908</v>
          </cell>
          <cell r="L39">
            <v>718350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3009259.0909090908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3009259.0909090908</v>
          </cell>
        </row>
        <row r="40">
          <cell r="B40">
            <v>701312</v>
          </cell>
          <cell r="C40" t="str">
            <v>Windah Grecia Anastasya S.</v>
          </cell>
          <cell r="D40" t="str">
            <v>TSR</v>
          </cell>
          <cell r="E40" t="str">
            <v>TRAINEE</v>
          </cell>
          <cell r="F40" t="str">
            <v xml:space="preserve">Handri Satria </v>
          </cell>
          <cell r="G40" t="str">
            <v>TK</v>
          </cell>
          <cell r="H40">
            <v>6942</v>
          </cell>
          <cell r="I40">
            <v>20</v>
          </cell>
          <cell r="J40">
            <v>2800000</v>
          </cell>
          <cell r="K40">
            <v>2545454.5454545454</v>
          </cell>
          <cell r="L40">
            <v>76160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2621614.5454545454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2621614.5454545454</v>
          </cell>
        </row>
        <row r="41">
          <cell r="B41">
            <v>701329</v>
          </cell>
          <cell r="C41" t="str">
            <v>Roy Widyana Somantri</v>
          </cell>
          <cell r="D41" t="str">
            <v>TSR</v>
          </cell>
          <cell r="E41" t="str">
            <v>JUNIOR</v>
          </cell>
          <cell r="F41" t="str">
            <v xml:space="preserve">Handri Satria </v>
          </cell>
          <cell r="G41" t="str">
            <v>TK</v>
          </cell>
          <cell r="H41">
            <v>43497</v>
          </cell>
          <cell r="I41">
            <v>21</v>
          </cell>
          <cell r="J41">
            <v>3250000</v>
          </cell>
          <cell r="K41">
            <v>3102272.7272727275</v>
          </cell>
          <cell r="L41">
            <v>43600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3145872.7272727275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3145872.7272727275</v>
          </cell>
        </row>
        <row r="42">
          <cell r="B42">
            <v>701153</v>
          </cell>
          <cell r="C42" t="str">
            <v>Aulia Nur Aninditha</v>
          </cell>
          <cell r="D42" t="str">
            <v>TSR</v>
          </cell>
          <cell r="E42" t="str">
            <v>TRAINEE</v>
          </cell>
          <cell r="F42" t="str">
            <v>Handri Satria</v>
          </cell>
          <cell r="G42" t="str">
            <v>TK</v>
          </cell>
          <cell r="H42">
            <v>43150</v>
          </cell>
          <cell r="I42">
            <v>0</v>
          </cell>
          <cell r="J42">
            <v>2800000</v>
          </cell>
          <cell r="K42">
            <v>0</v>
          </cell>
          <cell r="L42">
            <v>77340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77340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77340</v>
          </cell>
        </row>
        <row r="43">
          <cell r="B43">
            <v>701177</v>
          </cell>
          <cell r="C43" t="str">
            <v>Eva Yuliastanti</v>
          </cell>
          <cell r="D43" t="str">
            <v>TSR</v>
          </cell>
          <cell r="E43" t="str">
            <v>TRAINEE</v>
          </cell>
          <cell r="F43" t="str">
            <v xml:space="preserve">Handri Satria </v>
          </cell>
          <cell r="G43" t="str">
            <v>TK</v>
          </cell>
          <cell r="H43">
            <v>43192</v>
          </cell>
          <cell r="I43">
            <v>22</v>
          </cell>
          <cell r="J43">
            <v>2800000</v>
          </cell>
          <cell r="K43">
            <v>2800000</v>
          </cell>
          <cell r="L43">
            <v>663350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3463350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3463350</v>
          </cell>
        </row>
        <row r="44">
          <cell r="B44">
            <v>701210</v>
          </cell>
          <cell r="C44" t="str">
            <v>Pungky Januarizky</v>
          </cell>
          <cell r="D44" t="str">
            <v>TSR</v>
          </cell>
          <cell r="E44" t="str">
            <v>JUNIOR</v>
          </cell>
          <cell r="F44" t="str">
            <v xml:space="preserve">Handri Satria </v>
          </cell>
          <cell r="G44" t="str">
            <v>TK</v>
          </cell>
          <cell r="H44">
            <v>43290</v>
          </cell>
          <cell r="I44">
            <v>21</v>
          </cell>
          <cell r="J44">
            <v>3250000</v>
          </cell>
          <cell r="K44">
            <v>3102272.7272727275</v>
          </cell>
          <cell r="L44">
            <v>707627.5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3809900.2272727275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3809900.2272727275</v>
          </cell>
        </row>
        <row r="45">
          <cell r="B45">
            <v>700277</v>
          </cell>
          <cell r="C45" t="str">
            <v>Andina Yulyawati</v>
          </cell>
          <cell r="D45" t="str">
            <v>TSR</v>
          </cell>
          <cell r="E45" t="str">
            <v>SENIOR FORCE</v>
          </cell>
          <cell r="F45" t="str">
            <v>Mira Maryana</v>
          </cell>
          <cell r="G45" t="str">
            <v>TK</v>
          </cell>
          <cell r="H45">
            <v>42256</v>
          </cell>
          <cell r="I45">
            <v>22</v>
          </cell>
          <cell r="J45">
            <v>3750000</v>
          </cell>
          <cell r="K45">
            <v>3749999.9999999995</v>
          </cell>
          <cell r="L45">
            <v>3203203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6953203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105277.14249999996</v>
          </cell>
          <cell r="Y45">
            <v>0</v>
          </cell>
          <cell r="Z45">
            <v>105277.14249999996</v>
          </cell>
          <cell r="AA45">
            <v>0</v>
          </cell>
          <cell r="AB45">
            <v>6847925.8574999999</v>
          </cell>
        </row>
        <row r="46">
          <cell r="B46">
            <v>700522</v>
          </cell>
          <cell r="C46" t="str">
            <v>Ika Soleha</v>
          </cell>
          <cell r="D46" t="str">
            <v>TSR</v>
          </cell>
          <cell r="E46" t="str">
            <v>TRAINEE</v>
          </cell>
          <cell r="F46" t="str">
            <v>Mira Maryana</v>
          </cell>
          <cell r="G46" t="str">
            <v>TK</v>
          </cell>
          <cell r="H46">
            <v>43374</v>
          </cell>
          <cell r="I46">
            <v>21</v>
          </cell>
          <cell r="J46">
            <v>2800000</v>
          </cell>
          <cell r="K46">
            <v>2672727.2727272729</v>
          </cell>
          <cell r="L46">
            <v>41150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2713877.2727272729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2713877.2727272729</v>
          </cell>
        </row>
        <row r="47">
          <cell r="B47">
            <v>700637</v>
          </cell>
          <cell r="C47" t="str">
            <v>Dinda Nisrina Muthia Sari</v>
          </cell>
          <cell r="D47" t="str">
            <v>TSR</v>
          </cell>
          <cell r="E47" t="str">
            <v>JUNIOR</v>
          </cell>
          <cell r="F47" t="str">
            <v>Mira Maryana</v>
          </cell>
          <cell r="G47" t="str">
            <v>TK</v>
          </cell>
          <cell r="H47">
            <v>42661</v>
          </cell>
          <cell r="I47">
            <v>22</v>
          </cell>
          <cell r="J47">
            <v>3250000</v>
          </cell>
          <cell r="K47">
            <v>3250000</v>
          </cell>
          <cell r="L47">
            <v>19040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3269040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3269040</v>
          </cell>
        </row>
        <row r="48">
          <cell r="B48">
            <v>700819</v>
          </cell>
          <cell r="C48" t="str">
            <v>Julis Suyantini</v>
          </cell>
          <cell r="D48" t="str">
            <v>TSR</v>
          </cell>
          <cell r="E48" t="str">
            <v>TRAINEE</v>
          </cell>
          <cell r="F48" t="str">
            <v>Mira Maryana</v>
          </cell>
          <cell r="G48" t="str">
            <v>TK</v>
          </cell>
          <cell r="H48">
            <v>42921</v>
          </cell>
          <cell r="I48">
            <v>22</v>
          </cell>
          <cell r="J48">
            <v>2800000</v>
          </cell>
          <cell r="K48">
            <v>2800000</v>
          </cell>
          <cell r="L48">
            <v>161310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2961310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2961310</v>
          </cell>
        </row>
        <row r="49">
          <cell r="B49">
            <v>701081</v>
          </cell>
          <cell r="C49" t="str">
            <v xml:space="preserve">Purwaning Rahayu </v>
          </cell>
          <cell r="D49" t="str">
            <v>TSR</v>
          </cell>
          <cell r="E49" t="str">
            <v>TRAINEE</v>
          </cell>
          <cell r="F49" t="str">
            <v>Mira Maryana</v>
          </cell>
          <cell r="G49" t="str">
            <v>TK</v>
          </cell>
          <cell r="H49">
            <v>43017</v>
          </cell>
          <cell r="I49">
            <v>18</v>
          </cell>
          <cell r="J49">
            <v>2800000</v>
          </cell>
          <cell r="K49">
            <v>2290909.0909090908</v>
          </cell>
          <cell r="L49">
            <v>37800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2328709.0909090908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2328709.0909090908</v>
          </cell>
        </row>
        <row r="50">
          <cell r="B50">
            <v>701276</v>
          </cell>
          <cell r="C50" t="str">
            <v>Yogie Riambodho</v>
          </cell>
          <cell r="D50" t="str">
            <v>TSR</v>
          </cell>
          <cell r="E50" t="str">
            <v>TRAINEE</v>
          </cell>
          <cell r="F50" t="str">
            <v>Mira Maryana</v>
          </cell>
          <cell r="G50" t="str">
            <v>TK</v>
          </cell>
          <cell r="H50">
            <v>43416</v>
          </cell>
          <cell r="I50">
            <v>0</v>
          </cell>
          <cell r="J50">
            <v>2800000</v>
          </cell>
          <cell r="K50">
            <v>0</v>
          </cell>
          <cell r="L50">
            <v>27200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27200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27200</v>
          </cell>
        </row>
        <row r="51">
          <cell r="B51">
            <v>701324</v>
          </cell>
          <cell r="C51" t="str">
            <v>Saepudin Mahdi SH</v>
          </cell>
          <cell r="D51" t="str">
            <v>TSR</v>
          </cell>
          <cell r="E51" t="str">
            <v xml:space="preserve"> TRAINEE</v>
          </cell>
          <cell r="F51" t="str">
            <v>Mira Maryana</v>
          </cell>
          <cell r="G51" t="str">
            <v>TK</v>
          </cell>
          <cell r="H51">
            <v>43497</v>
          </cell>
          <cell r="I51">
            <v>22</v>
          </cell>
          <cell r="J51">
            <v>2800000</v>
          </cell>
          <cell r="K51">
            <v>2800000</v>
          </cell>
          <cell r="L51">
            <v>21760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S51">
            <v>2821760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2821760</v>
          </cell>
        </row>
        <row r="52">
          <cell r="B52">
            <v>700134</v>
          </cell>
          <cell r="C52" t="str">
            <v>Rini Apriani</v>
          </cell>
          <cell r="D52" t="str">
            <v>TSR</v>
          </cell>
          <cell r="E52" t="str">
            <v>SENIOR FORCE</v>
          </cell>
          <cell r="F52" t="str">
            <v>Realita Anggun Willanti</v>
          </cell>
          <cell r="G52" t="str">
            <v>TK</v>
          </cell>
          <cell r="H52" t="str">
            <v>4-Mei-15</v>
          </cell>
          <cell r="I52">
            <v>21</v>
          </cell>
          <cell r="J52">
            <v>3750000</v>
          </cell>
          <cell r="K52">
            <v>3579545.4545454541</v>
          </cell>
          <cell r="L52">
            <v>1227765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4807310.4545454541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3347.2465909090824</v>
          </cell>
          <cell r="Y52">
            <v>0</v>
          </cell>
          <cell r="Z52">
            <v>3347.2465909090824</v>
          </cell>
          <cell r="AA52">
            <v>0</v>
          </cell>
          <cell r="AB52">
            <v>4803963.2079545446</v>
          </cell>
        </row>
        <row r="53">
          <cell r="B53">
            <v>700867</v>
          </cell>
          <cell r="C53" t="str">
            <v>Mutia Eka Yana</v>
          </cell>
          <cell r="D53" t="str">
            <v>TSR</v>
          </cell>
          <cell r="E53" t="str">
            <v>TRAINEE</v>
          </cell>
          <cell r="F53" t="str">
            <v xml:space="preserve">Muhammad Fikri Askandary </v>
          </cell>
          <cell r="G53" t="str">
            <v>TK</v>
          </cell>
          <cell r="H53">
            <v>42956</v>
          </cell>
          <cell r="I53">
            <v>11</v>
          </cell>
          <cell r="J53">
            <v>2800000</v>
          </cell>
          <cell r="K53">
            <v>1400000</v>
          </cell>
          <cell r="L53">
            <v>143790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1543790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1543790</v>
          </cell>
        </row>
        <row r="54">
          <cell r="B54">
            <v>700936</v>
          </cell>
          <cell r="C54" t="str">
            <v>Andrea Anusa</v>
          </cell>
          <cell r="D54" t="str">
            <v>TSR</v>
          </cell>
          <cell r="E54" t="str">
            <v>TRAINEE</v>
          </cell>
          <cell r="F54" t="str">
            <v>Muhammad Fikri Askandary</v>
          </cell>
          <cell r="G54" t="str">
            <v>TK</v>
          </cell>
          <cell r="H54">
            <v>42965</v>
          </cell>
          <cell r="I54">
            <v>5</v>
          </cell>
          <cell r="J54">
            <v>2800000</v>
          </cell>
          <cell r="K54">
            <v>636363.63636363635</v>
          </cell>
          <cell r="L54">
            <v>75400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711763.63636363635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711763.63636363635</v>
          </cell>
        </row>
        <row r="55">
          <cell r="B55">
            <v>701042</v>
          </cell>
          <cell r="C55" t="str">
            <v>Asriana</v>
          </cell>
          <cell r="D55" t="str">
            <v>TSR</v>
          </cell>
          <cell r="E55" t="str">
            <v>TRAINEE</v>
          </cell>
          <cell r="F55" t="str">
            <v xml:space="preserve">Muhammad Fikri Askandary </v>
          </cell>
          <cell r="G55" t="str">
            <v>TK</v>
          </cell>
          <cell r="H55">
            <v>43010</v>
          </cell>
          <cell r="I55">
            <v>20</v>
          </cell>
          <cell r="J55">
            <v>2800000</v>
          </cell>
          <cell r="K55">
            <v>2545454.5454545454</v>
          </cell>
          <cell r="L55">
            <v>27200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2572654.5454545454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2572654.5454545454</v>
          </cell>
        </row>
        <row r="56">
          <cell r="B56">
            <v>701262</v>
          </cell>
          <cell r="C56" t="str">
            <v>Siti Latifah</v>
          </cell>
          <cell r="D56" t="str">
            <v>TSR</v>
          </cell>
          <cell r="E56" t="str">
            <v>TRAINEE</v>
          </cell>
          <cell r="F56" t="str">
            <v>Muhammad Fikri Askandary</v>
          </cell>
          <cell r="G56" t="str">
            <v>TK</v>
          </cell>
          <cell r="H56">
            <v>43377</v>
          </cell>
          <cell r="I56">
            <v>6</v>
          </cell>
          <cell r="J56">
            <v>2800000</v>
          </cell>
          <cell r="K56">
            <v>763636.36363636365</v>
          </cell>
          <cell r="L56">
            <v>54400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818036.36363636365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818036.36363636365</v>
          </cell>
        </row>
        <row r="57">
          <cell r="B57">
            <v>701284</v>
          </cell>
          <cell r="C57" t="str">
            <v>Puji Ayu Amalia</v>
          </cell>
          <cell r="D57" t="str">
            <v>TSR</v>
          </cell>
          <cell r="E57" t="str">
            <v>JUNIOR</v>
          </cell>
          <cell r="F57" t="str">
            <v xml:space="preserve">Muhammad Fikri Askandary </v>
          </cell>
          <cell r="G57" t="str">
            <v>TK</v>
          </cell>
          <cell r="H57">
            <v>43437</v>
          </cell>
          <cell r="I57">
            <v>16</v>
          </cell>
          <cell r="J57">
            <v>3250000</v>
          </cell>
          <cell r="K57">
            <v>2363636.3636363638</v>
          </cell>
          <cell r="L57">
            <v>1001332.5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3364968.8636363638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3364968.8636363638</v>
          </cell>
        </row>
        <row r="58">
          <cell r="B58">
            <v>701317</v>
          </cell>
          <cell r="C58" t="str">
            <v>Rery Anggraeni</v>
          </cell>
          <cell r="D58" t="str">
            <v>TSR</v>
          </cell>
          <cell r="E58" t="str">
            <v>JUNIOR</v>
          </cell>
          <cell r="F58" t="str">
            <v xml:space="preserve">Muhammad Fikri Askandary </v>
          </cell>
          <cell r="G58" t="str">
            <v>TK</v>
          </cell>
          <cell r="H58">
            <v>43475</v>
          </cell>
          <cell r="I58">
            <v>22</v>
          </cell>
          <cell r="J58">
            <v>3250000</v>
          </cell>
          <cell r="K58">
            <v>3250000</v>
          </cell>
          <cell r="L58">
            <v>19040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3269040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3269040</v>
          </cell>
        </row>
        <row r="59">
          <cell r="B59">
            <v>700092</v>
          </cell>
          <cell r="C59" t="str">
            <v>Feriyanto</v>
          </cell>
          <cell r="D59" t="str">
            <v>TSR</v>
          </cell>
          <cell r="E59" t="str">
            <v>JUNIOR</v>
          </cell>
          <cell r="F59" t="str">
            <v>Realita Anggun Willanti</v>
          </cell>
          <cell r="G59" t="str">
            <v>TK</v>
          </cell>
          <cell r="H59">
            <v>42110</v>
          </cell>
          <cell r="I59">
            <v>21</v>
          </cell>
          <cell r="J59">
            <v>3250000</v>
          </cell>
          <cell r="K59">
            <v>3102272.7272727275</v>
          </cell>
          <cell r="L59">
            <v>149600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3251872.7272727275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3251872.7272727275</v>
          </cell>
        </row>
        <row r="60">
          <cell r="B60">
            <v>700611</v>
          </cell>
          <cell r="C60" t="str">
            <v>Hana Kustia Permaestri</v>
          </cell>
          <cell r="D60" t="str">
            <v>TSR</v>
          </cell>
          <cell r="E60" t="str">
            <v>SENIOR</v>
          </cell>
          <cell r="F60" t="str">
            <v>Realita Anggun Willanti</v>
          </cell>
          <cell r="G60" t="str">
            <v>TK</v>
          </cell>
          <cell r="H60">
            <v>42621</v>
          </cell>
          <cell r="I60">
            <v>22</v>
          </cell>
          <cell r="J60">
            <v>3500000</v>
          </cell>
          <cell r="K60">
            <v>3500000</v>
          </cell>
          <cell r="L60">
            <v>43350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3543350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3543350</v>
          </cell>
        </row>
        <row r="61">
          <cell r="B61">
            <v>701049</v>
          </cell>
          <cell r="C61" t="str">
            <v>Sri Rahayu</v>
          </cell>
          <cell r="D61" t="str">
            <v>TSR</v>
          </cell>
          <cell r="E61" t="str">
            <v>TRAINEE</v>
          </cell>
          <cell r="F61" t="str">
            <v>Realita Anggun Willanti</v>
          </cell>
          <cell r="G61" t="str">
            <v>TK</v>
          </cell>
          <cell r="H61">
            <v>43010</v>
          </cell>
          <cell r="I61">
            <v>22</v>
          </cell>
          <cell r="J61">
            <v>2800000</v>
          </cell>
          <cell r="K61">
            <v>2800000</v>
          </cell>
          <cell r="L61">
            <v>151900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2951900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2951900</v>
          </cell>
        </row>
        <row r="62">
          <cell r="B62">
            <v>701111</v>
          </cell>
          <cell r="C62" t="str">
            <v>Yuli Yanti</v>
          </cell>
          <cell r="D62" t="str">
            <v>TSR</v>
          </cell>
          <cell r="E62" t="str">
            <v>TRAINEE</v>
          </cell>
          <cell r="F62" t="str">
            <v>Realita Anggun Willanti</v>
          </cell>
          <cell r="G62" t="str">
            <v>TK</v>
          </cell>
          <cell r="H62">
            <v>43040</v>
          </cell>
          <cell r="I62">
            <v>22</v>
          </cell>
          <cell r="J62">
            <v>2800000</v>
          </cell>
          <cell r="K62">
            <v>2800000</v>
          </cell>
          <cell r="L62">
            <v>174160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2974160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2974160</v>
          </cell>
        </row>
        <row r="63">
          <cell r="B63">
            <v>701143</v>
          </cell>
          <cell r="C63" t="str">
            <v>Marta Lena Manullang</v>
          </cell>
          <cell r="D63" t="str">
            <v>TSR</v>
          </cell>
          <cell r="E63" t="str">
            <v>JUNIOR</v>
          </cell>
          <cell r="F63" t="str">
            <v>Realita Anggun Willanti</v>
          </cell>
          <cell r="G63" t="str">
            <v>TK</v>
          </cell>
          <cell r="H63">
            <v>43455</v>
          </cell>
          <cell r="I63">
            <v>22</v>
          </cell>
          <cell r="J63">
            <v>3250000</v>
          </cell>
          <cell r="K63">
            <v>3250000</v>
          </cell>
          <cell r="L63">
            <v>620500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3870500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3870500</v>
          </cell>
        </row>
        <row r="64">
          <cell r="B64">
            <v>701151</v>
          </cell>
          <cell r="C64" t="str">
            <v>Diah Rahmawati</v>
          </cell>
          <cell r="D64" t="str">
            <v>TSR</v>
          </cell>
          <cell r="E64" t="str">
            <v>JUNIOR</v>
          </cell>
          <cell r="F64" t="str">
            <v xml:space="preserve">Muhammad Fikri Askandary </v>
          </cell>
          <cell r="G64" t="str">
            <v>TK</v>
          </cell>
          <cell r="H64">
            <v>43150</v>
          </cell>
          <cell r="I64">
            <v>21</v>
          </cell>
          <cell r="J64">
            <v>3250000</v>
          </cell>
          <cell r="K64">
            <v>3102272.7272727275</v>
          </cell>
          <cell r="L64">
            <v>27200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3129472.7272727275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3129472.7272727275</v>
          </cell>
        </row>
        <row r="65">
          <cell r="B65">
            <v>701261</v>
          </cell>
          <cell r="C65" t="str">
            <v>Adetia Indriyani</v>
          </cell>
          <cell r="D65" t="str">
            <v>TSR</v>
          </cell>
          <cell r="E65" t="str">
            <v>TRAINEE</v>
          </cell>
          <cell r="F65" t="str">
            <v>Realita Anggun Willanti</v>
          </cell>
          <cell r="G65" t="str">
            <v>TK</v>
          </cell>
          <cell r="H65">
            <v>43377</v>
          </cell>
          <cell r="I65">
            <v>0</v>
          </cell>
          <cell r="J65">
            <v>2800000</v>
          </cell>
          <cell r="K65">
            <v>0</v>
          </cell>
          <cell r="L65">
            <v>166750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166750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166750</v>
          </cell>
        </row>
        <row r="66">
          <cell r="B66">
            <v>700676</v>
          </cell>
          <cell r="C66" t="str">
            <v>Yayang Maria</v>
          </cell>
          <cell r="D66" t="str">
            <v>TSR</v>
          </cell>
          <cell r="E66" t="str">
            <v>SENIOR FORCE</v>
          </cell>
          <cell r="F66" t="str">
            <v>Realita Anggun Willanti</v>
          </cell>
          <cell r="G66" t="str">
            <v>TK</v>
          </cell>
          <cell r="H66">
            <v>42724</v>
          </cell>
          <cell r="I66">
            <v>0</v>
          </cell>
          <cell r="J66">
            <v>3750000</v>
          </cell>
          <cell r="K66">
            <v>0</v>
          </cell>
          <cell r="L66">
            <v>1311145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1311145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1311145</v>
          </cell>
        </row>
        <row r="67">
          <cell r="B67">
            <v>700001</v>
          </cell>
          <cell r="C67" t="str">
            <v>Endang Lestari</v>
          </cell>
          <cell r="D67" t="str">
            <v>TSR</v>
          </cell>
          <cell r="E67" t="str">
            <v>SENIOR FORCE</v>
          </cell>
          <cell r="F67" t="str">
            <v>Rosmala Dewi</v>
          </cell>
          <cell r="G67" t="str">
            <v>TK</v>
          </cell>
          <cell r="H67">
            <v>42009</v>
          </cell>
          <cell r="I67">
            <v>22</v>
          </cell>
          <cell r="J67">
            <v>3750000</v>
          </cell>
          <cell r="K67">
            <v>3749999.9999999995</v>
          </cell>
          <cell r="L67">
            <v>2907091.14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6657091.1399999997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91211.829149999961</v>
          </cell>
          <cell r="Y67">
            <v>0</v>
          </cell>
          <cell r="Z67">
            <v>91211.829149999961</v>
          </cell>
          <cell r="AA67">
            <v>0</v>
          </cell>
          <cell r="AB67">
            <v>6565879.31085</v>
          </cell>
        </row>
        <row r="68">
          <cell r="B68">
            <v>700094</v>
          </cell>
          <cell r="C68" t="str">
            <v>Nova Hutabarat</v>
          </cell>
          <cell r="D68" t="str">
            <v>TSR</v>
          </cell>
          <cell r="E68" t="str">
            <v>SENIOR FORCE</v>
          </cell>
          <cell r="F68" t="str">
            <v>Rosmala Dewi</v>
          </cell>
          <cell r="G68" t="str">
            <v>TK</v>
          </cell>
          <cell r="H68">
            <v>42110</v>
          </cell>
          <cell r="I68">
            <v>22</v>
          </cell>
          <cell r="J68">
            <v>3750000</v>
          </cell>
          <cell r="K68">
            <v>3749999.9999999995</v>
          </cell>
          <cell r="L68">
            <v>159400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3909399.9999999995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3909399.9999999995</v>
          </cell>
        </row>
        <row r="69">
          <cell r="B69">
            <v>700333</v>
          </cell>
          <cell r="C69" t="str">
            <v>Ayu Lestari</v>
          </cell>
          <cell r="D69" t="str">
            <v>TSR</v>
          </cell>
          <cell r="E69" t="str">
            <v>JUNIOR</v>
          </cell>
          <cell r="F69" t="str">
            <v>Rosmala Dewi</v>
          </cell>
          <cell r="G69" t="str">
            <v>TK</v>
          </cell>
          <cell r="H69">
            <v>43017</v>
          </cell>
          <cell r="I69">
            <v>19</v>
          </cell>
          <cell r="J69">
            <v>3250000</v>
          </cell>
          <cell r="K69">
            <v>2806818.1818181821</v>
          </cell>
          <cell r="L69">
            <v>196000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3002818.1818181821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3002818.1818181821</v>
          </cell>
        </row>
        <row r="70">
          <cell r="B70">
            <v>700740</v>
          </cell>
          <cell r="C70" t="str">
            <v>Elsa Gultom</v>
          </cell>
          <cell r="D70" t="str">
            <v>TSR</v>
          </cell>
          <cell r="E70" t="str">
            <v>TRAINEE</v>
          </cell>
          <cell r="F70" t="str">
            <v>Rosmala Dewi</v>
          </cell>
          <cell r="G70" t="str">
            <v>TK</v>
          </cell>
          <cell r="H70">
            <v>42811</v>
          </cell>
          <cell r="I70">
            <v>22</v>
          </cell>
          <cell r="J70">
            <v>2800000</v>
          </cell>
          <cell r="K70">
            <v>2800000</v>
          </cell>
          <cell r="L70">
            <v>924315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3724315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3724315</v>
          </cell>
        </row>
        <row r="71">
          <cell r="B71">
            <v>701147</v>
          </cell>
          <cell r="C71" t="str">
            <v>Mahadi Nugroho</v>
          </cell>
          <cell r="D71" t="str">
            <v>TSR</v>
          </cell>
          <cell r="E71" t="str">
            <v>TRAINEE</v>
          </cell>
          <cell r="F71" t="str">
            <v xml:space="preserve">Handri Satria </v>
          </cell>
          <cell r="G71" t="str">
            <v>TK</v>
          </cell>
          <cell r="H71">
            <v>43119</v>
          </cell>
          <cell r="I71">
            <v>22</v>
          </cell>
          <cell r="J71">
            <v>2800000</v>
          </cell>
          <cell r="K71">
            <v>2800000</v>
          </cell>
          <cell r="L71">
            <v>27200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2827200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2827200</v>
          </cell>
        </row>
        <row r="72">
          <cell r="B72">
            <v>701216</v>
          </cell>
          <cell r="C72" t="str">
            <v>Moch Harris R Imron</v>
          </cell>
          <cell r="D72" t="str">
            <v>TSR</v>
          </cell>
          <cell r="E72" t="str">
            <v>TRAINEE</v>
          </cell>
          <cell r="F72" t="str">
            <v>Rosmala Dewi</v>
          </cell>
          <cell r="G72" t="str">
            <v>TK</v>
          </cell>
          <cell r="H72">
            <v>43290</v>
          </cell>
          <cell r="I72">
            <v>20</v>
          </cell>
          <cell r="J72">
            <v>2800000</v>
          </cell>
          <cell r="K72">
            <v>2545454.5454545454</v>
          </cell>
          <cell r="L72">
            <v>613000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3158454.5454545454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3158454.5454545454</v>
          </cell>
        </row>
        <row r="73">
          <cell r="B73">
            <v>701247</v>
          </cell>
          <cell r="C73" t="str">
            <v>Achmad Syaroni</v>
          </cell>
          <cell r="D73" t="str">
            <v>TSR</v>
          </cell>
          <cell r="E73" t="str">
            <v>TRAINEE</v>
          </cell>
          <cell r="F73" t="str">
            <v>Rosmala Dewi</v>
          </cell>
          <cell r="G73" t="str">
            <v>TK</v>
          </cell>
          <cell r="H73">
            <v>0</v>
          </cell>
          <cell r="I73">
            <v>0</v>
          </cell>
          <cell r="J73">
            <v>2800000</v>
          </cell>
          <cell r="K73">
            <v>0</v>
          </cell>
          <cell r="L73">
            <v>53000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53000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53000</v>
          </cell>
        </row>
        <row r="74">
          <cell r="B74">
            <v>701285</v>
          </cell>
          <cell r="C74" t="str">
            <v>Rega Soenindro</v>
          </cell>
          <cell r="D74" t="str">
            <v>TSR</v>
          </cell>
          <cell r="E74" t="str">
            <v>TRAINEE</v>
          </cell>
          <cell r="F74" t="str">
            <v>Rosmala Dewi</v>
          </cell>
          <cell r="G74" t="str">
            <v>TK</v>
          </cell>
          <cell r="H74">
            <v>43437</v>
          </cell>
          <cell r="I74">
            <v>22</v>
          </cell>
          <cell r="J74">
            <v>2800000</v>
          </cell>
          <cell r="K74">
            <v>2800000</v>
          </cell>
          <cell r="L74">
            <v>54400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2854400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2854400</v>
          </cell>
        </row>
        <row r="75">
          <cell r="B75">
            <v>701294</v>
          </cell>
          <cell r="C75" t="str">
            <v>Muhamad Naufal Fikri</v>
          </cell>
          <cell r="D75" t="str">
            <v>TSR</v>
          </cell>
          <cell r="E75" t="str">
            <v>TRAINEE</v>
          </cell>
          <cell r="F75" t="str">
            <v>Rosmala Dewi</v>
          </cell>
          <cell r="G75" t="str">
            <v>TK</v>
          </cell>
          <cell r="H75">
            <v>43440</v>
          </cell>
          <cell r="I75">
            <v>18</v>
          </cell>
          <cell r="J75">
            <v>2800000</v>
          </cell>
          <cell r="K75">
            <v>2290909.0909090908</v>
          </cell>
          <cell r="L75">
            <v>54320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2345229.0909090908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2345229.0909090908</v>
          </cell>
        </row>
        <row r="76">
          <cell r="B76">
            <v>701322</v>
          </cell>
          <cell r="C76" t="str">
            <v>Nahla</v>
          </cell>
          <cell r="D76" t="str">
            <v>TSR</v>
          </cell>
          <cell r="E76" t="str">
            <v xml:space="preserve"> TRAINEE</v>
          </cell>
          <cell r="F76" t="str">
            <v>Rosmala Dewi</v>
          </cell>
          <cell r="G76" t="str">
            <v>TK</v>
          </cell>
          <cell r="H76">
            <v>43497</v>
          </cell>
          <cell r="I76">
            <v>8</v>
          </cell>
          <cell r="J76">
            <v>2800000</v>
          </cell>
          <cell r="K76">
            <v>1018181.8181818182</v>
          </cell>
          <cell r="L76">
            <v>136000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1154181.8181818184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1154181.8181818184</v>
          </cell>
        </row>
        <row r="77">
          <cell r="B77">
            <v>701321</v>
          </cell>
          <cell r="C77" t="str">
            <v xml:space="preserve">Siti Maryani Sip </v>
          </cell>
          <cell r="D77" t="str">
            <v>TSR</v>
          </cell>
          <cell r="E77" t="str">
            <v xml:space="preserve"> TRAINEE</v>
          </cell>
          <cell r="F77" t="str">
            <v>Suheli Wibowo</v>
          </cell>
          <cell r="G77" t="str">
            <v>TK</v>
          </cell>
          <cell r="H77">
            <v>43497</v>
          </cell>
          <cell r="I77">
            <v>22</v>
          </cell>
          <cell r="J77">
            <v>2800000</v>
          </cell>
          <cell r="K77">
            <v>2800000</v>
          </cell>
          <cell r="L77">
            <v>27200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2827200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2827200</v>
          </cell>
        </row>
        <row r="78">
          <cell r="B78">
            <v>700057</v>
          </cell>
          <cell r="C78" t="str">
            <v>Nessa Bella Yuliana</v>
          </cell>
          <cell r="D78" t="str">
            <v>TSR</v>
          </cell>
          <cell r="E78" t="str">
            <v>SENIOR FORCE</v>
          </cell>
          <cell r="F78" t="str">
            <v>Suheli Wibowo</v>
          </cell>
          <cell r="G78" t="str">
            <v>TK</v>
          </cell>
          <cell r="H78">
            <v>43084</v>
          </cell>
          <cell r="I78">
            <v>21</v>
          </cell>
          <cell r="J78">
            <v>3750000</v>
          </cell>
          <cell r="K78">
            <v>3579545.4545454541</v>
          </cell>
          <cell r="L78">
            <v>1034433.75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4613979.2045454541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4613979.2045454541</v>
          </cell>
        </row>
        <row r="79">
          <cell r="B79">
            <v>700305</v>
          </cell>
          <cell r="C79" t="str">
            <v>Faridah Hanafiyah</v>
          </cell>
          <cell r="D79" t="str">
            <v>TSR</v>
          </cell>
          <cell r="E79" t="str">
            <v xml:space="preserve">SENIOR </v>
          </cell>
          <cell r="F79" t="str">
            <v>Suheli Wibowo</v>
          </cell>
          <cell r="G79" t="str">
            <v>TK</v>
          </cell>
          <cell r="H79">
            <v>5771</v>
          </cell>
          <cell r="I79">
            <v>21</v>
          </cell>
          <cell r="J79">
            <v>3500000</v>
          </cell>
          <cell r="K79">
            <v>3340909.0909090908</v>
          </cell>
          <cell r="L79">
            <v>1614944.9999999998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4955854.0909090908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10403.069318181835</v>
          </cell>
          <cell r="Y79">
            <v>0</v>
          </cell>
          <cell r="Z79">
            <v>10403.069318181835</v>
          </cell>
          <cell r="AA79">
            <v>0</v>
          </cell>
          <cell r="AB79">
            <v>4945451.021590909</v>
          </cell>
        </row>
        <row r="80">
          <cell r="B80">
            <v>700809</v>
          </cell>
          <cell r="C80" t="str">
            <v>Cahaya</v>
          </cell>
          <cell r="D80" t="str">
            <v>TSR</v>
          </cell>
          <cell r="E80" t="str">
            <v>TRAINEE</v>
          </cell>
          <cell r="F80" t="str">
            <v>Suheli Wibowo</v>
          </cell>
          <cell r="G80" t="str">
            <v>TK</v>
          </cell>
          <cell r="H80">
            <v>42928</v>
          </cell>
          <cell r="I80">
            <v>21</v>
          </cell>
          <cell r="J80">
            <v>2800000</v>
          </cell>
          <cell r="K80">
            <v>2672727.2727272729</v>
          </cell>
          <cell r="L80">
            <v>194790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2867517.2727272729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2867517.2727272729</v>
          </cell>
        </row>
        <row r="81">
          <cell r="B81">
            <v>700854</v>
          </cell>
          <cell r="C81" t="str">
            <v>Indah Fajarwati</v>
          </cell>
          <cell r="D81" t="str">
            <v>TSR</v>
          </cell>
          <cell r="E81" t="str">
            <v>TRAINEE</v>
          </cell>
          <cell r="F81" t="str">
            <v>Suheli Wibowo</v>
          </cell>
          <cell r="G81" t="str">
            <v>TK</v>
          </cell>
          <cell r="H81">
            <v>42949</v>
          </cell>
          <cell r="I81">
            <v>22</v>
          </cell>
          <cell r="J81">
            <v>2800000</v>
          </cell>
          <cell r="K81">
            <v>2800000</v>
          </cell>
          <cell r="L81">
            <v>585000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3385000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3385000</v>
          </cell>
        </row>
        <row r="82">
          <cell r="B82">
            <v>701205</v>
          </cell>
          <cell r="C82" t="str">
            <v>Ana Shinta Lestari</v>
          </cell>
          <cell r="D82" t="str">
            <v>TSR</v>
          </cell>
          <cell r="E82" t="str">
            <v>TRAINEE</v>
          </cell>
          <cell r="F82" t="str">
            <v>Suheli Wibowo</v>
          </cell>
          <cell r="G82" t="str">
            <v>TK</v>
          </cell>
          <cell r="H82">
            <v>43283</v>
          </cell>
          <cell r="I82">
            <v>21</v>
          </cell>
          <cell r="J82">
            <v>2800000</v>
          </cell>
          <cell r="K82">
            <v>2672727.2727272729</v>
          </cell>
          <cell r="L82">
            <v>150440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>
            <v>2823167.2727272729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2823167.2727272729</v>
          </cell>
        </row>
        <row r="83">
          <cell r="B83">
            <v>701291</v>
          </cell>
          <cell r="C83" t="str">
            <v>Muhammad Riyan Hidayat</v>
          </cell>
          <cell r="D83" t="str">
            <v>TSR</v>
          </cell>
          <cell r="E83" t="str">
            <v>TRAINEE</v>
          </cell>
          <cell r="F83" t="str">
            <v>Suheli Wibowo</v>
          </cell>
          <cell r="G83" t="str">
            <v>TK</v>
          </cell>
          <cell r="H83">
            <v>43440</v>
          </cell>
          <cell r="I83">
            <v>19</v>
          </cell>
          <cell r="J83">
            <v>2800000</v>
          </cell>
          <cell r="K83">
            <v>2418181.8181818184</v>
          </cell>
          <cell r="L83">
            <v>27200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>
            <v>2445381.8181818184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2445381.8181818184</v>
          </cell>
        </row>
        <row r="84">
          <cell r="B84">
            <v>700389</v>
          </cell>
          <cell r="C84" t="str">
            <v>Istiqomah</v>
          </cell>
          <cell r="D84" t="str">
            <v>TSR</v>
          </cell>
          <cell r="E84" t="str">
            <v>TRAINEE</v>
          </cell>
          <cell r="F84" t="str">
            <v>Suheli Wibowo</v>
          </cell>
          <cell r="G84" t="str">
            <v>TK</v>
          </cell>
          <cell r="H84">
            <v>0</v>
          </cell>
          <cell r="I84">
            <v>0</v>
          </cell>
          <cell r="J84">
            <v>2800000</v>
          </cell>
          <cell r="K84">
            <v>0</v>
          </cell>
          <cell r="L84">
            <v>129960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129960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129960</v>
          </cell>
        </row>
        <row r="85">
          <cell r="B85">
            <v>700859</v>
          </cell>
          <cell r="C85" t="str">
            <v xml:space="preserve">Yuliana </v>
          </cell>
          <cell r="D85" t="str">
            <v>TSR</v>
          </cell>
          <cell r="E85" t="str">
            <v>TRAINEE</v>
          </cell>
          <cell r="F85" t="str">
            <v>Tri Haryono</v>
          </cell>
          <cell r="G85" t="str">
            <v>TK</v>
          </cell>
          <cell r="H85">
            <v>42956</v>
          </cell>
          <cell r="I85">
            <v>22</v>
          </cell>
          <cell r="J85">
            <v>2800000</v>
          </cell>
          <cell r="K85">
            <v>2800000</v>
          </cell>
          <cell r="L85">
            <v>929906.25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3729906.25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3729906.25</v>
          </cell>
        </row>
        <row r="86">
          <cell r="B86">
            <v>701198</v>
          </cell>
          <cell r="C86" t="str">
            <v>Yessi Nur Susanti</v>
          </cell>
          <cell r="D86" t="str">
            <v>TSR</v>
          </cell>
          <cell r="E86" t="str">
            <v>TRAINEE</v>
          </cell>
          <cell r="F86" t="str">
            <v>Tri Haryono</v>
          </cell>
          <cell r="G86" t="str">
            <v>TK</v>
          </cell>
          <cell r="H86" t="str">
            <v>17-Mei-18</v>
          </cell>
          <cell r="I86">
            <v>22</v>
          </cell>
          <cell r="J86">
            <v>2800000</v>
          </cell>
          <cell r="K86">
            <v>2800000</v>
          </cell>
          <cell r="L86">
            <v>866775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>
            <v>3666775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3666775</v>
          </cell>
        </row>
        <row r="87">
          <cell r="B87">
            <v>701217</v>
          </cell>
          <cell r="C87" t="str">
            <v>Abdur Rahman Hakim</v>
          </cell>
          <cell r="D87" t="str">
            <v>TSR</v>
          </cell>
          <cell r="E87" t="str">
            <v>TRAINEE</v>
          </cell>
          <cell r="F87" t="str">
            <v>Tri Haryono</v>
          </cell>
          <cell r="G87" t="str">
            <v>K2</v>
          </cell>
          <cell r="H87">
            <v>43290</v>
          </cell>
          <cell r="I87">
            <v>20</v>
          </cell>
          <cell r="J87">
            <v>2800000</v>
          </cell>
          <cell r="K87">
            <v>2545454.5454545454</v>
          </cell>
          <cell r="L87">
            <v>108800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2654254.5454545454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2654254.5454545454</v>
          </cell>
        </row>
        <row r="88">
          <cell r="B88">
            <v>701226</v>
          </cell>
          <cell r="C88" t="str">
            <v>Siti Indi Novia</v>
          </cell>
          <cell r="D88" t="str">
            <v>TSR</v>
          </cell>
          <cell r="E88" t="str">
            <v>TRAINEE</v>
          </cell>
          <cell r="F88" t="str">
            <v>Tri Haryono</v>
          </cell>
          <cell r="G88" t="str">
            <v>TK</v>
          </cell>
          <cell r="H88">
            <v>43307</v>
          </cell>
          <cell r="I88">
            <v>0</v>
          </cell>
          <cell r="J88">
            <v>2800000</v>
          </cell>
          <cell r="K88">
            <v>0</v>
          </cell>
          <cell r="L88">
            <v>54400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54400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54400</v>
          </cell>
        </row>
        <row r="89">
          <cell r="B89">
            <v>701246</v>
          </cell>
          <cell r="C89" t="str">
            <v>Meta Karunia</v>
          </cell>
          <cell r="D89" t="str">
            <v>TSR</v>
          </cell>
          <cell r="E89" t="str">
            <v>TRAINEE</v>
          </cell>
          <cell r="F89" t="str">
            <v>Tri Haryono</v>
          </cell>
          <cell r="G89" t="str">
            <v>TK</v>
          </cell>
          <cell r="H89">
            <v>43346</v>
          </cell>
          <cell r="I89">
            <v>21</v>
          </cell>
          <cell r="J89">
            <v>2800000</v>
          </cell>
          <cell r="K89">
            <v>2672727.2727272729</v>
          </cell>
          <cell r="L89">
            <v>100890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S89">
            <v>2773617.2727272729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2773617.2727272729</v>
          </cell>
        </row>
        <row r="90">
          <cell r="B90">
            <v>701279</v>
          </cell>
          <cell r="C90" t="str">
            <v>Marisah Dwijaya Merzy</v>
          </cell>
          <cell r="D90" t="str">
            <v>TSR</v>
          </cell>
          <cell r="E90" t="str">
            <v>TRAINEE</v>
          </cell>
          <cell r="F90" t="str">
            <v>Tri Haryono</v>
          </cell>
          <cell r="G90" t="str">
            <v>TK</v>
          </cell>
          <cell r="H90">
            <v>6902</v>
          </cell>
          <cell r="I90">
            <v>22</v>
          </cell>
          <cell r="J90">
            <v>2800000</v>
          </cell>
          <cell r="K90">
            <v>2800000</v>
          </cell>
          <cell r="L90">
            <v>620775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3420775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3420775</v>
          </cell>
        </row>
        <row r="91">
          <cell r="B91">
            <v>700302</v>
          </cell>
          <cell r="C91" t="str">
            <v>Uki Ikrar Sari</v>
          </cell>
          <cell r="D91" t="str">
            <v>TSR</v>
          </cell>
          <cell r="E91" t="str">
            <v>SENIOR FORCE</v>
          </cell>
          <cell r="F91" t="str">
            <v>Tri Haryono</v>
          </cell>
          <cell r="G91" t="str">
            <v>K1</v>
          </cell>
          <cell r="H91">
            <v>43139</v>
          </cell>
          <cell r="I91">
            <v>21</v>
          </cell>
          <cell r="J91">
            <v>3750000</v>
          </cell>
          <cell r="K91">
            <v>3579545.4545454541</v>
          </cell>
          <cell r="L91">
            <v>3139691.75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6719237.2045454541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56663.767215909065</v>
          </cell>
          <cell r="Y91">
            <v>0</v>
          </cell>
          <cell r="Z91">
            <v>56663.767215909065</v>
          </cell>
          <cell r="AA91">
            <v>0</v>
          </cell>
          <cell r="AB91">
            <v>6662573.4373295447</v>
          </cell>
        </row>
        <row r="92">
          <cell r="B92">
            <v>701303</v>
          </cell>
          <cell r="C92" t="str">
            <v>AMANDA ANUGERAHANI ESTIKA</v>
          </cell>
          <cell r="D92" t="str">
            <v>SPV</v>
          </cell>
          <cell r="E92" t="str">
            <v>SPV</v>
          </cell>
          <cell r="F92" t="str">
            <v>Asep Junaidi</v>
          </cell>
          <cell r="G92" t="str">
            <v>TK</v>
          </cell>
          <cell r="H92">
            <v>43467</v>
          </cell>
          <cell r="I92">
            <v>22</v>
          </cell>
          <cell r="J92">
            <v>5500000</v>
          </cell>
          <cell r="K92">
            <v>5500000</v>
          </cell>
          <cell r="L92">
            <v>449788.2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5949788.2000000002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57614.939500000015</v>
          </cell>
          <cell r="Y92">
            <v>36250</v>
          </cell>
          <cell r="Z92">
            <v>21364.939500000015</v>
          </cell>
          <cell r="AA92">
            <v>0</v>
          </cell>
          <cell r="AB92">
            <v>5892173.2604999999</v>
          </cell>
        </row>
        <row r="93">
          <cell r="B93">
            <v>700512</v>
          </cell>
          <cell r="C93" t="str">
            <v>ANDHIKA HAFIDZ</v>
          </cell>
          <cell r="D93" t="str">
            <v>ATM</v>
          </cell>
          <cell r="E93" t="str">
            <v>ATM</v>
          </cell>
          <cell r="F93" t="str">
            <v>Asep Junaidi</v>
          </cell>
          <cell r="G93" t="str">
            <v>K1</v>
          </cell>
          <cell r="H93">
            <v>42002</v>
          </cell>
          <cell r="I93">
            <v>22</v>
          </cell>
          <cell r="J93">
            <v>5500000</v>
          </cell>
          <cell r="K93">
            <v>5500000</v>
          </cell>
          <cell r="L93">
            <v>649866</v>
          </cell>
          <cell r="N93">
            <v>0</v>
          </cell>
          <cell r="O93">
            <v>233200</v>
          </cell>
          <cell r="P93">
            <v>0</v>
          </cell>
          <cell r="Q93">
            <v>110000</v>
          </cell>
          <cell r="S93">
            <v>6493066</v>
          </cell>
          <cell r="T93">
            <v>110000</v>
          </cell>
          <cell r="U93">
            <v>0</v>
          </cell>
          <cell r="V93">
            <v>55000</v>
          </cell>
          <cell r="W93">
            <v>0</v>
          </cell>
          <cell r="X93">
            <v>37670.635000000031</v>
          </cell>
          <cell r="Y93">
            <v>6802</v>
          </cell>
          <cell r="Z93">
            <v>30868.635000000031</v>
          </cell>
          <cell r="AA93">
            <v>0</v>
          </cell>
          <cell r="AB93">
            <v>5947195.3650000002</v>
          </cell>
        </row>
        <row r="94">
          <cell r="B94">
            <v>700945</v>
          </cell>
          <cell r="C94" t="str">
            <v>BOWO</v>
          </cell>
          <cell r="D94" t="str">
            <v>SPV</v>
          </cell>
          <cell r="E94" t="str">
            <v>SPV</v>
          </cell>
          <cell r="F94" t="str">
            <v>Asep Junaidi</v>
          </cell>
          <cell r="G94" t="str">
            <v>K1</v>
          </cell>
          <cell r="H94">
            <v>42969</v>
          </cell>
          <cell r="I94">
            <v>22</v>
          </cell>
          <cell r="J94">
            <v>4500000</v>
          </cell>
          <cell r="K94">
            <v>4500000</v>
          </cell>
          <cell r="L94">
            <v>552489</v>
          </cell>
          <cell r="N94">
            <v>0</v>
          </cell>
          <cell r="O94">
            <v>190800</v>
          </cell>
          <cell r="P94">
            <v>0</v>
          </cell>
          <cell r="Q94">
            <v>90000</v>
          </cell>
          <cell r="S94">
            <v>5333289</v>
          </cell>
          <cell r="T94">
            <v>90000</v>
          </cell>
          <cell r="U94">
            <v>0</v>
          </cell>
          <cell r="V94">
            <v>45000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4917489</v>
          </cell>
        </row>
        <row r="95">
          <cell r="B95">
            <v>700313</v>
          </cell>
          <cell r="C95" t="str">
            <v>HANDRI SATRIA</v>
          </cell>
          <cell r="D95" t="str">
            <v>SPV</v>
          </cell>
          <cell r="E95" t="str">
            <v>SPV</v>
          </cell>
          <cell r="F95" t="str">
            <v>Asep Junaidi</v>
          </cell>
          <cell r="G95" t="str">
            <v>TK</v>
          </cell>
          <cell r="H95">
            <v>42311</v>
          </cell>
          <cell r="I95">
            <v>22</v>
          </cell>
          <cell r="J95">
            <v>4500000</v>
          </cell>
          <cell r="K95">
            <v>4500000</v>
          </cell>
          <cell r="L95">
            <v>367089.3</v>
          </cell>
          <cell r="N95">
            <v>0</v>
          </cell>
          <cell r="O95">
            <v>190800</v>
          </cell>
          <cell r="P95">
            <v>0</v>
          </cell>
          <cell r="Q95">
            <v>90000</v>
          </cell>
          <cell r="S95">
            <v>5147889.3</v>
          </cell>
          <cell r="T95">
            <v>90000</v>
          </cell>
          <cell r="U95">
            <v>0</v>
          </cell>
          <cell r="V95">
            <v>45000</v>
          </cell>
          <cell r="W95">
            <v>0</v>
          </cell>
          <cell r="X95">
            <v>12774.741749999985</v>
          </cell>
          <cell r="Y95">
            <v>0</v>
          </cell>
          <cell r="Z95">
            <v>12774.741749999985</v>
          </cell>
          <cell r="AA95">
            <v>0</v>
          </cell>
          <cell r="AB95">
            <v>4719314.5582499998</v>
          </cell>
        </row>
        <row r="96">
          <cell r="B96">
            <v>701270</v>
          </cell>
          <cell r="C96" t="str">
            <v>MIRA MARYANA</v>
          </cell>
          <cell r="D96" t="str">
            <v>SPV</v>
          </cell>
          <cell r="E96" t="str">
            <v>SPV</v>
          </cell>
          <cell r="F96" t="str">
            <v>Asep Junaidi</v>
          </cell>
          <cell r="G96" t="str">
            <v>TK</v>
          </cell>
          <cell r="H96">
            <v>42254</v>
          </cell>
          <cell r="I96">
            <v>22</v>
          </cell>
          <cell r="J96">
            <v>4500000</v>
          </cell>
          <cell r="K96">
            <v>4500000</v>
          </cell>
          <cell r="L96">
            <v>379332</v>
          </cell>
          <cell r="N96">
            <v>0</v>
          </cell>
          <cell r="O96">
            <v>190800</v>
          </cell>
          <cell r="P96">
            <v>0</v>
          </cell>
          <cell r="Q96">
            <v>90000</v>
          </cell>
          <cell r="S96">
            <v>5160132</v>
          </cell>
          <cell r="T96">
            <v>90000</v>
          </cell>
          <cell r="U96">
            <v>0</v>
          </cell>
          <cell r="V96">
            <v>45000</v>
          </cell>
          <cell r="W96">
            <v>0</v>
          </cell>
          <cell r="X96">
            <v>13356.270000000019</v>
          </cell>
          <cell r="Y96">
            <v>0</v>
          </cell>
          <cell r="Z96">
            <v>13356.270000000019</v>
          </cell>
          <cell r="AA96">
            <v>0</v>
          </cell>
          <cell r="AB96">
            <v>4730975.7300000004</v>
          </cell>
        </row>
        <row r="97">
          <cell r="B97">
            <v>701219</v>
          </cell>
          <cell r="C97" t="str">
            <v>MUHAMMAD FIKRI ASKANDARY</v>
          </cell>
          <cell r="D97" t="str">
            <v>SPV</v>
          </cell>
          <cell r="E97" t="str">
            <v>SPV</v>
          </cell>
          <cell r="F97" t="str">
            <v>Asep Junaidi</v>
          </cell>
          <cell r="G97" t="str">
            <v>TK</v>
          </cell>
          <cell r="H97">
            <v>43290</v>
          </cell>
          <cell r="I97">
            <v>22</v>
          </cell>
          <cell r="J97">
            <v>4000000</v>
          </cell>
          <cell r="K97">
            <v>4000000</v>
          </cell>
          <cell r="L97">
            <v>344325</v>
          </cell>
          <cell r="N97">
            <v>0</v>
          </cell>
          <cell r="O97">
            <v>169600</v>
          </cell>
          <cell r="P97">
            <v>0</v>
          </cell>
          <cell r="Q97">
            <v>80000</v>
          </cell>
          <cell r="S97">
            <v>4593925</v>
          </cell>
          <cell r="T97">
            <v>80000</v>
          </cell>
          <cell r="U97">
            <v>0</v>
          </cell>
          <cell r="V97">
            <v>40000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4224325</v>
          </cell>
        </row>
        <row r="98">
          <cell r="B98">
            <v>700058</v>
          </cell>
          <cell r="C98" t="str">
            <v>REALITA ANGGUN WILLANTI</v>
          </cell>
          <cell r="D98" t="str">
            <v>SPV</v>
          </cell>
          <cell r="E98" t="str">
            <v>SPV</v>
          </cell>
          <cell r="F98" t="str">
            <v>Asep Junaidi</v>
          </cell>
          <cell r="G98" t="str">
            <v>TK</v>
          </cell>
          <cell r="H98">
            <v>42039</v>
          </cell>
          <cell r="I98">
            <v>22</v>
          </cell>
          <cell r="J98">
            <v>4500000</v>
          </cell>
          <cell r="K98">
            <v>4500000</v>
          </cell>
          <cell r="L98">
            <v>431382</v>
          </cell>
          <cell r="N98">
            <v>0</v>
          </cell>
          <cell r="O98">
            <v>190800</v>
          </cell>
          <cell r="P98">
            <v>0</v>
          </cell>
          <cell r="Q98">
            <v>90000</v>
          </cell>
          <cell r="S98">
            <v>5212182</v>
          </cell>
          <cell r="T98">
            <v>90000</v>
          </cell>
          <cell r="U98">
            <v>0</v>
          </cell>
          <cell r="V98">
            <v>45000</v>
          </cell>
          <cell r="W98">
            <v>0</v>
          </cell>
          <cell r="X98">
            <v>15828.645000000019</v>
          </cell>
          <cell r="Y98">
            <v>0</v>
          </cell>
          <cell r="Z98">
            <v>15828.645000000019</v>
          </cell>
          <cell r="AA98">
            <v>0</v>
          </cell>
          <cell r="AB98">
            <v>4780553.3550000004</v>
          </cell>
        </row>
        <row r="99">
          <cell r="B99">
            <v>700505</v>
          </cell>
          <cell r="C99" t="str">
            <v>ROSMALA DEWI</v>
          </cell>
          <cell r="D99" t="str">
            <v>ATM</v>
          </cell>
          <cell r="E99" t="str">
            <v>ATM</v>
          </cell>
          <cell r="F99" t="str">
            <v>Asep Junaidi</v>
          </cell>
          <cell r="G99" t="str">
            <v>TK</v>
          </cell>
          <cell r="H99">
            <v>42009</v>
          </cell>
          <cell r="I99">
            <v>22</v>
          </cell>
          <cell r="J99">
            <v>7000000</v>
          </cell>
          <cell r="K99">
            <v>7000000</v>
          </cell>
          <cell r="L99">
            <v>643628.52</v>
          </cell>
          <cell r="N99">
            <v>0</v>
          </cell>
          <cell r="O99">
            <v>296800</v>
          </cell>
          <cell r="P99">
            <v>0</v>
          </cell>
          <cell r="Q99">
            <v>140000</v>
          </cell>
          <cell r="S99">
            <v>8080428.5199999996</v>
          </cell>
          <cell r="T99">
            <v>140000</v>
          </cell>
          <cell r="U99">
            <v>0</v>
          </cell>
          <cell r="V99">
            <v>70000</v>
          </cell>
          <cell r="W99">
            <v>0</v>
          </cell>
          <cell r="X99">
            <v>148320.35469999997</v>
          </cell>
          <cell r="Y99">
            <v>117748</v>
          </cell>
          <cell r="Z99">
            <v>30572.354699999967</v>
          </cell>
          <cell r="AA99">
            <v>0</v>
          </cell>
          <cell r="AB99">
            <v>7285308.1652999995</v>
          </cell>
        </row>
        <row r="100">
          <cell r="B100">
            <v>700946</v>
          </cell>
          <cell r="C100" t="str">
            <v>SUHELI WIBOWO</v>
          </cell>
          <cell r="D100" t="str">
            <v>SPV</v>
          </cell>
          <cell r="E100" t="str">
            <v>SPV</v>
          </cell>
          <cell r="F100" t="str">
            <v>Asep Junaidi</v>
          </cell>
          <cell r="G100" t="str">
            <v>K2</v>
          </cell>
          <cell r="H100">
            <v>42969</v>
          </cell>
          <cell r="I100">
            <v>20</v>
          </cell>
          <cell r="J100">
            <v>4000000</v>
          </cell>
          <cell r="K100">
            <v>3636363.6363636367</v>
          </cell>
          <cell r="L100">
            <v>476826</v>
          </cell>
          <cell r="N100">
            <v>0</v>
          </cell>
          <cell r="O100">
            <v>169600</v>
          </cell>
          <cell r="P100">
            <v>0</v>
          </cell>
          <cell r="Q100">
            <v>80000</v>
          </cell>
          <cell r="S100">
            <v>4362789.6363636367</v>
          </cell>
          <cell r="T100">
            <v>80000</v>
          </cell>
          <cell r="U100">
            <v>0</v>
          </cell>
          <cell r="V100">
            <v>40000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3993189.6363636367</v>
          </cell>
        </row>
        <row r="101">
          <cell r="B101">
            <v>700504</v>
          </cell>
          <cell r="C101" t="str">
            <v>TRI HARYONO</v>
          </cell>
          <cell r="D101" t="str">
            <v>SPV</v>
          </cell>
          <cell r="E101" t="str">
            <v>SPV</v>
          </cell>
          <cell r="F101" t="str">
            <v>Asep Junaidi</v>
          </cell>
          <cell r="G101" t="str">
            <v>K2</v>
          </cell>
          <cell r="H101">
            <v>42039</v>
          </cell>
          <cell r="I101">
            <v>22</v>
          </cell>
          <cell r="J101">
            <v>4500000</v>
          </cell>
          <cell r="K101">
            <v>4500000</v>
          </cell>
          <cell r="L101">
            <v>687860.7</v>
          </cell>
          <cell r="N101">
            <v>0</v>
          </cell>
          <cell r="O101">
            <v>190800</v>
          </cell>
          <cell r="P101">
            <v>0</v>
          </cell>
          <cell r="Q101">
            <v>90000</v>
          </cell>
          <cell r="S101">
            <v>5468660.7000000002</v>
          </cell>
          <cell r="T101">
            <v>90000</v>
          </cell>
          <cell r="U101">
            <v>0</v>
          </cell>
          <cell r="V101">
            <v>45000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5052860.7</v>
          </cell>
        </row>
        <row r="121">
          <cell r="D121" t="str">
            <v>.</v>
          </cell>
          <cell r="J121">
            <v>295250000</v>
          </cell>
          <cell r="K121">
            <v>242006818.18181822</v>
          </cell>
          <cell r="L121">
            <v>46468312.610000007</v>
          </cell>
          <cell r="M121">
            <v>0</v>
          </cell>
          <cell r="N121">
            <v>0</v>
          </cell>
          <cell r="O121">
            <v>1823200</v>
          </cell>
          <cell r="P121">
            <v>0</v>
          </cell>
          <cell r="Q121">
            <v>860000</v>
          </cell>
          <cell r="R121">
            <v>0</v>
          </cell>
          <cell r="S121">
            <v>291158330.7918182</v>
          </cell>
          <cell r="T121">
            <v>860000</v>
          </cell>
          <cell r="U121">
            <v>0</v>
          </cell>
          <cell r="V121">
            <v>430000</v>
          </cell>
          <cell r="W121">
            <v>0</v>
          </cell>
          <cell r="X121">
            <v>805962.64816818177</v>
          </cell>
          <cell r="Y121">
            <v>160800</v>
          </cell>
          <cell r="Z121">
            <v>645162.64816818177</v>
          </cell>
          <cell r="AA121">
            <v>0</v>
          </cell>
          <cell r="AB121">
            <v>286379168.14365</v>
          </cell>
        </row>
        <row r="124">
          <cell r="C124" t="str">
            <v>Jakarta, 10 April 2019</v>
          </cell>
        </row>
        <row r="125">
          <cell r="C125" t="str">
            <v>Prepared by,</v>
          </cell>
          <cell r="W125" t="str">
            <v>Approved by,</v>
          </cell>
        </row>
        <row r="129">
          <cell r="C129" t="str">
            <v>Puji Lestari</v>
          </cell>
          <cell r="W129" t="str">
            <v>Hermanus Julianto</v>
          </cell>
        </row>
        <row r="130">
          <cell r="C130" t="str">
            <v>Hr Dept</v>
          </cell>
          <cell r="W130" t="str">
            <v>H R D</v>
          </cell>
        </row>
        <row r="135">
          <cell r="F135" t="str">
            <v>TSR1</v>
          </cell>
          <cell r="J135">
            <v>217800000</v>
          </cell>
          <cell r="K135">
            <v>242006818.18181822</v>
          </cell>
          <cell r="L135">
            <v>46468312.610000007</v>
          </cell>
          <cell r="M135">
            <v>0</v>
          </cell>
          <cell r="N135">
            <v>0</v>
          </cell>
          <cell r="O135">
            <v>1823200</v>
          </cell>
          <cell r="P135">
            <v>0</v>
          </cell>
          <cell r="Q135">
            <v>860000</v>
          </cell>
          <cell r="R135">
            <v>0</v>
          </cell>
          <cell r="S135">
            <v>291158330.7918182</v>
          </cell>
          <cell r="T135">
            <v>860000</v>
          </cell>
          <cell r="U135">
            <v>0</v>
          </cell>
          <cell r="V135">
            <v>430000</v>
          </cell>
          <cell r="W135">
            <v>0</v>
          </cell>
          <cell r="X135">
            <v>805962.64816818177</v>
          </cell>
          <cell r="Y135">
            <v>160800</v>
          </cell>
          <cell r="Z135">
            <v>645162.64816818177</v>
          </cell>
          <cell r="AA135">
            <v>0</v>
          </cell>
          <cell r="AB135">
            <v>286379168.14365</v>
          </cell>
        </row>
        <row r="136">
          <cell r="F136" t="str">
            <v>SPV</v>
          </cell>
          <cell r="J136">
            <v>74650000</v>
          </cell>
          <cell r="K136" t="e">
            <v>#REF!</v>
          </cell>
          <cell r="L136" t="e">
            <v>#REF!</v>
          </cell>
          <cell r="M136" t="e">
            <v>#REF!</v>
          </cell>
          <cell r="N136" t="e">
            <v>#REF!</v>
          </cell>
          <cell r="O136" t="e">
            <v>#REF!</v>
          </cell>
          <cell r="P136" t="e">
            <v>#REF!</v>
          </cell>
          <cell r="Q136" t="e">
            <v>#REF!</v>
          </cell>
          <cell r="R136" t="e">
            <v>#REF!</v>
          </cell>
          <cell r="S136" t="e">
            <v>#REF!</v>
          </cell>
          <cell r="T136" t="e">
            <v>#REF!</v>
          </cell>
          <cell r="U136" t="e">
            <v>#REF!</v>
          </cell>
          <cell r="V136" t="e">
            <v>#REF!</v>
          </cell>
          <cell r="W136" t="e">
            <v>#REF!</v>
          </cell>
          <cell r="X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</row>
        <row r="137">
          <cell r="F137" t="str">
            <v>ATM 1</v>
          </cell>
          <cell r="J137">
            <v>2800000</v>
          </cell>
          <cell r="K137" t="e">
            <v>#REF!</v>
          </cell>
          <cell r="L137" t="e">
            <v>#REF!</v>
          </cell>
          <cell r="M137" t="e">
            <v>#REF!</v>
          </cell>
          <cell r="N137" t="e">
            <v>#REF!</v>
          </cell>
          <cell r="O137" t="e">
            <v>#REF!</v>
          </cell>
          <cell r="P137" t="e">
            <v>#REF!</v>
          </cell>
          <cell r="Q137" t="e">
            <v>#REF!</v>
          </cell>
          <cell r="R137" t="e">
            <v>#REF!</v>
          </cell>
          <cell r="S137" t="e">
            <v>#REF!</v>
          </cell>
          <cell r="T137" t="e">
            <v>#REF!</v>
          </cell>
          <cell r="U137" t="e">
            <v>#REF!</v>
          </cell>
          <cell r="V137" t="e">
            <v>#REF!</v>
          </cell>
          <cell r="W137" t="e">
            <v>#REF!</v>
          </cell>
          <cell r="X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</row>
        <row r="138">
          <cell r="F138" t="str">
            <v>ATM 2</v>
          </cell>
          <cell r="J138" t="e">
            <v>#REF!</v>
          </cell>
          <cell r="K138" t="e">
            <v>#REF!</v>
          </cell>
          <cell r="L138" t="e">
            <v>#REF!</v>
          </cell>
          <cell r="M138" t="e">
            <v>#REF!</v>
          </cell>
          <cell r="N138" t="e">
            <v>#REF!</v>
          </cell>
          <cell r="O138" t="e">
            <v>#REF!</v>
          </cell>
          <cell r="P138" t="e">
            <v>#REF!</v>
          </cell>
          <cell r="Q138" t="e">
            <v>#REF!</v>
          </cell>
          <cell r="R138" t="e">
            <v>#REF!</v>
          </cell>
          <cell r="S138" t="e">
            <v>#REF!</v>
          </cell>
          <cell r="T138" t="e">
            <v>#REF!</v>
          </cell>
          <cell r="U138" t="e">
            <v>#REF!</v>
          </cell>
          <cell r="V138" t="e">
            <v>#REF!</v>
          </cell>
          <cell r="W138" t="e">
            <v>#REF!</v>
          </cell>
          <cell r="X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</row>
        <row r="139">
          <cell r="F139" t="str">
            <v>TSR2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</row>
        <row r="140">
          <cell r="F140" t="str">
            <v>SPV 2</v>
          </cell>
          <cell r="J140" t="e">
            <v>#REF!</v>
          </cell>
          <cell r="K140" t="e">
            <v>#REF!</v>
          </cell>
          <cell r="L140" t="e">
            <v>#REF!</v>
          </cell>
          <cell r="M140" t="e">
            <v>#REF!</v>
          </cell>
          <cell r="N140" t="e">
            <v>#REF!</v>
          </cell>
          <cell r="O140" t="e">
            <v>#REF!</v>
          </cell>
          <cell r="P140" t="e">
            <v>#REF!</v>
          </cell>
          <cell r="Q140" t="e">
            <v>#REF!</v>
          </cell>
          <cell r="R140" t="e">
            <v>#REF!</v>
          </cell>
          <cell r="S140" t="e">
            <v>#REF!</v>
          </cell>
          <cell r="T140" t="e">
            <v>#REF!</v>
          </cell>
          <cell r="U140" t="e">
            <v>#REF!</v>
          </cell>
          <cell r="V140" t="e">
            <v>#REF!</v>
          </cell>
          <cell r="W140" t="e">
            <v>#REF!</v>
          </cell>
          <cell r="X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</row>
        <row r="141">
          <cell r="F141" t="str">
            <v>Total</v>
          </cell>
          <cell r="J141" t="e">
            <v>#REF!</v>
          </cell>
          <cell r="K141" t="e">
            <v>#REF!</v>
          </cell>
          <cell r="L141" t="e">
            <v>#REF!</v>
          </cell>
          <cell r="M141" t="e">
            <v>#REF!</v>
          </cell>
          <cell r="N141" t="e">
            <v>#REF!</v>
          </cell>
          <cell r="O141" t="e">
            <v>#REF!</v>
          </cell>
          <cell r="P141" t="e">
            <v>#REF!</v>
          </cell>
          <cell r="Q141" t="e">
            <v>#REF!</v>
          </cell>
          <cell r="R141" t="e">
            <v>#REF!</v>
          </cell>
          <cell r="S141" t="e">
            <v>#REF!</v>
          </cell>
          <cell r="T141" t="e">
            <v>#REF!</v>
          </cell>
          <cell r="U141" t="e">
            <v>#REF!</v>
          </cell>
          <cell r="V141" t="e">
            <v>#REF!</v>
          </cell>
          <cell r="W141" t="e">
            <v>#REF!</v>
          </cell>
          <cell r="X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</row>
        <row r="143">
          <cell r="J143" t="e">
            <v>#REF!</v>
          </cell>
          <cell r="K143" t="e">
            <v>#REF!</v>
          </cell>
          <cell r="L143" t="e">
            <v>#REF!</v>
          </cell>
          <cell r="M143" t="e">
            <v>#REF!</v>
          </cell>
          <cell r="N143" t="e">
            <v>#REF!</v>
          </cell>
          <cell r="O143" t="e">
            <v>#REF!</v>
          </cell>
          <cell r="P143" t="e">
            <v>#REF!</v>
          </cell>
          <cell r="Q143" t="e">
            <v>#REF!</v>
          </cell>
          <cell r="R143" t="e">
            <v>#REF!</v>
          </cell>
          <cell r="S143" t="e">
            <v>#REF!</v>
          </cell>
          <cell r="T143" t="e">
            <v>#REF!</v>
          </cell>
          <cell r="U143" t="e">
            <v>#REF!</v>
          </cell>
          <cell r="V143" t="e">
            <v>#REF!</v>
          </cell>
          <cell r="W143" t="e">
            <v>#REF!</v>
          </cell>
          <cell r="X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topLeftCell="S1" workbookViewId="0">
      <selection activeCell="AA14" sqref="AA14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4" width="11.7109375" bestFit="1" customWidth="1"/>
    <col min="5" max="5" width="7.7109375" bestFit="1" customWidth="1"/>
    <col min="6" max="6" width="26.4257812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43525</v>
      </c>
      <c r="B2">
        <f>[1]THP!$B11</f>
        <v>701304</v>
      </c>
      <c r="C2" t="str">
        <f>[1]THP!$C11</f>
        <v>Agung Mujianto</v>
      </c>
      <c r="D2">
        <f>B2</f>
        <v>701304</v>
      </c>
      <c r="E2" t="s">
        <v>27</v>
      </c>
      <c r="F2" t="str">
        <f>[1]THP!$F11</f>
        <v>Amanda Anugerahani Estika</v>
      </c>
      <c r="G2">
        <f>[1]THP!$I11</f>
        <v>22</v>
      </c>
      <c r="H2" t="str">
        <f>[1]THP!$D11</f>
        <v>TSR</v>
      </c>
      <c r="I2" s="4">
        <f>[1]THP!$K11</f>
        <v>3250000</v>
      </c>
      <c r="J2" s="4">
        <f>[1]THP!$K11</f>
        <v>3250000</v>
      </c>
      <c r="K2" s="5">
        <v>0</v>
      </c>
      <c r="L2" s="5">
        <v>0</v>
      </c>
      <c r="M2" s="5">
        <v>0</v>
      </c>
      <c r="N2" s="4">
        <f>SUM(J2:M2)</f>
        <v>3250000</v>
      </c>
      <c r="O2" s="4">
        <f>[1]THP!$L11</f>
        <v>140180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f>SUM(N2:U2)</f>
        <v>3390180</v>
      </c>
      <c r="W2" s="5">
        <f>IFERROR(VLOOKUP(B2,[1]THP!$B11:$X101,23,0),0)</f>
        <v>0</v>
      </c>
      <c r="X2" s="5">
        <f>IFERROR(VLOOKUP(B2,[1]THP!$B11:$T101,19,0),0)</f>
        <v>0</v>
      </c>
      <c r="Y2" s="5">
        <f>IFERROR(VLOOKUP(B2,[1]THP!$B11:$V101,21,0),0)</f>
        <v>0</v>
      </c>
      <c r="Z2" s="5">
        <v>0</v>
      </c>
      <c r="AA2" s="5">
        <v>0</v>
      </c>
      <c r="AB2" s="5">
        <v>0</v>
      </c>
      <c r="AC2" s="5">
        <f>IFERROR(VLOOKUP(B2,[1]THP!$B11:$AB101,27,0),0)</f>
        <v>3390180</v>
      </c>
    </row>
    <row r="3" spans="1:29" ht="15.75" customHeight="1" x14ac:dyDescent="0.25">
      <c r="A3" s="3">
        <v>43525</v>
      </c>
      <c r="B3">
        <f>[1]THP!$B12</f>
        <v>701305</v>
      </c>
      <c r="C3" t="str">
        <f>[1]THP!$C12</f>
        <v>Heri Idawati S</v>
      </c>
      <c r="D3">
        <f t="shared" ref="D3:D66" si="0">B3</f>
        <v>701305</v>
      </c>
      <c r="E3" t="s">
        <v>27</v>
      </c>
      <c r="F3" t="str">
        <f>[1]THP!$F12</f>
        <v>Amanda Anugerahani Estika</v>
      </c>
      <c r="G3">
        <f>[1]THP!$I12</f>
        <v>22</v>
      </c>
      <c r="H3" t="str">
        <f>[1]THP!$D12</f>
        <v>TSR</v>
      </c>
      <c r="I3" s="4">
        <f>[1]THP!$K12</f>
        <v>3250000</v>
      </c>
      <c r="J3" s="4">
        <f>[1]THP!$K12</f>
        <v>3250000</v>
      </c>
      <c r="K3" s="5">
        <v>0</v>
      </c>
      <c r="L3" s="5">
        <v>0</v>
      </c>
      <c r="M3" s="5">
        <v>0</v>
      </c>
      <c r="N3" s="4">
        <f t="shared" ref="N3:N66" si="1">SUM(J3:M3)</f>
        <v>3250000</v>
      </c>
      <c r="O3" s="4">
        <f>[1]THP!$L12</f>
        <v>132000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f t="shared" ref="V3:V66" si="2">SUM(N3:U3)</f>
        <v>3382000</v>
      </c>
      <c r="W3" s="5">
        <f>IFERROR(VLOOKUP(B3,[1]THP!$B12:$X102,23,0),0)</f>
        <v>0</v>
      </c>
      <c r="X3" s="5">
        <f>IFERROR(VLOOKUP(B3,[1]THP!$B12:$T102,19,0),0)</f>
        <v>0</v>
      </c>
      <c r="Y3" s="5">
        <f>IFERROR(VLOOKUP(B3,[1]THP!$B12:$V102,21,0),0)</f>
        <v>0</v>
      </c>
      <c r="Z3" s="5">
        <v>0</v>
      </c>
      <c r="AA3" s="5">
        <v>0</v>
      </c>
      <c r="AB3" s="5">
        <v>0</v>
      </c>
      <c r="AC3" s="5">
        <f>IFERROR(VLOOKUP(B3,[1]THP!$B12:$AB102,27,0),0)</f>
        <v>3382000</v>
      </c>
    </row>
    <row r="4" spans="1:29" x14ac:dyDescent="0.25">
      <c r="A4" s="3">
        <v>43525</v>
      </c>
      <c r="B4">
        <f>[1]THP!$B13</f>
        <v>701306</v>
      </c>
      <c r="C4" t="str">
        <f>[1]THP!$C13</f>
        <v>Melviana Nadeak</v>
      </c>
      <c r="D4">
        <f t="shared" si="0"/>
        <v>701306</v>
      </c>
      <c r="E4" t="s">
        <v>27</v>
      </c>
      <c r="F4" t="str">
        <f>[1]THP!$F13</f>
        <v>Amanda Anugerahani Estika</v>
      </c>
      <c r="G4">
        <f>[1]THP!$I13</f>
        <v>4</v>
      </c>
      <c r="H4" t="str">
        <f>[1]THP!$D13</f>
        <v>TSR</v>
      </c>
      <c r="I4" s="4">
        <f>[1]THP!$K13</f>
        <v>590909.09090909094</v>
      </c>
      <c r="J4" s="4">
        <f>[1]THP!$K13</f>
        <v>590909.09090909094</v>
      </c>
      <c r="K4" s="5">
        <v>0</v>
      </c>
      <c r="L4" s="5">
        <v>0</v>
      </c>
      <c r="M4" s="5">
        <v>0</v>
      </c>
      <c r="N4" s="4">
        <f t="shared" si="1"/>
        <v>590909.09090909094</v>
      </c>
      <c r="O4" s="4">
        <f>[1]THP!$L13</f>
        <v>1642815.2499999998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f t="shared" si="2"/>
        <v>2233724.3409090908</v>
      </c>
      <c r="W4" s="5">
        <f>IFERROR(VLOOKUP(B4,[1]THP!$B13:$X103,23,0),0)</f>
        <v>0</v>
      </c>
      <c r="X4" s="5">
        <f>IFERROR(VLOOKUP(B4,[1]THP!$B13:$T103,19,0),0)</f>
        <v>0</v>
      </c>
      <c r="Y4" s="5">
        <f>IFERROR(VLOOKUP(B4,[1]THP!$B13:$V103,21,0),0)</f>
        <v>0</v>
      </c>
      <c r="Z4" s="5">
        <v>0</v>
      </c>
      <c r="AA4" s="5">
        <v>0</v>
      </c>
      <c r="AB4" s="5">
        <v>0</v>
      </c>
      <c r="AC4" s="5">
        <f>IFERROR(VLOOKUP(B4,[1]THP!$B13:$AB103,27,0),0)</f>
        <v>2233724.3409090908</v>
      </c>
    </row>
    <row r="5" spans="1:29" x14ac:dyDescent="0.25">
      <c r="A5" s="3">
        <v>43525</v>
      </c>
      <c r="B5">
        <f>[1]THP!$B14</f>
        <v>701307</v>
      </c>
      <c r="C5" t="str">
        <f>[1]THP!$C14</f>
        <v>Netty Inge Indraini</v>
      </c>
      <c r="D5">
        <f t="shared" si="0"/>
        <v>701307</v>
      </c>
      <c r="E5" t="s">
        <v>27</v>
      </c>
      <c r="F5" t="str">
        <f>[1]THP!$F14</f>
        <v>Amanda Anugerahani Estika</v>
      </c>
      <c r="G5">
        <f>[1]THP!$I14</f>
        <v>22</v>
      </c>
      <c r="H5" t="str">
        <f>[1]THP!$D14</f>
        <v>TSR</v>
      </c>
      <c r="I5" s="4">
        <f>[1]THP!$K14</f>
        <v>3250000</v>
      </c>
      <c r="J5" s="4">
        <f>[1]THP!$K14</f>
        <v>3250000</v>
      </c>
      <c r="K5" s="5">
        <v>0</v>
      </c>
      <c r="L5" s="5">
        <v>0</v>
      </c>
      <c r="M5" s="5">
        <v>0</v>
      </c>
      <c r="N5" s="4">
        <f t="shared" si="1"/>
        <v>3250000</v>
      </c>
      <c r="O5" s="4">
        <f>[1]THP!$L14</f>
        <v>98000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si="2"/>
        <v>3348000</v>
      </c>
      <c r="W5" s="5">
        <f>IFERROR(VLOOKUP(B5,[1]THP!$B14:$X104,23,0),0)</f>
        <v>0</v>
      </c>
      <c r="X5" s="5">
        <f>IFERROR(VLOOKUP(B5,[1]THP!$B14:$T104,19,0),0)</f>
        <v>0</v>
      </c>
      <c r="Y5" s="5">
        <f>IFERROR(VLOOKUP(B5,[1]THP!$B14:$V104,21,0),0)</f>
        <v>0</v>
      </c>
      <c r="Z5" s="5">
        <v>0</v>
      </c>
      <c r="AA5" s="5">
        <v>0</v>
      </c>
      <c r="AB5" s="5">
        <v>0</v>
      </c>
      <c r="AC5" s="5">
        <f>IFERROR(VLOOKUP(B5,[1]THP!$B14:$AB104,27,0),0)</f>
        <v>3348000</v>
      </c>
    </row>
    <row r="6" spans="1:29" x14ac:dyDescent="0.25">
      <c r="A6" s="3">
        <v>43525</v>
      </c>
      <c r="B6">
        <f>[1]THP!$B15</f>
        <v>701308</v>
      </c>
      <c r="C6" t="str">
        <f>[1]THP!$C15</f>
        <v>Ralita Kristin Ajianti</v>
      </c>
      <c r="D6">
        <f t="shared" si="0"/>
        <v>701308</v>
      </c>
      <c r="E6" t="s">
        <v>27</v>
      </c>
      <c r="F6" t="str">
        <f>[1]THP!$F15</f>
        <v>Amanda Anugerahani Estika</v>
      </c>
      <c r="G6">
        <f>[1]THP!$I15</f>
        <v>17</v>
      </c>
      <c r="H6" t="str">
        <f>[1]THP!$D15</f>
        <v>TSR</v>
      </c>
      <c r="I6" s="4">
        <f>[1]THP!$K15</f>
        <v>2511363.6363636367</v>
      </c>
      <c r="J6" s="4">
        <f>[1]THP!$K15</f>
        <v>2511363.6363636367</v>
      </c>
      <c r="K6" s="5">
        <v>0</v>
      </c>
      <c r="L6" s="5">
        <v>0</v>
      </c>
      <c r="M6" s="5">
        <v>0</v>
      </c>
      <c r="N6" s="4">
        <f t="shared" si="1"/>
        <v>2511363.6363636367</v>
      </c>
      <c r="O6" s="4">
        <f>[1]THP!$L15</f>
        <v>121280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f t="shared" si="2"/>
        <v>2632643.6363636367</v>
      </c>
      <c r="W6" s="5">
        <f>IFERROR(VLOOKUP(B6,[1]THP!$B15:$X105,23,0),0)</f>
        <v>0</v>
      </c>
      <c r="X6" s="5">
        <f>IFERROR(VLOOKUP(B6,[1]THP!$B15:$T105,19,0),0)</f>
        <v>0</v>
      </c>
      <c r="Y6" s="5">
        <f>IFERROR(VLOOKUP(B6,[1]THP!$B15:$V105,21,0),0)</f>
        <v>0</v>
      </c>
      <c r="Z6" s="5">
        <v>0</v>
      </c>
      <c r="AA6" s="5">
        <v>0</v>
      </c>
      <c r="AB6" s="5">
        <v>0</v>
      </c>
      <c r="AC6" s="5">
        <f>IFERROR(VLOOKUP(B6,[1]THP!$B15:$AB105,27,0),0)</f>
        <v>2632643.6363636367</v>
      </c>
    </row>
    <row r="7" spans="1:29" x14ac:dyDescent="0.25">
      <c r="A7" s="3">
        <v>43525</v>
      </c>
      <c r="B7">
        <f>[1]THP!$B16</f>
        <v>701330</v>
      </c>
      <c r="C7" t="str">
        <f>[1]THP!$C16</f>
        <v>Misbahuddin</v>
      </c>
      <c r="D7">
        <f t="shared" si="0"/>
        <v>701330</v>
      </c>
      <c r="E7" t="s">
        <v>27</v>
      </c>
      <c r="F7" t="str">
        <f>[1]THP!$F16</f>
        <v>Amanda Anugerahani Estika</v>
      </c>
      <c r="G7">
        <f>[1]THP!$I16</f>
        <v>15</v>
      </c>
      <c r="H7" t="str">
        <f>[1]THP!$D16</f>
        <v>TSR</v>
      </c>
      <c r="I7" s="4">
        <f>[1]THP!$K16</f>
        <v>2215909.0909090908</v>
      </c>
      <c r="J7" s="4">
        <f>[1]THP!$K16</f>
        <v>2215909.0909090908</v>
      </c>
      <c r="K7" s="5">
        <v>0</v>
      </c>
      <c r="L7" s="5">
        <v>0</v>
      </c>
      <c r="M7" s="5">
        <v>0</v>
      </c>
      <c r="N7" s="4">
        <f t="shared" si="1"/>
        <v>2215909.0909090908</v>
      </c>
      <c r="O7" s="4">
        <f>[1]THP!$L16</f>
        <v>1001910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2"/>
        <v>3217819.0909090908</v>
      </c>
      <c r="W7" s="5">
        <f>IFERROR(VLOOKUP(B7,[1]THP!$B16:$X106,23,0),0)</f>
        <v>0</v>
      </c>
      <c r="X7" s="5">
        <f>IFERROR(VLOOKUP(B7,[1]THP!$B16:$T106,19,0),0)</f>
        <v>0</v>
      </c>
      <c r="Y7" s="5">
        <f>IFERROR(VLOOKUP(B7,[1]THP!$B16:$V106,21,0),0)</f>
        <v>0</v>
      </c>
      <c r="Z7" s="5">
        <v>0</v>
      </c>
      <c r="AA7" s="5">
        <v>0</v>
      </c>
      <c r="AB7" s="5">
        <v>0</v>
      </c>
      <c r="AC7" s="5">
        <f>IFERROR(VLOOKUP(B7,[1]THP!$B16:$AB106,27,0),0)</f>
        <v>3217819.0909090908</v>
      </c>
    </row>
    <row r="8" spans="1:29" x14ac:dyDescent="0.25">
      <c r="A8" s="3">
        <v>43525</v>
      </c>
      <c r="B8">
        <f>[1]THP!$B17</f>
        <v>701331</v>
      </c>
      <c r="C8" t="str">
        <f>[1]THP!$C17</f>
        <v>Irianti Watampone</v>
      </c>
      <c r="D8">
        <f t="shared" si="0"/>
        <v>701331</v>
      </c>
      <c r="E8" t="s">
        <v>27</v>
      </c>
      <c r="F8" t="str">
        <f>[1]THP!$F17</f>
        <v>Amanda Anugerahani Estika</v>
      </c>
      <c r="G8">
        <f>[1]THP!$I17</f>
        <v>22</v>
      </c>
      <c r="H8" t="str">
        <f>[1]THP!$D17</f>
        <v>TSR</v>
      </c>
      <c r="I8" s="4">
        <f>[1]THP!$K17</f>
        <v>3250000</v>
      </c>
      <c r="J8" s="4">
        <f>[1]THP!$K17</f>
        <v>3250000</v>
      </c>
      <c r="K8" s="5">
        <v>0</v>
      </c>
      <c r="L8" s="5">
        <v>0</v>
      </c>
      <c r="M8" s="5">
        <v>0</v>
      </c>
      <c r="N8" s="4">
        <f t="shared" si="1"/>
        <v>3250000</v>
      </c>
      <c r="O8" s="4">
        <f>[1]THP!$L17</f>
        <v>54740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2"/>
        <v>3304740</v>
      </c>
      <c r="W8" s="5">
        <f>IFERROR(VLOOKUP(B8,[1]THP!$B17:$X107,23,0),0)</f>
        <v>0</v>
      </c>
      <c r="X8" s="5">
        <f>IFERROR(VLOOKUP(B8,[1]THP!$B17:$T107,19,0),0)</f>
        <v>0</v>
      </c>
      <c r="Y8" s="5">
        <f>IFERROR(VLOOKUP(B8,[1]THP!$B17:$V107,21,0),0)</f>
        <v>0</v>
      </c>
      <c r="Z8" s="5">
        <v>0</v>
      </c>
      <c r="AA8" s="5">
        <v>0</v>
      </c>
      <c r="AB8" s="5">
        <v>0</v>
      </c>
      <c r="AC8" s="5">
        <f>IFERROR(VLOOKUP(B8,[1]THP!$B17:$AB107,27,0),0)</f>
        <v>3304740</v>
      </c>
    </row>
    <row r="9" spans="1:29" x14ac:dyDescent="0.25">
      <c r="A9" s="3">
        <v>43525</v>
      </c>
      <c r="B9">
        <f>[1]THP!$B18</f>
        <v>700259</v>
      </c>
      <c r="C9" t="str">
        <f>[1]THP!$C18</f>
        <v>Nilun Sabattini</v>
      </c>
      <c r="D9">
        <f t="shared" si="0"/>
        <v>700259</v>
      </c>
      <c r="E9" t="s">
        <v>27</v>
      </c>
      <c r="F9" t="str">
        <f>[1]THP!$F18</f>
        <v xml:space="preserve">Andhika Hafidz  </v>
      </c>
      <c r="G9">
        <f>[1]THP!$I18</f>
        <v>8</v>
      </c>
      <c r="H9" t="str">
        <f>[1]THP!$D18</f>
        <v>TSR</v>
      </c>
      <c r="I9" s="4">
        <f>[1]THP!$K18</f>
        <v>1181818.1818181819</v>
      </c>
      <c r="J9" s="4">
        <f>[1]THP!$K18</f>
        <v>1181818.1818181819</v>
      </c>
      <c r="K9" s="5">
        <v>0</v>
      </c>
      <c r="L9" s="5">
        <v>0</v>
      </c>
      <c r="M9" s="5">
        <v>0</v>
      </c>
      <c r="N9" s="4">
        <f t="shared" si="1"/>
        <v>1181818.1818181819</v>
      </c>
      <c r="O9" s="4">
        <f>[1]THP!$L18</f>
        <v>81600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2"/>
        <v>1263418.1818181819</v>
      </c>
      <c r="W9" s="5">
        <f>IFERROR(VLOOKUP(B9,[1]THP!$B18:$X108,23,0),0)</f>
        <v>0</v>
      </c>
      <c r="X9" s="5">
        <f>IFERROR(VLOOKUP(B9,[1]THP!$B18:$T108,19,0),0)</f>
        <v>0</v>
      </c>
      <c r="Y9" s="5">
        <f>IFERROR(VLOOKUP(B9,[1]THP!$B18:$V108,21,0),0)</f>
        <v>0</v>
      </c>
      <c r="Z9" s="5">
        <v>0</v>
      </c>
      <c r="AA9" s="5">
        <v>0</v>
      </c>
      <c r="AB9" s="5">
        <v>0</v>
      </c>
      <c r="AC9" s="5">
        <f>IFERROR(VLOOKUP(B9,[1]THP!$B18:$AB108,27,0),0)</f>
        <v>1263418.1818181819</v>
      </c>
    </row>
    <row r="10" spans="1:29" x14ac:dyDescent="0.25">
      <c r="A10" s="3">
        <v>43525</v>
      </c>
      <c r="B10">
        <f>[1]THP!$B19</f>
        <v>700420</v>
      </c>
      <c r="C10" t="str">
        <f>[1]THP!$C19</f>
        <v>Amanda Sekar Rini</v>
      </c>
      <c r="D10">
        <f t="shared" si="0"/>
        <v>700420</v>
      </c>
      <c r="E10" t="s">
        <v>27</v>
      </c>
      <c r="F10" t="str">
        <f>[1]THP!$F19</f>
        <v xml:space="preserve">Andhika Hafidz  </v>
      </c>
      <c r="G10">
        <f>[1]THP!$I19</f>
        <v>19</v>
      </c>
      <c r="H10" t="str">
        <f>[1]THP!$D19</f>
        <v>TSR</v>
      </c>
      <c r="I10" s="4">
        <f>[1]THP!$K19</f>
        <v>2418181.8181818184</v>
      </c>
      <c r="J10" s="4">
        <f>[1]THP!$K19</f>
        <v>2418181.8181818184</v>
      </c>
      <c r="K10" s="5">
        <v>0</v>
      </c>
      <c r="L10" s="5">
        <v>0</v>
      </c>
      <c r="M10" s="5">
        <v>0</v>
      </c>
      <c r="N10" s="4">
        <f t="shared" si="1"/>
        <v>2418181.8181818184</v>
      </c>
      <c r="O10" s="4">
        <f>[1]THP!$L19</f>
        <v>81600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2"/>
        <v>2499781.8181818184</v>
      </c>
      <c r="W10" s="5">
        <f>IFERROR(VLOOKUP(B10,[1]THP!$B19:$X109,23,0),0)</f>
        <v>0</v>
      </c>
      <c r="X10" s="5">
        <f>IFERROR(VLOOKUP(B10,[1]THP!$B19:$T109,19,0),0)</f>
        <v>0</v>
      </c>
      <c r="Y10" s="5">
        <f>IFERROR(VLOOKUP(B10,[1]THP!$B19:$V109,21,0),0)</f>
        <v>0</v>
      </c>
      <c r="Z10" s="5">
        <v>0</v>
      </c>
      <c r="AA10" s="5">
        <v>0</v>
      </c>
      <c r="AB10" s="5">
        <v>0</v>
      </c>
      <c r="AC10" s="5">
        <f>IFERROR(VLOOKUP(B10,[1]THP!$B19:$AB109,27,0),0)</f>
        <v>2499781.8181818184</v>
      </c>
    </row>
    <row r="11" spans="1:29" x14ac:dyDescent="0.25">
      <c r="A11" s="3">
        <v>43525</v>
      </c>
      <c r="B11">
        <f>[1]THP!$B20</f>
        <v>700752</v>
      </c>
      <c r="C11" t="str">
        <f>[1]THP!$C20</f>
        <v>Refi R</v>
      </c>
      <c r="D11">
        <f t="shared" si="0"/>
        <v>700752</v>
      </c>
      <c r="E11" t="s">
        <v>27</v>
      </c>
      <c r="F11" t="str">
        <f>[1]THP!$F20</f>
        <v xml:space="preserve">Muhammad Fikri Askandary </v>
      </c>
      <c r="G11">
        <f>[1]THP!$I20</f>
        <v>21</v>
      </c>
      <c r="H11" t="str">
        <f>[1]THP!$D20</f>
        <v>TSR</v>
      </c>
      <c r="I11" s="4">
        <f>[1]THP!$K20</f>
        <v>3579545.4545454541</v>
      </c>
      <c r="J11" s="4">
        <f>[1]THP!$K20</f>
        <v>3579545.4545454541</v>
      </c>
      <c r="K11" s="5">
        <v>0</v>
      </c>
      <c r="L11" s="5">
        <v>0</v>
      </c>
      <c r="M11" s="5">
        <v>0</v>
      </c>
      <c r="N11" s="4">
        <f t="shared" si="1"/>
        <v>3579545.4545454541</v>
      </c>
      <c r="O11" s="4">
        <f>[1]THP!$L20</f>
        <v>504000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f t="shared" si="2"/>
        <v>4083545.4545454541</v>
      </c>
      <c r="W11" s="5">
        <f>IFERROR(VLOOKUP(B11,[1]THP!$B20:$X110,23,0),0)</f>
        <v>0</v>
      </c>
      <c r="X11" s="5">
        <f>IFERROR(VLOOKUP(B11,[1]THP!$B20:$T110,19,0),0)</f>
        <v>0</v>
      </c>
      <c r="Y11" s="5">
        <f>IFERROR(VLOOKUP(B11,[1]THP!$B20:$V110,21,0),0)</f>
        <v>0</v>
      </c>
      <c r="Z11" s="5">
        <v>0</v>
      </c>
      <c r="AA11" s="5">
        <v>0</v>
      </c>
      <c r="AB11" s="5">
        <v>0</v>
      </c>
      <c r="AC11" s="5">
        <f>IFERROR(VLOOKUP(B11,[1]THP!$B20:$AB110,27,0),0)</f>
        <v>4083545.4545454541</v>
      </c>
    </row>
    <row r="12" spans="1:29" x14ac:dyDescent="0.25">
      <c r="A12" s="3">
        <v>43525</v>
      </c>
      <c r="B12">
        <f>[1]THP!$B21</f>
        <v>700788</v>
      </c>
      <c r="C12" t="str">
        <f>[1]THP!$C21</f>
        <v>Ade Sakinah</v>
      </c>
      <c r="D12">
        <f t="shared" si="0"/>
        <v>700788</v>
      </c>
      <c r="E12" t="s">
        <v>27</v>
      </c>
      <c r="F12" t="str">
        <f>[1]THP!$F21</f>
        <v xml:space="preserve">Andhika Hafidz  </v>
      </c>
      <c r="G12">
        <f>[1]THP!$I21</f>
        <v>22</v>
      </c>
      <c r="H12" t="str">
        <f>[1]THP!$D21</f>
        <v>TSR</v>
      </c>
      <c r="I12" s="4">
        <f>[1]THP!$K21</f>
        <v>2800000</v>
      </c>
      <c r="J12" s="4">
        <f>[1]THP!$K21</f>
        <v>2800000</v>
      </c>
      <c r="K12" s="5">
        <v>0</v>
      </c>
      <c r="L12" s="5">
        <v>0</v>
      </c>
      <c r="M12" s="5">
        <v>0</v>
      </c>
      <c r="N12" s="4">
        <f t="shared" si="1"/>
        <v>2800000</v>
      </c>
      <c r="O12" s="4">
        <f>[1]THP!$L21</f>
        <v>168880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f t="shared" si="2"/>
        <v>2968880</v>
      </c>
      <c r="W12" s="5">
        <f>IFERROR(VLOOKUP(B12,[1]THP!$B21:$X111,23,0),0)</f>
        <v>0</v>
      </c>
      <c r="X12" s="5">
        <f>IFERROR(VLOOKUP(B12,[1]THP!$B21:$T111,19,0),0)</f>
        <v>0</v>
      </c>
      <c r="Y12" s="5">
        <f>IFERROR(VLOOKUP(B12,[1]THP!$B21:$V111,21,0),0)</f>
        <v>0</v>
      </c>
      <c r="Z12" s="5">
        <v>0</v>
      </c>
      <c r="AA12" s="5">
        <v>0</v>
      </c>
      <c r="AB12" s="5">
        <v>0</v>
      </c>
      <c r="AC12" s="5">
        <f>IFERROR(VLOOKUP(B12,[1]THP!$B21:$AB111,27,0),0)</f>
        <v>2968880</v>
      </c>
    </row>
    <row r="13" spans="1:29" x14ac:dyDescent="0.25">
      <c r="A13" s="3">
        <v>43525</v>
      </c>
      <c r="B13">
        <f>[1]THP!$B22</f>
        <v>700979</v>
      </c>
      <c r="C13" t="str">
        <f>[1]THP!$C22</f>
        <v>Febriansyah Rhomadon</v>
      </c>
      <c r="D13">
        <f t="shared" si="0"/>
        <v>700979</v>
      </c>
      <c r="E13" t="s">
        <v>27</v>
      </c>
      <c r="F13" t="str">
        <f>[1]THP!$F22</f>
        <v xml:space="preserve">Andhika Hafidz  </v>
      </c>
      <c r="G13">
        <f>[1]THP!$I22</f>
        <v>22</v>
      </c>
      <c r="H13" t="str">
        <f>[1]THP!$D22</f>
        <v>TSR</v>
      </c>
      <c r="I13" s="4">
        <f>[1]THP!$K22</f>
        <v>2800000</v>
      </c>
      <c r="J13" s="4">
        <f>[1]THP!$K22</f>
        <v>2800000</v>
      </c>
      <c r="K13" s="5">
        <v>0</v>
      </c>
      <c r="L13" s="5">
        <v>0</v>
      </c>
      <c r="M13" s="5">
        <v>0</v>
      </c>
      <c r="N13" s="4">
        <f t="shared" si="1"/>
        <v>2800000</v>
      </c>
      <c r="O13" s="4">
        <f>[1]THP!$L22</f>
        <v>728600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f t="shared" si="2"/>
        <v>3528600</v>
      </c>
      <c r="W13" s="5">
        <f>IFERROR(VLOOKUP(B13,[1]THP!$B22:$X112,23,0),0)</f>
        <v>0</v>
      </c>
      <c r="X13" s="5">
        <f>IFERROR(VLOOKUP(B13,[1]THP!$B22:$T112,19,0),0)</f>
        <v>0</v>
      </c>
      <c r="Y13" s="5">
        <f>IFERROR(VLOOKUP(B13,[1]THP!$B22:$V112,21,0),0)</f>
        <v>0</v>
      </c>
      <c r="Z13" s="5">
        <v>0</v>
      </c>
      <c r="AA13" s="5">
        <v>0</v>
      </c>
      <c r="AB13" s="5">
        <v>0</v>
      </c>
      <c r="AC13" s="5">
        <f>IFERROR(VLOOKUP(B13,[1]THP!$B22:$AB112,27,0),0)</f>
        <v>3528600</v>
      </c>
    </row>
    <row r="14" spans="1:29" x14ac:dyDescent="0.25">
      <c r="A14" s="3">
        <v>43525</v>
      </c>
      <c r="B14">
        <f>[1]THP!$B23</f>
        <v>701249</v>
      </c>
      <c r="C14" t="str">
        <f>[1]THP!$C23</f>
        <v>Ari Furnama</v>
      </c>
      <c r="D14">
        <f t="shared" si="0"/>
        <v>701249</v>
      </c>
      <c r="E14" t="s">
        <v>27</v>
      </c>
      <c r="F14" t="str">
        <f>[1]THP!$F23</f>
        <v xml:space="preserve">Andhika Hafidz  </v>
      </c>
      <c r="G14">
        <f>[1]THP!$I23</f>
        <v>22</v>
      </c>
      <c r="H14" t="str">
        <f>[1]THP!$D23</f>
        <v>TSR</v>
      </c>
      <c r="I14" s="4">
        <f>[1]THP!$K23</f>
        <v>2800000</v>
      </c>
      <c r="J14" s="4">
        <f>[1]THP!$K23</f>
        <v>2800000</v>
      </c>
      <c r="K14" s="5">
        <v>0</v>
      </c>
      <c r="L14" s="5">
        <v>0</v>
      </c>
      <c r="M14" s="5">
        <v>0</v>
      </c>
      <c r="N14" s="4">
        <f t="shared" si="1"/>
        <v>2800000</v>
      </c>
      <c r="O14" s="4">
        <f>[1]THP!$L23</f>
        <v>54400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f t="shared" si="2"/>
        <v>2854400</v>
      </c>
      <c r="W14" s="5">
        <f>IFERROR(VLOOKUP(B14,[1]THP!$B23:$X113,23,0),0)</f>
        <v>0</v>
      </c>
      <c r="X14" s="5">
        <f>IFERROR(VLOOKUP(B14,[1]THP!$B23:$T113,19,0),0)</f>
        <v>0</v>
      </c>
      <c r="Y14" s="5">
        <f>IFERROR(VLOOKUP(B14,[1]THP!$B23:$V113,21,0),0)</f>
        <v>0</v>
      </c>
      <c r="Z14" s="5">
        <v>0</v>
      </c>
      <c r="AA14" s="5">
        <v>0</v>
      </c>
      <c r="AB14" s="5">
        <v>0</v>
      </c>
      <c r="AC14" s="5">
        <f>IFERROR(VLOOKUP(B14,[1]THP!$B23:$AB113,27,0),0)</f>
        <v>2854400</v>
      </c>
    </row>
    <row r="15" spans="1:29" x14ac:dyDescent="0.25">
      <c r="A15" s="3">
        <v>43525</v>
      </c>
      <c r="B15">
        <f>[1]THP!$B24</f>
        <v>701319</v>
      </c>
      <c r="C15" t="str">
        <f>[1]THP!$C24</f>
        <v>Minarti Herlina</v>
      </c>
      <c r="D15">
        <f t="shared" si="0"/>
        <v>701319</v>
      </c>
      <c r="E15" t="s">
        <v>27</v>
      </c>
      <c r="F15" t="str">
        <f>[1]THP!$F24</f>
        <v xml:space="preserve">Andhika Hafidz  </v>
      </c>
      <c r="G15">
        <f>[1]THP!$I24</f>
        <v>22</v>
      </c>
      <c r="H15" t="str">
        <f>[1]THP!$D24</f>
        <v>TSR</v>
      </c>
      <c r="I15" s="4">
        <f>[1]THP!$K24</f>
        <v>2800000</v>
      </c>
      <c r="J15" s="4">
        <f>[1]THP!$K24</f>
        <v>2800000</v>
      </c>
      <c r="K15" s="5">
        <v>0</v>
      </c>
      <c r="L15" s="5">
        <v>0</v>
      </c>
      <c r="M15" s="5">
        <v>0</v>
      </c>
      <c r="N15" s="4">
        <f t="shared" si="1"/>
        <v>2800000</v>
      </c>
      <c r="O15" s="4">
        <f>[1]THP!$L24</f>
        <v>27200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f t="shared" si="2"/>
        <v>2827200</v>
      </c>
      <c r="W15" s="5">
        <f>IFERROR(VLOOKUP(B15,[1]THP!$B24:$X114,23,0),0)</f>
        <v>0</v>
      </c>
      <c r="X15" s="5">
        <f>IFERROR(VLOOKUP(B15,[1]THP!$B24:$T114,19,0),0)</f>
        <v>0</v>
      </c>
      <c r="Y15" s="5">
        <f>IFERROR(VLOOKUP(B15,[1]THP!$B24:$V114,21,0),0)</f>
        <v>0</v>
      </c>
      <c r="Z15" s="5">
        <v>0</v>
      </c>
      <c r="AA15" s="5">
        <v>0</v>
      </c>
      <c r="AB15" s="5">
        <v>0</v>
      </c>
      <c r="AC15" s="5">
        <f>IFERROR(VLOOKUP(B15,[1]THP!$B24:$AB114,27,0),0)</f>
        <v>2827200</v>
      </c>
    </row>
    <row r="16" spans="1:29" x14ac:dyDescent="0.25">
      <c r="A16" s="3">
        <v>43525</v>
      </c>
      <c r="B16">
        <f>[1]THP!$B25</f>
        <v>700168</v>
      </c>
      <c r="C16" t="str">
        <f>[1]THP!$C25</f>
        <v>Viriya Nata Malik</v>
      </c>
      <c r="D16">
        <f t="shared" si="0"/>
        <v>700168</v>
      </c>
      <c r="E16" t="s">
        <v>27</v>
      </c>
      <c r="F16" t="str">
        <f>[1]THP!$F25</f>
        <v xml:space="preserve">Andhika Hafidz  </v>
      </c>
      <c r="G16">
        <f>[1]THP!$I25</f>
        <v>22</v>
      </c>
      <c r="H16" t="str">
        <f>[1]THP!$D25</f>
        <v>TSR</v>
      </c>
      <c r="I16" s="4">
        <f>[1]THP!$K25</f>
        <v>3749999.9999999995</v>
      </c>
      <c r="J16" s="4">
        <f>[1]THP!$K25</f>
        <v>3749999.9999999995</v>
      </c>
      <c r="K16" s="5">
        <v>0</v>
      </c>
      <c r="L16" s="5">
        <v>0</v>
      </c>
      <c r="M16" s="5">
        <v>0</v>
      </c>
      <c r="N16" s="4">
        <f t="shared" si="1"/>
        <v>3749999.9999999995</v>
      </c>
      <c r="O16" s="4">
        <f>[1]THP!$L25</f>
        <v>5075898.75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f t="shared" si="2"/>
        <v>8825898.75</v>
      </c>
      <c r="W16" s="5">
        <f>IFERROR(VLOOKUP(B16,[1]THP!$B25:$X115,23,0),0)</f>
        <v>156730.19062500002</v>
      </c>
      <c r="X16" s="5">
        <f>IFERROR(VLOOKUP(B16,[1]THP!$B25:$T115,19,0),0)</f>
        <v>0</v>
      </c>
      <c r="Y16" s="5">
        <f>IFERROR(VLOOKUP(B16,[1]THP!$B25:$V115,21,0),0)</f>
        <v>0</v>
      </c>
      <c r="Z16" s="5">
        <v>0</v>
      </c>
      <c r="AA16" s="5">
        <v>0</v>
      </c>
      <c r="AB16" s="5">
        <v>0</v>
      </c>
      <c r="AC16" s="5">
        <f>IFERROR(VLOOKUP(B16,[1]THP!$B25:$AB115,27,0),0)</f>
        <v>8669168.5593749993</v>
      </c>
    </row>
    <row r="17" spans="1:29" x14ac:dyDescent="0.25">
      <c r="A17" s="3">
        <v>43525</v>
      </c>
      <c r="B17">
        <f>[1]THP!$B26</f>
        <v>700860</v>
      </c>
      <c r="C17" t="str">
        <f>[1]THP!$C26</f>
        <v>Lyuvietha Mayrieke Muhti</v>
      </c>
      <c r="D17">
        <f t="shared" si="0"/>
        <v>700860</v>
      </c>
      <c r="E17" t="s">
        <v>27</v>
      </c>
      <c r="F17" t="str">
        <f>[1]THP!$F26</f>
        <v xml:space="preserve">Andhika Hafidz  </v>
      </c>
      <c r="G17">
        <f>[1]THP!$I26</f>
        <v>17</v>
      </c>
      <c r="H17" t="str">
        <f>[1]THP!$D26</f>
        <v>TSR</v>
      </c>
      <c r="I17" s="4">
        <f>[1]THP!$K26</f>
        <v>2163636.3636363638</v>
      </c>
      <c r="J17" s="4">
        <f>[1]THP!$K26</f>
        <v>2163636.3636363638</v>
      </c>
      <c r="K17" s="5">
        <v>0</v>
      </c>
      <c r="L17" s="5">
        <v>0</v>
      </c>
      <c r="M17" s="5">
        <v>0</v>
      </c>
      <c r="N17" s="4">
        <f t="shared" si="1"/>
        <v>2163636.3636363638</v>
      </c>
      <c r="O17" s="4">
        <f>[1]THP!$L26</f>
        <v>102600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2"/>
        <v>2266236.3636363638</v>
      </c>
      <c r="W17" s="5">
        <f>IFERROR(VLOOKUP(B17,[1]THP!$B26:$X116,23,0),0)</f>
        <v>0</v>
      </c>
      <c r="X17" s="5">
        <f>IFERROR(VLOOKUP(B17,[1]THP!$B26:$T116,19,0),0)</f>
        <v>0</v>
      </c>
      <c r="Y17" s="5">
        <f>IFERROR(VLOOKUP(B17,[1]THP!$B26:$V116,21,0),0)</f>
        <v>0</v>
      </c>
      <c r="Z17" s="5">
        <v>0</v>
      </c>
      <c r="AA17" s="5">
        <v>0</v>
      </c>
      <c r="AB17" s="5">
        <v>0</v>
      </c>
      <c r="AC17" s="5">
        <f>IFERROR(VLOOKUP(B17,[1]THP!$B26:$AB116,27,0),0)</f>
        <v>2266236.3636363638</v>
      </c>
    </row>
    <row r="18" spans="1:29" x14ac:dyDescent="0.25">
      <c r="A18" s="3">
        <v>43525</v>
      </c>
      <c r="B18">
        <f>[1]THP!$B27</f>
        <v>700347</v>
      </c>
      <c r="C18" t="str">
        <f>[1]THP!$C27</f>
        <v>Hermanto</v>
      </c>
      <c r="D18">
        <f t="shared" si="0"/>
        <v>700347</v>
      </c>
      <c r="E18" t="s">
        <v>27</v>
      </c>
      <c r="F18" t="str">
        <f>[1]THP!$F27</f>
        <v xml:space="preserve">Bowo </v>
      </c>
      <c r="G18">
        <f>[1]THP!$I27</f>
        <v>22</v>
      </c>
      <c r="H18" t="str">
        <f>[1]THP!$D27</f>
        <v>TSR</v>
      </c>
      <c r="I18" s="4">
        <f>[1]THP!$K27</f>
        <v>3500000</v>
      </c>
      <c r="J18" s="4">
        <f>[1]THP!$K27</f>
        <v>3500000</v>
      </c>
      <c r="K18" s="5">
        <v>0</v>
      </c>
      <c r="L18" s="5">
        <v>0</v>
      </c>
      <c r="M18" s="5">
        <v>0</v>
      </c>
      <c r="N18" s="4">
        <f t="shared" si="1"/>
        <v>3500000</v>
      </c>
      <c r="O18" s="4">
        <f>[1]THP!$L27</f>
        <v>688050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f t="shared" si="2"/>
        <v>4188050</v>
      </c>
      <c r="W18" s="5">
        <f>IFERROR(VLOOKUP(B18,[1]THP!$B27:$X117,23,0),0)</f>
        <v>0</v>
      </c>
      <c r="X18" s="5">
        <f>IFERROR(VLOOKUP(B18,[1]THP!$B27:$T117,19,0),0)</f>
        <v>0</v>
      </c>
      <c r="Y18" s="5">
        <f>IFERROR(VLOOKUP(B18,[1]THP!$B27:$V117,21,0),0)</f>
        <v>0</v>
      </c>
      <c r="Z18" s="5">
        <v>0</v>
      </c>
      <c r="AA18" s="5">
        <v>0</v>
      </c>
      <c r="AB18" s="5">
        <v>0</v>
      </c>
      <c r="AC18" s="5">
        <f>IFERROR(VLOOKUP(B18,[1]THP!$B27:$AB117,27,0),0)</f>
        <v>4188050</v>
      </c>
    </row>
    <row r="19" spans="1:29" x14ac:dyDescent="0.25">
      <c r="A19" s="3">
        <v>43525</v>
      </c>
      <c r="B19">
        <f>[1]THP!$B28</f>
        <v>700646</v>
      </c>
      <c r="C19" t="str">
        <f>[1]THP!$C28</f>
        <v>Herlina</v>
      </c>
      <c r="D19">
        <f t="shared" si="0"/>
        <v>700646</v>
      </c>
      <c r="E19" t="s">
        <v>27</v>
      </c>
      <c r="F19" t="str">
        <f>[1]THP!$F28</f>
        <v xml:space="preserve">Bowo </v>
      </c>
      <c r="G19">
        <f>[1]THP!$I28</f>
        <v>21</v>
      </c>
      <c r="H19" t="str">
        <f>[1]THP!$D28</f>
        <v>TSR</v>
      </c>
      <c r="I19" s="4">
        <f>[1]THP!$K28</f>
        <v>3340909.0909090908</v>
      </c>
      <c r="J19" s="4">
        <f>[1]THP!$K28</f>
        <v>3340909.0909090908</v>
      </c>
      <c r="K19" s="5">
        <v>0</v>
      </c>
      <c r="L19" s="5">
        <v>0</v>
      </c>
      <c r="M19" s="5">
        <v>0</v>
      </c>
      <c r="N19" s="4">
        <f t="shared" si="1"/>
        <v>3340909.0909090908</v>
      </c>
      <c r="O19" s="4">
        <f>[1]THP!$L28</f>
        <v>3433066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f t="shared" si="2"/>
        <v>6773975.0909090908</v>
      </c>
      <c r="W19" s="5">
        <f>IFERROR(VLOOKUP(B19,[1]THP!$B28:$X118,23,0),0)</f>
        <v>96763.816818181789</v>
      </c>
      <c r="X19" s="5">
        <f>IFERROR(VLOOKUP(B19,[1]THP!$B28:$T118,19,0),0)</f>
        <v>0</v>
      </c>
      <c r="Y19" s="5">
        <f>IFERROR(VLOOKUP(B19,[1]THP!$B28:$V118,21,0),0)</f>
        <v>0</v>
      </c>
      <c r="Z19" s="5">
        <v>0</v>
      </c>
      <c r="AA19" s="5">
        <v>0</v>
      </c>
      <c r="AB19" s="5">
        <v>0</v>
      </c>
      <c r="AC19" s="5">
        <f>IFERROR(VLOOKUP(B19,[1]THP!$B28:$AB118,27,0),0)</f>
        <v>6677211.2740909094</v>
      </c>
    </row>
    <row r="20" spans="1:29" x14ac:dyDescent="0.25">
      <c r="A20" s="3">
        <v>43525</v>
      </c>
      <c r="B20">
        <f>[1]THP!$B29</f>
        <v>700703</v>
      </c>
      <c r="C20" t="str">
        <f>[1]THP!$C29</f>
        <v>Arif Santoso</v>
      </c>
      <c r="D20">
        <f t="shared" si="0"/>
        <v>700703</v>
      </c>
      <c r="E20" t="s">
        <v>27</v>
      </c>
      <c r="F20" t="str">
        <f>[1]THP!$F29</f>
        <v xml:space="preserve">Bowo </v>
      </c>
      <c r="G20">
        <f>[1]THP!$I29</f>
        <v>22</v>
      </c>
      <c r="H20" t="str">
        <f>[1]THP!$D29</f>
        <v>TSR</v>
      </c>
      <c r="I20" s="4">
        <f>[1]THP!$K29</f>
        <v>3749999.9999999995</v>
      </c>
      <c r="J20" s="4">
        <f>[1]THP!$K29</f>
        <v>3749999.9999999995</v>
      </c>
      <c r="K20" s="5">
        <v>0</v>
      </c>
      <c r="L20" s="5">
        <v>0</v>
      </c>
      <c r="M20" s="5">
        <v>0</v>
      </c>
      <c r="N20" s="4">
        <f t="shared" si="1"/>
        <v>3749999.9999999995</v>
      </c>
      <c r="O20" s="4">
        <f>[1]THP!$L29</f>
        <v>508850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f t="shared" si="2"/>
        <v>4258850</v>
      </c>
      <c r="W20" s="5">
        <f>IFERROR(VLOOKUP(B20,[1]THP!$B29:$X119,23,0),0)</f>
        <v>0</v>
      </c>
      <c r="X20" s="5">
        <f>IFERROR(VLOOKUP(B20,[1]THP!$B29:$T119,19,0),0)</f>
        <v>0</v>
      </c>
      <c r="Y20" s="5">
        <f>IFERROR(VLOOKUP(B20,[1]THP!$B29:$V119,21,0),0)</f>
        <v>0</v>
      </c>
      <c r="Z20" s="5">
        <v>0</v>
      </c>
      <c r="AA20" s="5">
        <v>0</v>
      </c>
      <c r="AB20" s="5">
        <v>0</v>
      </c>
      <c r="AC20" s="5">
        <f>IFERROR(VLOOKUP(B20,[1]THP!$B29:$AB119,27,0),0)</f>
        <v>4258850</v>
      </c>
    </row>
    <row r="21" spans="1:29" x14ac:dyDescent="0.25">
      <c r="A21" s="3">
        <v>43525</v>
      </c>
      <c r="B21">
        <f>[1]THP!$B30</f>
        <v>701240</v>
      </c>
      <c r="C21" t="str">
        <f>[1]THP!$C30</f>
        <v>Iswanto</v>
      </c>
      <c r="D21">
        <f t="shared" si="0"/>
        <v>701240</v>
      </c>
      <c r="E21" t="s">
        <v>27</v>
      </c>
      <c r="F21" t="str">
        <f>[1]THP!$F30</f>
        <v>Rosmala Dewi</v>
      </c>
      <c r="G21">
        <f>[1]THP!$I30</f>
        <v>9</v>
      </c>
      <c r="H21" t="str">
        <f>[1]THP!$D30</f>
        <v>TSR</v>
      </c>
      <c r="I21" s="4">
        <f>[1]THP!$K30</f>
        <v>1145454.5454545454</v>
      </c>
      <c r="J21" s="4">
        <f>[1]THP!$K30</f>
        <v>1145454.5454545454</v>
      </c>
      <c r="K21" s="5">
        <v>0</v>
      </c>
      <c r="L21" s="5">
        <v>0</v>
      </c>
      <c r="M21" s="5">
        <v>0</v>
      </c>
      <c r="N21" s="4">
        <f t="shared" si="1"/>
        <v>1145454.5454545454</v>
      </c>
      <c r="O21" s="4">
        <f>[1]THP!$L30</f>
        <v>47400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f t="shared" si="2"/>
        <v>1192854.5454545454</v>
      </c>
      <c r="W21" s="5">
        <f>IFERROR(VLOOKUP(B21,[1]THP!$B30:$X120,23,0),0)</f>
        <v>0</v>
      </c>
      <c r="X21" s="5">
        <f>IFERROR(VLOOKUP(B21,[1]THP!$B30:$T120,19,0),0)</f>
        <v>0</v>
      </c>
      <c r="Y21" s="5">
        <f>IFERROR(VLOOKUP(B21,[1]THP!$B30:$V120,21,0),0)</f>
        <v>0</v>
      </c>
      <c r="Z21" s="5">
        <v>0</v>
      </c>
      <c r="AA21" s="5">
        <v>0</v>
      </c>
      <c r="AB21" s="5">
        <v>0</v>
      </c>
      <c r="AC21" s="5">
        <f>IFERROR(VLOOKUP(B21,[1]THP!$B30:$AB120,27,0),0)</f>
        <v>1192854.5454545454</v>
      </c>
    </row>
    <row r="22" spans="1:29" x14ac:dyDescent="0.25">
      <c r="A22" s="3">
        <v>43525</v>
      </c>
      <c r="B22">
        <f>[1]THP!$B31</f>
        <v>701248</v>
      </c>
      <c r="C22" t="str">
        <f>[1]THP!$C31</f>
        <v>Hana Febriyanti</v>
      </c>
      <c r="D22">
        <f t="shared" si="0"/>
        <v>701248</v>
      </c>
      <c r="E22" t="s">
        <v>27</v>
      </c>
      <c r="F22" t="str">
        <f>[1]THP!$F31</f>
        <v>Rosmala Dewi</v>
      </c>
      <c r="G22">
        <f>[1]THP!$I31</f>
        <v>22</v>
      </c>
      <c r="H22" t="str">
        <f>[1]THP!$D31</f>
        <v>TSR</v>
      </c>
      <c r="I22" s="4">
        <f>[1]THP!$K31</f>
        <v>2800000</v>
      </c>
      <c r="J22" s="4">
        <f>[1]THP!$K31</f>
        <v>2800000</v>
      </c>
      <c r="K22" s="5">
        <v>0</v>
      </c>
      <c r="L22" s="5">
        <v>0</v>
      </c>
      <c r="M22" s="5">
        <v>0</v>
      </c>
      <c r="N22" s="4">
        <f t="shared" si="1"/>
        <v>2800000</v>
      </c>
      <c r="O22" s="4">
        <f>[1]THP!$L31</f>
        <v>92900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f t="shared" si="2"/>
        <v>2892900</v>
      </c>
      <c r="W22" s="5">
        <f>IFERROR(VLOOKUP(B22,[1]THP!$B31:$X121,23,0),0)</f>
        <v>0</v>
      </c>
      <c r="X22" s="5">
        <f>IFERROR(VLOOKUP(B22,[1]THP!$B31:$T121,19,0),0)</f>
        <v>0</v>
      </c>
      <c r="Y22" s="5">
        <f>IFERROR(VLOOKUP(B22,[1]THP!$B31:$V121,21,0),0)</f>
        <v>0</v>
      </c>
      <c r="Z22" s="5">
        <v>0</v>
      </c>
      <c r="AA22" s="5">
        <v>0</v>
      </c>
      <c r="AB22" s="5">
        <v>0</v>
      </c>
      <c r="AC22" s="5">
        <f>IFERROR(VLOOKUP(B22,[1]THP!$B31:$AB121,27,0),0)</f>
        <v>2892900</v>
      </c>
    </row>
    <row r="23" spans="1:29" x14ac:dyDescent="0.25">
      <c r="A23" s="3">
        <v>43525</v>
      </c>
      <c r="B23">
        <f>[1]THP!$B32</f>
        <v>701256</v>
      </c>
      <c r="C23" t="str">
        <f>[1]THP!$C32</f>
        <v>Dedeh Herawati</v>
      </c>
      <c r="D23">
        <f t="shared" si="0"/>
        <v>701256</v>
      </c>
      <c r="E23" t="s">
        <v>27</v>
      </c>
      <c r="F23" t="str">
        <f>[1]THP!$F32</f>
        <v xml:space="preserve">Bowo </v>
      </c>
      <c r="G23">
        <f>[1]THP!$I32</f>
        <v>22</v>
      </c>
      <c r="H23" t="str">
        <f>[1]THP!$D32</f>
        <v>TSR</v>
      </c>
      <c r="I23" s="4">
        <f>[1]THP!$K32</f>
        <v>2800000</v>
      </c>
      <c r="J23" s="4">
        <f>[1]THP!$K32</f>
        <v>2800000</v>
      </c>
      <c r="K23" s="5">
        <v>0</v>
      </c>
      <c r="L23" s="5">
        <v>0</v>
      </c>
      <c r="M23" s="5">
        <v>0</v>
      </c>
      <c r="N23" s="4">
        <f t="shared" si="1"/>
        <v>2800000</v>
      </c>
      <c r="O23" s="4">
        <f>[1]THP!$L32</f>
        <v>662650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f t="shared" si="2"/>
        <v>3462650</v>
      </c>
      <c r="W23" s="5">
        <f>IFERROR(VLOOKUP(B23,[1]THP!$B32:$X122,23,0),0)</f>
        <v>0</v>
      </c>
      <c r="X23" s="5">
        <f>IFERROR(VLOOKUP(B23,[1]THP!$B32:$T122,19,0),0)</f>
        <v>0</v>
      </c>
      <c r="Y23" s="5">
        <f>IFERROR(VLOOKUP(B23,[1]THP!$B32:$V122,21,0),0)</f>
        <v>0</v>
      </c>
      <c r="Z23" s="5">
        <v>0</v>
      </c>
      <c r="AA23" s="5">
        <v>0</v>
      </c>
      <c r="AB23" s="5">
        <v>0</v>
      </c>
      <c r="AC23" s="5">
        <f>IFERROR(VLOOKUP(B23,[1]THP!$B32:$AB122,27,0),0)</f>
        <v>3462650</v>
      </c>
    </row>
    <row r="24" spans="1:29" x14ac:dyDescent="0.25">
      <c r="A24" s="3">
        <v>43525</v>
      </c>
      <c r="B24">
        <f>[1]THP!$B33</f>
        <v>701266</v>
      </c>
      <c r="C24" t="str">
        <f>[1]THP!$C33</f>
        <v>Vitriandrini Lestari</v>
      </c>
      <c r="D24">
        <f t="shared" si="0"/>
        <v>701266</v>
      </c>
      <c r="E24" t="s">
        <v>27</v>
      </c>
      <c r="F24" t="str">
        <f>[1]THP!$F33</f>
        <v>Tri Haryono</v>
      </c>
      <c r="G24">
        <f>[1]THP!$I33</f>
        <v>18</v>
      </c>
      <c r="H24" t="str">
        <f>[1]THP!$D33</f>
        <v>TSR</v>
      </c>
      <c r="I24" s="4">
        <f>[1]THP!$K33</f>
        <v>2290909.0909090908</v>
      </c>
      <c r="J24" s="4">
        <f>[1]THP!$K33</f>
        <v>2290909.0909090908</v>
      </c>
      <c r="K24" s="5">
        <v>0</v>
      </c>
      <c r="L24" s="5">
        <v>0</v>
      </c>
      <c r="M24" s="5">
        <v>0</v>
      </c>
      <c r="N24" s="4">
        <f t="shared" si="1"/>
        <v>2290909.0909090908</v>
      </c>
      <c r="O24" s="4">
        <f>[1]THP!$L33</f>
        <v>81600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f t="shared" si="2"/>
        <v>2372509.0909090908</v>
      </c>
      <c r="W24" s="5">
        <f>IFERROR(VLOOKUP(B24,[1]THP!$B33:$X123,23,0),0)</f>
        <v>0</v>
      </c>
      <c r="X24" s="5">
        <f>IFERROR(VLOOKUP(B24,[1]THP!$B33:$T123,19,0),0)</f>
        <v>0</v>
      </c>
      <c r="Y24" s="5">
        <f>IFERROR(VLOOKUP(B24,[1]THP!$B33:$V123,21,0),0)</f>
        <v>0</v>
      </c>
      <c r="Z24" s="5">
        <v>0</v>
      </c>
      <c r="AA24" s="5">
        <v>0</v>
      </c>
      <c r="AB24" s="5">
        <v>0</v>
      </c>
      <c r="AC24" s="5">
        <f>IFERROR(VLOOKUP(B24,[1]THP!$B33:$AB123,27,0),0)</f>
        <v>2372509.0909090908</v>
      </c>
    </row>
    <row r="25" spans="1:29" x14ac:dyDescent="0.25">
      <c r="A25" s="3">
        <v>43525</v>
      </c>
      <c r="B25">
        <f>[1]THP!$B34</f>
        <v>701293</v>
      </c>
      <c r="C25" t="str">
        <f>[1]THP!$C34</f>
        <v>Diana Agustin</v>
      </c>
      <c r="D25">
        <f t="shared" si="0"/>
        <v>701293</v>
      </c>
      <c r="E25" t="s">
        <v>27</v>
      </c>
      <c r="F25" t="str">
        <f>[1]THP!$F34</f>
        <v xml:space="preserve">Bowo </v>
      </c>
      <c r="G25">
        <f>[1]THP!$I34</f>
        <v>22</v>
      </c>
      <c r="H25" t="str">
        <f>[1]THP!$D34</f>
        <v>TSR</v>
      </c>
      <c r="I25" s="4">
        <f>[1]THP!$K34</f>
        <v>2800000</v>
      </c>
      <c r="J25" s="4">
        <f>[1]THP!$K34</f>
        <v>2800000</v>
      </c>
      <c r="K25" s="5">
        <v>0</v>
      </c>
      <c r="L25" s="5">
        <v>0</v>
      </c>
      <c r="M25" s="5">
        <v>0</v>
      </c>
      <c r="N25" s="4">
        <f t="shared" si="1"/>
        <v>2800000</v>
      </c>
      <c r="O25" s="4">
        <f>[1]THP!$L34</f>
        <v>27200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f t="shared" si="2"/>
        <v>2827200</v>
      </c>
      <c r="W25" s="5">
        <f>IFERROR(VLOOKUP(B25,[1]THP!$B34:$X124,23,0),0)</f>
        <v>0</v>
      </c>
      <c r="X25" s="5">
        <f>IFERROR(VLOOKUP(B25,[1]THP!$B34:$T124,19,0),0)</f>
        <v>0</v>
      </c>
      <c r="Y25" s="5">
        <f>IFERROR(VLOOKUP(B25,[1]THP!$B34:$V124,21,0),0)</f>
        <v>0</v>
      </c>
      <c r="Z25" s="5">
        <v>0</v>
      </c>
      <c r="AA25" s="5">
        <v>0</v>
      </c>
      <c r="AB25" s="5">
        <v>0</v>
      </c>
      <c r="AC25" s="5">
        <f>IFERROR(VLOOKUP(B25,[1]THP!$B34:$AB124,27,0),0)</f>
        <v>2827200</v>
      </c>
    </row>
    <row r="26" spans="1:29" x14ac:dyDescent="0.25">
      <c r="A26" s="3">
        <v>43525</v>
      </c>
      <c r="B26">
        <f>[1]THP!$B35</f>
        <v>701298</v>
      </c>
      <c r="C26" t="str">
        <f>[1]THP!$C35</f>
        <v>Tiara Handayani</v>
      </c>
      <c r="D26">
        <f t="shared" si="0"/>
        <v>701298</v>
      </c>
      <c r="E26" t="s">
        <v>27</v>
      </c>
      <c r="F26" t="str">
        <f>[1]THP!$F35</f>
        <v xml:space="preserve">Bowo </v>
      </c>
      <c r="G26">
        <f>[1]THP!$I35</f>
        <v>14</v>
      </c>
      <c r="H26" t="str">
        <f>[1]THP!$D35</f>
        <v>TSR</v>
      </c>
      <c r="I26" s="4">
        <f>[1]THP!$K35</f>
        <v>1781818.1818181819</v>
      </c>
      <c r="J26" s="4">
        <f>[1]THP!$K35</f>
        <v>1781818.1818181819</v>
      </c>
      <c r="K26" s="5">
        <v>0</v>
      </c>
      <c r="L26" s="5">
        <v>0</v>
      </c>
      <c r="M26" s="5">
        <v>0</v>
      </c>
      <c r="N26" s="4">
        <f t="shared" si="1"/>
        <v>1781818.1818181819</v>
      </c>
      <c r="O26" s="4">
        <f>[1]THP!$L35</f>
        <v>36150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f t="shared" si="2"/>
        <v>1817968.1818181819</v>
      </c>
      <c r="W26" s="5">
        <f>IFERROR(VLOOKUP(B26,[1]THP!$B35:$X125,23,0),0)</f>
        <v>0</v>
      </c>
      <c r="X26" s="5">
        <f>IFERROR(VLOOKUP(B26,[1]THP!$B35:$T125,19,0),0)</f>
        <v>0</v>
      </c>
      <c r="Y26" s="5">
        <f>IFERROR(VLOOKUP(B26,[1]THP!$B35:$V125,21,0),0)</f>
        <v>0</v>
      </c>
      <c r="Z26" s="5">
        <v>0</v>
      </c>
      <c r="AA26" s="5">
        <v>0</v>
      </c>
      <c r="AB26" s="5">
        <v>0</v>
      </c>
      <c r="AC26" s="5">
        <f>IFERROR(VLOOKUP(B26,[1]THP!$B35:$AB125,27,0),0)</f>
        <v>1817968.1818181819</v>
      </c>
    </row>
    <row r="27" spans="1:29" x14ac:dyDescent="0.25">
      <c r="A27" s="3">
        <v>43525</v>
      </c>
      <c r="B27">
        <f>[1]THP!$B36</f>
        <v>701286</v>
      </c>
      <c r="C27" t="str">
        <f>[1]THP!$C36</f>
        <v>Fransiska Viestri putri</v>
      </c>
      <c r="D27">
        <f t="shared" si="0"/>
        <v>701286</v>
      </c>
      <c r="E27" t="s">
        <v>27</v>
      </c>
      <c r="F27" t="str">
        <f>[1]THP!$F36</f>
        <v xml:space="preserve">Bowo </v>
      </c>
      <c r="G27">
        <f>[1]THP!$I36</f>
        <v>0</v>
      </c>
      <c r="H27" t="str">
        <f>[1]THP!$D36</f>
        <v>TSR</v>
      </c>
      <c r="I27" s="4">
        <f>[1]THP!$K36</f>
        <v>0</v>
      </c>
      <c r="J27" s="4">
        <f>[1]THP!$K36</f>
        <v>0</v>
      </c>
      <c r="K27" s="5">
        <v>0</v>
      </c>
      <c r="L27" s="5">
        <v>0</v>
      </c>
      <c r="M27" s="5">
        <v>0</v>
      </c>
      <c r="N27" s="4">
        <f t="shared" si="1"/>
        <v>0</v>
      </c>
      <c r="O27" s="4">
        <f>[1]THP!$L36</f>
        <v>60080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f t="shared" si="2"/>
        <v>60080</v>
      </c>
      <c r="W27" s="5">
        <f>IFERROR(VLOOKUP(B27,[1]THP!$B36:$X126,23,0),0)</f>
        <v>0</v>
      </c>
      <c r="X27" s="5">
        <f>IFERROR(VLOOKUP(B27,[1]THP!$B36:$T126,19,0),0)</f>
        <v>0</v>
      </c>
      <c r="Y27" s="5">
        <f>IFERROR(VLOOKUP(B27,[1]THP!$B36:$V126,21,0),0)</f>
        <v>0</v>
      </c>
      <c r="Z27" s="5">
        <v>0</v>
      </c>
      <c r="AA27" s="5">
        <v>0</v>
      </c>
      <c r="AB27" s="5">
        <v>0</v>
      </c>
      <c r="AC27" s="5">
        <f>IFERROR(VLOOKUP(B27,[1]THP!$B36:$AB126,27,0),0)</f>
        <v>60080</v>
      </c>
    </row>
    <row r="28" spans="1:29" x14ac:dyDescent="0.25">
      <c r="A28" s="3">
        <v>43525</v>
      </c>
      <c r="B28">
        <f>[1]THP!$B37</f>
        <v>701309</v>
      </c>
      <c r="C28" t="str">
        <f>[1]THP!$C37</f>
        <v>Aviv Prasetyo</v>
      </c>
      <c r="D28">
        <f t="shared" si="0"/>
        <v>701309</v>
      </c>
      <c r="E28" t="s">
        <v>27</v>
      </c>
      <c r="F28" t="str">
        <f>[1]THP!$F37</f>
        <v>Handri Satria</v>
      </c>
      <c r="G28">
        <f>[1]THP!$I37</f>
        <v>4</v>
      </c>
      <c r="H28" t="str">
        <f>[1]THP!$D37</f>
        <v>TSR</v>
      </c>
      <c r="I28" s="4">
        <f>[1]THP!$K37</f>
        <v>509090.90909090912</v>
      </c>
      <c r="J28" s="4">
        <f>[1]THP!$K37</f>
        <v>509090.90909090912</v>
      </c>
      <c r="K28" s="5">
        <v>0</v>
      </c>
      <c r="L28" s="5">
        <v>0</v>
      </c>
      <c r="M28" s="5">
        <v>0</v>
      </c>
      <c r="N28" s="4">
        <f t="shared" si="1"/>
        <v>509090.90909090912</v>
      </c>
      <c r="O28" s="4">
        <f>[1]THP!$L37</f>
        <v>76320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f t="shared" si="2"/>
        <v>585410.90909090918</v>
      </c>
      <c r="W28" s="5">
        <f>IFERROR(VLOOKUP(B28,[1]THP!$B37:$X127,23,0),0)</f>
        <v>0</v>
      </c>
      <c r="X28" s="5">
        <f>IFERROR(VLOOKUP(B28,[1]THP!$B37:$T127,19,0),0)</f>
        <v>0</v>
      </c>
      <c r="Y28" s="5">
        <f>IFERROR(VLOOKUP(B28,[1]THP!$B37:$V127,21,0),0)</f>
        <v>0</v>
      </c>
      <c r="Z28" s="5">
        <v>0</v>
      </c>
      <c r="AA28" s="5">
        <v>0</v>
      </c>
      <c r="AB28" s="5">
        <v>0</v>
      </c>
      <c r="AC28" s="5">
        <f>IFERROR(VLOOKUP(B28,[1]THP!$B37:$AB127,27,0),0)</f>
        <v>585410.90909090918</v>
      </c>
    </row>
    <row r="29" spans="1:29" x14ac:dyDescent="0.25">
      <c r="A29" s="3">
        <v>43525</v>
      </c>
      <c r="B29">
        <f>[1]THP!$B38</f>
        <v>701310</v>
      </c>
      <c r="C29" t="str">
        <f>[1]THP!$C38</f>
        <v>William</v>
      </c>
      <c r="D29">
        <f t="shared" si="0"/>
        <v>701310</v>
      </c>
      <c r="E29" t="s">
        <v>27</v>
      </c>
      <c r="F29" t="str">
        <f>[1]THP!$F38</f>
        <v xml:space="preserve">Bowo </v>
      </c>
      <c r="G29">
        <f>[1]THP!$I38</f>
        <v>0</v>
      </c>
      <c r="H29" t="str">
        <f>[1]THP!$D38</f>
        <v>TSR</v>
      </c>
      <c r="I29" s="4">
        <f>[1]THP!$K38</f>
        <v>0</v>
      </c>
      <c r="J29" s="4">
        <f>[1]THP!$K38</f>
        <v>0</v>
      </c>
      <c r="K29" s="5">
        <v>0</v>
      </c>
      <c r="L29" s="5">
        <v>0</v>
      </c>
      <c r="M29" s="5">
        <v>0</v>
      </c>
      <c r="N29" s="4">
        <f t="shared" si="1"/>
        <v>0</v>
      </c>
      <c r="O29" s="4">
        <f>[1]THP!$L38</f>
        <v>54400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f t="shared" si="2"/>
        <v>54400</v>
      </c>
      <c r="W29" s="5">
        <f>IFERROR(VLOOKUP(B29,[1]THP!$B38:$X128,23,0),0)</f>
        <v>0</v>
      </c>
      <c r="X29" s="5">
        <f>IFERROR(VLOOKUP(B29,[1]THP!$B38:$T128,19,0),0)</f>
        <v>0</v>
      </c>
      <c r="Y29" s="5">
        <f>IFERROR(VLOOKUP(B29,[1]THP!$B38:$V128,21,0),0)</f>
        <v>0</v>
      </c>
      <c r="Z29" s="5">
        <v>0</v>
      </c>
      <c r="AA29" s="5">
        <v>0</v>
      </c>
      <c r="AB29" s="5">
        <v>0</v>
      </c>
      <c r="AC29" s="5">
        <f>IFERROR(VLOOKUP(B29,[1]THP!$B38:$AB128,27,0),0)</f>
        <v>54400</v>
      </c>
    </row>
    <row r="30" spans="1:29" x14ac:dyDescent="0.25">
      <c r="A30" s="3">
        <v>43525</v>
      </c>
      <c r="B30">
        <f>[1]THP!$B39</f>
        <v>701311</v>
      </c>
      <c r="C30" t="str">
        <f>[1]THP!$C39</f>
        <v>Irwanti Suryaningsih</v>
      </c>
      <c r="D30">
        <f t="shared" si="0"/>
        <v>701311</v>
      </c>
      <c r="E30" t="s">
        <v>27</v>
      </c>
      <c r="F30" t="str">
        <f>[1]THP!$F39</f>
        <v xml:space="preserve">Handri Satria </v>
      </c>
      <c r="G30">
        <f>[1]THP!$I39</f>
        <v>18</v>
      </c>
      <c r="H30" t="str">
        <f>[1]THP!$D39</f>
        <v>TSR</v>
      </c>
      <c r="I30" s="4">
        <f>[1]THP!$K39</f>
        <v>2290909.0909090908</v>
      </c>
      <c r="J30" s="4">
        <f>[1]THP!$K39</f>
        <v>2290909.0909090908</v>
      </c>
      <c r="K30" s="5">
        <v>0</v>
      </c>
      <c r="L30" s="5">
        <v>0</v>
      </c>
      <c r="M30" s="5">
        <v>0</v>
      </c>
      <c r="N30" s="4">
        <f t="shared" si="1"/>
        <v>2290909.0909090908</v>
      </c>
      <c r="O30" s="4">
        <f>[1]THP!$L39</f>
        <v>718350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2"/>
        <v>3009259.0909090908</v>
      </c>
      <c r="W30" s="5">
        <f>IFERROR(VLOOKUP(B30,[1]THP!$B39:$X129,23,0),0)</f>
        <v>0</v>
      </c>
      <c r="X30" s="5">
        <f>IFERROR(VLOOKUP(B30,[1]THP!$B39:$T129,19,0),0)</f>
        <v>0</v>
      </c>
      <c r="Y30" s="5">
        <f>IFERROR(VLOOKUP(B30,[1]THP!$B39:$V129,21,0),0)</f>
        <v>0</v>
      </c>
      <c r="Z30" s="5">
        <v>0</v>
      </c>
      <c r="AA30" s="5">
        <v>0</v>
      </c>
      <c r="AB30" s="5">
        <v>0</v>
      </c>
      <c r="AC30" s="5">
        <f>IFERROR(VLOOKUP(B30,[1]THP!$B39:$AB129,27,0),0)</f>
        <v>3009259.0909090908</v>
      </c>
    </row>
    <row r="31" spans="1:29" x14ac:dyDescent="0.25">
      <c r="A31" s="3">
        <v>43525</v>
      </c>
      <c r="B31">
        <f>[1]THP!$B40</f>
        <v>701312</v>
      </c>
      <c r="C31" t="str">
        <f>[1]THP!$C40</f>
        <v>Windah Grecia Anastasya S.</v>
      </c>
      <c r="D31">
        <f t="shared" si="0"/>
        <v>701312</v>
      </c>
      <c r="E31" t="s">
        <v>27</v>
      </c>
      <c r="F31" t="str">
        <f>[1]THP!$F40</f>
        <v xml:space="preserve">Handri Satria </v>
      </c>
      <c r="G31">
        <f>[1]THP!$I40</f>
        <v>20</v>
      </c>
      <c r="H31" t="str">
        <f>[1]THP!$D40</f>
        <v>TSR</v>
      </c>
      <c r="I31" s="4">
        <f>[1]THP!$K40</f>
        <v>2545454.5454545454</v>
      </c>
      <c r="J31" s="4">
        <f>[1]THP!$K40</f>
        <v>2545454.5454545454</v>
      </c>
      <c r="K31" s="5">
        <v>0</v>
      </c>
      <c r="L31" s="5">
        <v>0</v>
      </c>
      <c r="M31" s="5">
        <v>0</v>
      </c>
      <c r="N31" s="4">
        <f t="shared" si="1"/>
        <v>2545454.5454545454</v>
      </c>
      <c r="O31" s="4">
        <f>[1]THP!$L40</f>
        <v>76160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f t="shared" si="2"/>
        <v>2621614.5454545454</v>
      </c>
      <c r="W31" s="5">
        <f>IFERROR(VLOOKUP(B31,[1]THP!$B40:$X130,23,0),0)</f>
        <v>0</v>
      </c>
      <c r="X31" s="5">
        <f>IFERROR(VLOOKUP(B31,[1]THP!$B40:$T130,19,0),0)</f>
        <v>0</v>
      </c>
      <c r="Y31" s="5">
        <f>IFERROR(VLOOKUP(B31,[1]THP!$B40:$V130,21,0),0)</f>
        <v>0</v>
      </c>
      <c r="Z31" s="5">
        <v>0</v>
      </c>
      <c r="AA31" s="5">
        <v>0</v>
      </c>
      <c r="AB31" s="5">
        <v>0</v>
      </c>
      <c r="AC31" s="5">
        <f>IFERROR(VLOOKUP(B31,[1]THP!$B40:$AB130,27,0),0)</f>
        <v>2621614.5454545454</v>
      </c>
    </row>
    <row r="32" spans="1:29" x14ac:dyDescent="0.25">
      <c r="A32" s="3">
        <v>43525</v>
      </c>
      <c r="B32">
        <f>[1]THP!$B41</f>
        <v>701329</v>
      </c>
      <c r="C32" t="str">
        <f>[1]THP!$C41</f>
        <v>Roy Widyana Somantri</v>
      </c>
      <c r="D32">
        <f t="shared" si="0"/>
        <v>701329</v>
      </c>
      <c r="E32" t="s">
        <v>27</v>
      </c>
      <c r="F32" t="str">
        <f>[1]THP!$F41</f>
        <v xml:space="preserve">Handri Satria </v>
      </c>
      <c r="G32">
        <f>[1]THP!$I41</f>
        <v>21</v>
      </c>
      <c r="H32" t="str">
        <f>[1]THP!$D41</f>
        <v>TSR</v>
      </c>
      <c r="I32" s="4">
        <f>[1]THP!$K41</f>
        <v>3102272.7272727275</v>
      </c>
      <c r="J32" s="4">
        <f>[1]THP!$K41</f>
        <v>3102272.7272727275</v>
      </c>
      <c r="K32" s="5">
        <v>0</v>
      </c>
      <c r="L32" s="5">
        <v>0</v>
      </c>
      <c r="M32" s="5">
        <v>0</v>
      </c>
      <c r="N32" s="4">
        <f t="shared" si="1"/>
        <v>3102272.7272727275</v>
      </c>
      <c r="O32" s="4">
        <f>[1]THP!$L41</f>
        <v>43600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f t="shared" si="2"/>
        <v>3145872.7272727275</v>
      </c>
      <c r="W32" s="5">
        <f>IFERROR(VLOOKUP(B32,[1]THP!$B41:$X131,23,0),0)</f>
        <v>0</v>
      </c>
      <c r="X32" s="5">
        <f>IFERROR(VLOOKUP(B32,[1]THP!$B41:$T131,19,0),0)</f>
        <v>0</v>
      </c>
      <c r="Y32" s="5">
        <f>IFERROR(VLOOKUP(B32,[1]THP!$B41:$V131,21,0),0)</f>
        <v>0</v>
      </c>
      <c r="Z32" s="5">
        <v>0</v>
      </c>
      <c r="AA32" s="5">
        <v>0</v>
      </c>
      <c r="AB32" s="5">
        <v>0</v>
      </c>
      <c r="AC32" s="5">
        <f>IFERROR(VLOOKUP(B32,[1]THP!$B41:$AB131,27,0),0)</f>
        <v>3145872.7272727275</v>
      </c>
    </row>
    <row r="33" spans="1:29" x14ac:dyDescent="0.25">
      <c r="A33" s="3">
        <v>43525</v>
      </c>
      <c r="B33">
        <f>[1]THP!$B42</f>
        <v>701153</v>
      </c>
      <c r="C33" t="str">
        <f>[1]THP!$C42</f>
        <v>Aulia Nur Aninditha</v>
      </c>
      <c r="D33">
        <f t="shared" si="0"/>
        <v>701153</v>
      </c>
      <c r="E33" t="s">
        <v>27</v>
      </c>
      <c r="F33" t="str">
        <f>[1]THP!$F42</f>
        <v>Handri Satria</v>
      </c>
      <c r="G33">
        <f>[1]THP!$I42</f>
        <v>0</v>
      </c>
      <c r="H33" t="str">
        <f>[1]THP!$D42</f>
        <v>TSR</v>
      </c>
      <c r="I33" s="4">
        <f>[1]THP!$K42</f>
        <v>0</v>
      </c>
      <c r="J33" s="4">
        <f>[1]THP!$K42</f>
        <v>0</v>
      </c>
      <c r="K33" s="5">
        <v>0</v>
      </c>
      <c r="L33" s="5">
        <v>0</v>
      </c>
      <c r="M33" s="5">
        <v>0</v>
      </c>
      <c r="N33" s="4">
        <f t="shared" si="1"/>
        <v>0</v>
      </c>
      <c r="O33" s="4">
        <f>[1]THP!$L42</f>
        <v>77340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f t="shared" si="2"/>
        <v>77340</v>
      </c>
      <c r="W33" s="5">
        <f>IFERROR(VLOOKUP(B33,[1]THP!$B42:$X132,23,0),0)</f>
        <v>0</v>
      </c>
      <c r="X33" s="5">
        <f>IFERROR(VLOOKUP(B33,[1]THP!$B42:$T132,19,0),0)</f>
        <v>0</v>
      </c>
      <c r="Y33" s="5">
        <f>IFERROR(VLOOKUP(B33,[1]THP!$B42:$V132,21,0),0)</f>
        <v>0</v>
      </c>
      <c r="Z33" s="5">
        <v>0</v>
      </c>
      <c r="AA33" s="5">
        <v>0</v>
      </c>
      <c r="AB33" s="5">
        <v>0</v>
      </c>
      <c r="AC33" s="5">
        <f>IFERROR(VLOOKUP(B33,[1]THP!$B42:$AB132,27,0),0)</f>
        <v>77340</v>
      </c>
    </row>
    <row r="34" spans="1:29" x14ac:dyDescent="0.25">
      <c r="A34" s="3">
        <v>43525</v>
      </c>
      <c r="B34">
        <f>[1]THP!$B43</f>
        <v>701177</v>
      </c>
      <c r="C34" t="str">
        <f>[1]THP!$C43</f>
        <v>Eva Yuliastanti</v>
      </c>
      <c r="D34">
        <f t="shared" si="0"/>
        <v>701177</v>
      </c>
      <c r="E34" t="s">
        <v>27</v>
      </c>
      <c r="F34" t="str">
        <f>[1]THP!$F43</f>
        <v xml:space="preserve">Handri Satria </v>
      </c>
      <c r="G34">
        <f>[1]THP!$I43</f>
        <v>22</v>
      </c>
      <c r="H34" t="str">
        <f>[1]THP!$D43</f>
        <v>TSR</v>
      </c>
      <c r="I34" s="4">
        <f>[1]THP!$K43</f>
        <v>2800000</v>
      </c>
      <c r="J34" s="4">
        <f>[1]THP!$K43</f>
        <v>2800000</v>
      </c>
      <c r="K34" s="5">
        <v>0</v>
      </c>
      <c r="L34" s="5">
        <v>0</v>
      </c>
      <c r="M34" s="5">
        <v>0</v>
      </c>
      <c r="N34" s="4">
        <f t="shared" si="1"/>
        <v>2800000</v>
      </c>
      <c r="O34" s="4">
        <f>[1]THP!$L43</f>
        <v>663350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f t="shared" si="2"/>
        <v>3463350</v>
      </c>
      <c r="W34" s="5">
        <f>IFERROR(VLOOKUP(B34,[1]THP!$B43:$X133,23,0),0)</f>
        <v>0</v>
      </c>
      <c r="X34" s="5">
        <f>IFERROR(VLOOKUP(B34,[1]THP!$B43:$T133,19,0),0)</f>
        <v>0</v>
      </c>
      <c r="Y34" s="5">
        <f>IFERROR(VLOOKUP(B34,[1]THP!$B43:$V133,21,0),0)</f>
        <v>0</v>
      </c>
      <c r="Z34" s="5">
        <v>0</v>
      </c>
      <c r="AA34" s="5">
        <v>0</v>
      </c>
      <c r="AB34" s="5">
        <v>0</v>
      </c>
      <c r="AC34" s="5">
        <f>IFERROR(VLOOKUP(B34,[1]THP!$B43:$AB133,27,0),0)</f>
        <v>3463350</v>
      </c>
    </row>
    <row r="35" spans="1:29" x14ac:dyDescent="0.25">
      <c r="A35" s="3">
        <v>43525</v>
      </c>
      <c r="B35">
        <f>[1]THP!$B44</f>
        <v>701210</v>
      </c>
      <c r="C35" t="str">
        <f>[1]THP!$C44</f>
        <v>Pungky Januarizky</v>
      </c>
      <c r="D35">
        <f t="shared" si="0"/>
        <v>701210</v>
      </c>
      <c r="E35" t="s">
        <v>27</v>
      </c>
      <c r="F35" t="str">
        <f>[1]THP!$F44</f>
        <v xml:space="preserve">Handri Satria </v>
      </c>
      <c r="G35">
        <f>[1]THP!$I44</f>
        <v>21</v>
      </c>
      <c r="H35" t="str">
        <f>[1]THP!$D44</f>
        <v>TSR</v>
      </c>
      <c r="I35" s="4">
        <f>[1]THP!$K44</f>
        <v>3102272.7272727275</v>
      </c>
      <c r="J35" s="4">
        <f>[1]THP!$K44</f>
        <v>3102272.7272727275</v>
      </c>
      <c r="K35" s="5">
        <v>0</v>
      </c>
      <c r="L35" s="5">
        <v>0</v>
      </c>
      <c r="M35" s="5">
        <v>0</v>
      </c>
      <c r="N35" s="4">
        <f t="shared" si="1"/>
        <v>3102272.7272727275</v>
      </c>
      <c r="O35" s="4">
        <f>[1]THP!$L44</f>
        <v>707627.5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f t="shared" si="2"/>
        <v>3809900.2272727275</v>
      </c>
      <c r="W35" s="5">
        <f>IFERROR(VLOOKUP(B35,[1]THP!$B44:$X134,23,0),0)</f>
        <v>0</v>
      </c>
      <c r="X35" s="5">
        <f>IFERROR(VLOOKUP(B35,[1]THP!$B44:$T134,19,0),0)</f>
        <v>0</v>
      </c>
      <c r="Y35" s="5">
        <f>IFERROR(VLOOKUP(B35,[1]THP!$B44:$V134,21,0),0)</f>
        <v>0</v>
      </c>
      <c r="Z35" s="5">
        <v>0</v>
      </c>
      <c r="AA35" s="5">
        <v>0</v>
      </c>
      <c r="AB35" s="5">
        <v>0</v>
      </c>
      <c r="AC35" s="5">
        <f>IFERROR(VLOOKUP(B35,[1]THP!$B44:$AB134,27,0),0)</f>
        <v>3809900.2272727275</v>
      </c>
    </row>
    <row r="36" spans="1:29" x14ac:dyDescent="0.25">
      <c r="A36" s="3">
        <v>43525</v>
      </c>
      <c r="B36">
        <f>[1]THP!$B45</f>
        <v>700277</v>
      </c>
      <c r="C36" t="str">
        <f>[1]THP!$C45</f>
        <v>Andina Yulyawati</v>
      </c>
      <c r="D36">
        <f t="shared" si="0"/>
        <v>700277</v>
      </c>
      <c r="E36" t="s">
        <v>27</v>
      </c>
      <c r="F36" t="str">
        <f>[1]THP!$F45</f>
        <v>Mira Maryana</v>
      </c>
      <c r="G36">
        <f>[1]THP!$I45</f>
        <v>22</v>
      </c>
      <c r="H36" t="str">
        <f>[1]THP!$D45</f>
        <v>TSR</v>
      </c>
      <c r="I36" s="4">
        <f>[1]THP!$K45</f>
        <v>3749999.9999999995</v>
      </c>
      <c r="J36" s="4">
        <f>[1]THP!$K45</f>
        <v>3749999.9999999995</v>
      </c>
      <c r="K36" s="5">
        <v>0</v>
      </c>
      <c r="L36" s="5">
        <v>0</v>
      </c>
      <c r="M36" s="5">
        <v>0</v>
      </c>
      <c r="N36" s="4">
        <f t="shared" si="1"/>
        <v>3749999.9999999995</v>
      </c>
      <c r="O36" s="4">
        <f>[1]THP!$L45</f>
        <v>3203203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f t="shared" si="2"/>
        <v>6953203</v>
      </c>
      <c r="W36" s="5">
        <f>IFERROR(VLOOKUP(B36,[1]THP!$B45:$X135,23,0),0)</f>
        <v>105277.14249999996</v>
      </c>
      <c r="X36" s="5">
        <f>IFERROR(VLOOKUP(B36,[1]THP!$B45:$T135,19,0),0)</f>
        <v>0</v>
      </c>
      <c r="Y36" s="5">
        <f>IFERROR(VLOOKUP(B36,[1]THP!$B45:$V135,21,0),0)</f>
        <v>0</v>
      </c>
      <c r="Z36" s="5">
        <v>0</v>
      </c>
      <c r="AA36" s="5">
        <v>0</v>
      </c>
      <c r="AB36" s="5">
        <v>0</v>
      </c>
      <c r="AC36" s="5">
        <f>IFERROR(VLOOKUP(B36,[1]THP!$B45:$AB135,27,0),0)</f>
        <v>6847925.8574999999</v>
      </c>
    </row>
    <row r="37" spans="1:29" x14ac:dyDescent="0.25">
      <c r="A37" s="3">
        <v>43525</v>
      </c>
      <c r="B37">
        <f>[1]THP!$B46</f>
        <v>700522</v>
      </c>
      <c r="C37" t="str">
        <f>[1]THP!$C46</f>
        <v>Ika Soleha</v>
      </c>
      <c r="D37">
        <f t="shared" si="0"/>
        <v>700522</v>
      </c>
      <c r="E37" t="s">
        <v>27</v>
      </c>
      <c r="F37" t="str">
        <f>[1]THP!$F46</f>
        <v>Mira Maryana</v>
      </c>
      <c r="G37">
        <f>[1]THP!$I46</f>
        <v>21</v>
      </c>
      <c r="H37" t="str">
        <f>[1]THP!$D46</f>
        <v>TSR</v>
      </c>
      <c r="I37" s="4">
        <f>[1]THP!$K46</f>
        <v>2672727.2727272729</v>
      </c>
      <c r="J37" s="4">
        <f>[1]THP!$K46</f>
        <v>2672727.2727272729</v>
      </c>
      <c r="K37" s="5">
        <v>0</v>
      </c>
      <c r="L37" s="5">
        <v>0</v>
      </c>
      <c r="M37" s="5">
        <v>0</v>
      </c>
      <c r="N37" s="4">
        <f t="shared" si="1"/>
        <v>2672727.2727272729</v>
      </c>
      <c r="O37" s="4">
        <f>[1]THP!$L46</f>
        <v>41150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f t="shared" si="2"/>
        <v>2713877.2727272729</v>
      </c>
      <c r="W37" s="5">
        <f>IFERROR(VLOOKUP(B37,[1]THP!$B46:$X136,23,0),0)</f>
        <v>0</v>
      </c>
      <c r="X37" s="5">
        <f>IFERROR(VLOOKUP(B37,[1]THP!$B46:$T136,19,0),0)</f>
        <v>0</v>
      </c>
      <c r="Y37" s="5">
        <f>IFERROR(VLOOKUP(B37,[1]THP!$B46:$V136,21,0),0)</f>
        <v>0</v>
      </c>
      <c r="Z37" s="5">
        <v>0</v>
      </c>
      <c r="AA37" s="5">
        <v>0</v>
      </c>
      <c r="AB37" s="5">
        <v>0</v>
      </c>
      <c r="AC37" s="5">
        <f>IFERROR(VLOOKUP(B37,[1]THP!$B46:$AB136,27,0),0)</f>
        <v>2713877.2727272729</v>
      </c>
    </row>
    <row r="38" spans="1:29" x14ac:dyDescent="0.25">
      <c r="A38" s="3">
        <v>43525</v>
      </c>
      <c r="B38">
        <f>[1]THP!$B47</f>
        <v>700637</v>
      </c>
      <c r="C38" t="str">
        <f>[1]THP!$C47</f>
        <v>Dinda Nisrina Muthia Sari</v>
      </c>
      <c r="D38">
        <f t="shared" si="0"/>
        <v>700637</v>
      </c>
      <c r="E38" t="s">
        <v>27</v>
      </c>
      <c r="F38" t="str">
        <f>[1]THP!$F47</f>
        <v>Mira Maryana</v>
      </c>
      <c r="G38">
        <f>[1]THP!$I47</f>
        <v>22</v>
      </c>
      <c r="H38" t="str">
        <f>[1]THP!$D47</f>
        <v>TSR</v>
      </c>
      <c r="I38" s="4">
        <f>[1]THP!$K47</f>
        <v>3250000</v>
      </c>
      <c r="J38" s="4">
        <f>[1]THP!$K47</f>
        <v>3250000</v>
      </c>
      <c r="K38" s="5">
        <v>0</v>
      </c>
      <c r="L38" s="5">
        <v>0</v>
      </c>
      <c r="M38" s="5">
        <v>0</v>
      </c>
      <c r="N38" s="4">
        <f t="shared" si="1"/>
        <v>3250000</v>
      </c>
      <c r="O38" s="4">
        <f>[1]THP!$L47</f>
        <v>19040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f t="shared" si="2"/>
        <v>3269040</v>
      </c>
      <c r="W38" s="5">
        <f>IFERROR(VLOOKUP(B38,[1]THP!$B47:$X137,23,0),0)</f>
        <v>0</v>
      </c>
      <c r="X38" s="5">
        <f>IFERROR(VLOOKUP(B38,[1]THP!$B47:$T137,19,0),0)</f>
        <v>0</v>
      </c>
      <c r="Y38" s="5">
        <f>IFERROR(VLOOKUP(B38,[1]THP!$B47:$V137,21,0),0)</f>
        <v>0</v>
      </c>
      <c r="Z38" s="5">
        <v>0</v>
      </c>
      <c r="AA38" s="5">
        <v>0</v>
      </c>
      <c r="AB38" s="5">
        <v>0</v>
      </c>
      <c r="AC38" s="5">
        <f>IFERROR(VLOOKUP(B38,[1]THP!$B47:$AB137,27,0),0)</f>
        <v>3269040</v>
      </c>
    </row>
    <row r="39" spans="1:29" x14ac:dyDescent="0.25">
      <c r="A39" s="3">
        <v>43525</v>
      </c>
      <c r="B39">
        <f>[1]THP!$B48</f>
        <v>700819</v>
      </c>
      <c r="C39" t="str">
        <f>[1]THP!$C48</f>
        <v>Julis Suyantini</v>
      </c>
      <c r="D39">
        <f t="shared" si="0"/>
        <v>700819</v>
      </c>
      <c r="E39" t="s">
        <v>27</v>
      </c>
      <c r="F39" t="str">
        <f>[1]THP!$F48</f>
        <v>Mira Maryana</v>
      </c>
      <c r="G39">
        <f>[1]THP!$I48</f>
        <v>22</v>
      </c>
      <c r="H39" t="str">
        <f>[1]THP!$D48</f>
        <v>TSR</v>
      </c>
      <c r="I39" s="4">
        <f>[1]THP!$K48</f>
        <v>2800000</v>
      </c>
      <c r="J39" s="4">
        <f>[1]THP!$K48</f>
        <v>2800000</v>
      </c>
      <c r="K39" s="5">
        <v>0</v>
      </c>
      <c r="L39" s="5">
        <v>0</v>
      </c>
      <c r="M39" s="5">
        <v>0</v>
      </c>
      <c r="N39" s="4">
        <f t="shared" si="1"/>
        <v>2800000</v>
      </c>
      <c r="O39" s="4">
        <f>[1]THP!$L48</f>
        <v>161310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f t="shared" si="2"/>
        <v>2961310</v>
      </c>
      <c r="W39" s="5">
        <f>IFERROR(VLOOKUP(B39,[1]THP!$B48:$X138,23,0),0)</f>
        <v>0</v>
      </c>
      <c r="X39" s="5">
        <f>IFERROR(VLOOKUP(B39,[1]THP!$B48:$T138,19,0),0)</f>
        <v>0</v>
      </c>
      <c r="Y39" s="5">
        <f>IFERROR(VLOOKUP(B39,[1]THP!$B48:$V138,21,0),0)</f>
        <v>0</v>
      </c>
      <c r="Z39" s="5">
        <v>0</v>
      </c>
      <c r="AA39" s="5">
        <v>0</v>
      </c>
      <c r="AB39" s="5">
        <v>0</v>
      </c>
      <c r="AC39" s="5">
        <f>IFERROR(VLOOKUP(B39,[1]THP!$B48:$AB138,27,0),0)</f>
        <v>2961310</v>
      </c>
    </row>
    <row r="40" spans="1:29" x14ac:dyDescent="0.25">
      <c r="A40" s="3">
        <v>43525</v>
      </c>
      <c r="B40">
        <f>[1]THP!$B49</f>
        <v>701081</v>
      </c>
      <c r="C40" t="str">
        <f>[1]THP!$C49</f>
        <v xml:space="preserve">Purwaning Rahayu </v>
      </c>
      <c r="D40">
        <f t="shared" si="0"/>
        <v>701081</v>
      </c>
      <c r="E40" t="s">
        <v>27</v>
      </c>
      <c r="F40" t="str">
        <f>[1]THP!$F49</f>
        <v>Mira Maryana</v>
      </c>
      <c r="G40">
        <f>[1]THP!$I49</f>
        <v>18</v>
      </c>
      <c r="H40" t="str">
        <f>[1]THP!$D49</f>
        <v>TSR</v>
      </c>
      <c r="I40" s="4">
        <f>[1]THP!$K49</f>
        <v>2290909.0909090908</v>
      </c>
      <c r="J40" s="4">
        <f>[1]THP!$K49</f>
        <v>2290909.0909090908</v>
      </c>
      <c r="K40" s="5">
        <v>0</v>
      </c>
      <c r="L40" s="5">
        <v>0</v>
      </c>
      <c r="M40" s="5">
        <v>0</v>
      </c>
      <c r="N40" s="4">
        <f t="shared" si="1"/>
        <v>2290909.0909090908</v>
      </c>
      <c r="O40" s="4">
        <f>[1]THP!$L49</f>
        <v>37800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f t="shared" si="2"/>
        <v>2328709.0909090908</v>
      </c>
      <c r="W40" s="5">
        <f>IFERROR(VLOOKUP(B40,[1]THP!$B49:$X139,23,0),0)</f>
        <v>0</v>
      </c>
      <c r="X40" s="5">
        <f>IFERROR(VLOOKUP(B40,[1]THP!$B49:$T139,19,0),0)</f>
        <v>0</v>
      </c>
      <c r="Y40" s="5">
        <f>IFERROR(VLOOKUP(B40,[1]THP!$B49:$V139,21,0),0)</f>
        <v>0</v>
      </c>
      <c r="Z40" s="5">
        <v>0</v>
      </c>
      <c r="AA40" s="5">
        <v>0</v>
      </c>
      <c r="AB40" s="5">
        <v>0</v>
      </c>
      <c r="AC40" s="5">
        <f>IFERROR(VLOOKUP(B40,[1]THP!$B49:$AB139,27,0),0)</f>
        <v>2328709.0909090908</v>
      </c>
    </row>
    <row r="41" spans="1:29" x14ac:dyDescent="0.25">
      <c r="A41" s="3">
        <v>43525</v>
      </c>
      <c r="B41">
        <f>[1]THP!$B50</f>
        <v>701276</v>
      </c>
      <c r="C41" t="str">
        <f>[1]THP!$C50</f>
        <v>Yogie Riambodho</v>
      </c>
      <c r="D41">
        <f t="shared" si="0"/>
        <v>701276</v>
      </c>
      <c r="E41" t="s">
        <v>27</v>
      </c>
      <c r="F41" t="str">
        <f>[1]THP!$F50</f>
        <v>Mira Maryana</v>
      </c>
      <c r="G41">
        <f>[1]THP!$I50</f>
        <v>0</v>
      </c>
      <c r="H41" t="str">
        <f>[1]THP!$D50</f>
        <v>TSR</v>
      </c>
      <c r="I41" s="4">
        <f>[1]THP!$K50</f>
        <v>0</v>
      </c>
      <c r="J41" s="4">
        <f>[1]THP!$K50</f>
        <v>0</v>
      </c>
      <c r="K41" s="5">
        <v>0</v>
      </c>
      <c r="L41" s="5">
        <v>0</v>
      </c>
      <c r="M41" s="5">
        <v>0</v>
      </c>
      <c r="N41" s="4">
        <f t="shared" si="1"/>
        <v>0</v>
      </c>
      <c r="O41" s="4">
        <f>[1]THP!$L50</f>
        <v>27200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f t="shared" si="2"/>
        <v>27200</v>
      </c>
      <c r="W41" s="5">
        <f>IFERROR(VLOOKUP(B41,[1]THP!$B50:$X140,23,0),0)</f>
        <v>0</v>
      </c>
      <c r="X41" s="5">
        <f>IFERROR(VLOOKUP(B41,[1]THP!$B50:$T140,19,0),0)</f>
        <v>0</v>
      </c>
      <c r="Y41" s="5">
        <f>IFERROR(VLOOKUP(B41,[1]THP!$B50:$V140,21,0),0)</f>
        <v>0</v>
      </c>
      <c r="Z41" s="5">
        <v>0</v>
      </c>
      <c r="AA41" s="5">
        <v>0</v>
      </c>
      <c r="AB41" s="5">
        <v>0</v>
      </c>
      <c r="AC41" s="5">
        <f>IFERROR(VLOOKUP(B41,[1]THP!$B50:$AB140,27,0),0)</f>
        <v>27200</v>
      </c>
    </row>
    <row r="42" spans="1:29" x14ac:dyDescent="0.25">
      <c r="A42" s="3">
        <v>43525</v>
      </c>
      <c r="B42">
        <f>[1]THP!$B51</f>
        <v>701324</v>
      </c>
      <c r="C42" t="str">
        <f>[1]THP!$C51</f>
        <v>Saepudin Mahdi SH</v>
      </c>
      <c r="D42">
        <f t="shared" si="0"/>
        <v>701324</v>
      </c>
      <c r="E42" t="s">
        <v>27</v>
      </c>
      <c r="F42" t="str">
        <f>[1]THP!$F51</f>
        <v>Mira Maryana</v>
      </c>
      <c r="G42">
        <f>[1]THP!$I51</f>
        <v>22</v>
      </c>
      <c r="H42" t="str">
        <f>[1]THP!$D51</f>
        <v>TSR</v>
      </c>
      <c r="I42" s="4">
        <f>[1]THP!$K51</f>
        <v>2800000</v>
      </c>
      <c r="J42" s="4">
        <f>[1]THP!$K51</f>
        <v>2800000</v>
      </c>
      <c r="K42" s="5">
        <v>0</v>
      </c>
      <c r="L42" s="5">
        <v>0</v>
      </c>
      <c r="M42" s="5">
        <v>0</v>
      </c>
      <c r="N42" s="4">
        <f t="shared" si="1"/>
        <v>2800000</v>
      </c>
      <c r="O42" s="4">
        <f>[1]THP!$L51</f>
        <v>21760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f t="shared" si="2"/>
        <v>2821760</v>
      </c>
      <c r="W42" s="5">
        <f>IFERROR(VLOOKUP(B42,[1]THP!$B51:$X141,23,0),0)</f>
        <v>0</v>
      </c>
      <c r="X42" s="5">
        <f>IFERROR(VLOOKUP(B42,[1]THP!$B51:$T141,19,0),0)</f>
        <v>0</v>
      </c>
      <c r="Y42" s="5">
        <f>IFERROR(VLOOKUP(B42,[1]THP!$B51:$V141,21,0),0)</f>
        <v>0</v>
      </c>
      <c r="Z42" s="5">
        <v>0</v>
      </c>
      <c r="AA42" s="5">
        <v>0</v>
      </c>
      <c r="AB42" s="5">
        <v>0</v>
      </c>
      <c r="AC42" s="5">
        <f>IFERROR(VLOOKUP(B42,[1]THP!$B51:$AB141,27,0),0)</f>
        <v>2821760</v>
      </c>
    </row>
    <row r="43" spans="1:29" x14ac:dyDescent="0.25">
      <c r="A43" s="3">
        <v>43525</v>
      </c>
      <c r="B43">
        <f>[1]THP!$B52</f>
        <v>700134</v>
      </c>
      <c r="C43" t="str">
        <f>[1]THP!$C52</f>
        <v>Rini Apriani</v>
      </c>
      <c r="D43">
        <f t="shared" si="0"/>
        <v>700134</v>
      </c>
      <c r="E43" t="s">
        <v>27</v>
      </c>
      <c r="F43" t="str">
        <f>[1]THP!$F52</f>
        <v>Realita Anggun Willanti</v>
      </c>
      <c r="G43">
        <f>[1]THP!$I52</f>
        <v>21</v>
      </c>
      <c r="H43" t="str">
        <f>[1]THP!$D52</f>
        <v>TSR</v>
      </c>
      <c r="I43" s="4">
        <f>[1]THP!$K52</f>
        <v>3579545.4545454541</v>
      </c>
      <c r="J43" s="4">
        <f>[1]THP!$K52</f>
        <v>3579545.4545454541</v>
      </c>
      <c r="K43" s="5">
        <v>0</v>
      </c>
      <c r="L43" s="5">
        <v>0</v>
      </c>
      <c r="M43" s="5">
        <v>0</v>
      </c>
      <c r="N43" s="4">
        <f t="shared" si="1"/>
        <v>3579545.4545454541</v>
      </c>
      <c r="O43" s="4">
        <f>[1]THP!$L52</f>
        <v>1227765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f t="shared" si="2"/>
        <v>4807310.4545454541</v>
      </c>
      <c r="W43" s="5">
        <f>IFERROR(VLOOKUP(B43,[1]THP!$B52:$X142,23,0),0)</f>
        <v>3347.2465909090824</v>
      </c>
      <c r="X43" s="5">
        <f>IFERROR(VLOOKUP(B43,[1]THP!$B52:$T142,19,0),0)</f>
        <v>0</v>
      </c>
      <c r="Y43" s="5">
        <f>IFERROR(VLOOKUP(B43,[1]THP!$B52:$V142,21,0),0)</f>
        <v>0</v>
      </c>
      <c r="Z43" s="5">
        <v>0</v>
      </c>
      <c r="AA43" s="5">
        <v>0</v>
      </c>
      <c r="AB43" s="5">
        <v>0</v>
      </c>
      <c r="AC43" s="5">
        <f>IFERROR(VLOOKUP(B43,[1]THP!$B52:$AB142,27,0),0)</f>
        <v>4803963.2079545446</v>
      </c>
    </row>
    <row r="44" spans="1:29" x14ac:dyDescent="0.25">
      <c r="A44" s="3">
        <v>43525</v>
      </c>
      <c r="B44">
        <f>[1]THP!$B53</f>
        <v>700867</v>
      </c>
      <c r="C44" t="str">
        <f>[1]THP!$C53</f>
        <v>Mutia Eka Yana</v>
      </c>
      <c r="D44">
        <f t="shared" si="0"/>
        <v>700867</v>
      </c>
      <c r="E44" t="s">
        <v>27</v>
      </c>
      <c r="F44" t="str">
        <f>[1]THP!$F53</f>
        <v xml:space="preserve">Muhammad Fikri Askandary </v>
      </c>
      <c r="G44">
        <f>[1]THP!$I53</f>
        <v>11</v>
      </c>
      <c r="H44" t="str">
        <f>[1]THP!$D53</f>
        <v>TSR</v>
      </c>
      <c r="I44" s="4">
        <f>[1]THP!$K53</f>
        <v>1400000</v>
      </c>
      <c r="J44" s="4">
        <f>[1]THP!$K53</f>
        <v>1400000</v>
      </c>
      <c r="K44" s="5">
        <v>0</v>
      </c>
      <c r="L44" s="5">
        <v>0</v>
      </c>
      <c r="M44" s="5">
        <v>0</v>
      </c>
      <c r="N44" s="4">
        <f t="shared" si="1"/>
        <v>1400000</v>
      </c>
      <c r="O44" s="4">
        <f>[1]THP!$L53</f>
        <v>143790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f t="shared" si="2"/>
        <v>1543790</v>
      </c>
      <c r="W44" s="5">
        <f>IFERROR(VLOOKUP(B44,[1]THP!$B53:$X143,23,0),0)</f>
        <v>0</v>
      </c>
      <c r="X44" s="5">
        <f>IFERROR(VLOOKUP(B44,[1]THP!$B53:$T143,19,0),0)</f>
        <v>0</v>
      </c>
      <c r="Y44" s="5">
        <f>IFERROR(VLOOKUP(B44,[1]THP!$B53:$V143,21,0),0)</f>
        <v>0</v>
      </c>
      <c r="Z44" s="5">
        <v>0</v>
      </c>
      <c r="AA44" s="5">
        <v>0</v>
      </c>
      <c r="AB44" s="5">
        <v>0</v>
      </c>
      <c r="AC44" s="5">
        <f>IFERROR(VLOOKUP(B44,[1]THP!$B53:$AB143,27,0),0)</f>
        <v>1543790</v>
      </c>
    </row>
    <row r="45" spans="1:29" x14ac:dyDescent="0.25">
      <c r="A45" s="3">
        <v>43525</v>
      </c>
      <c r="B45">
        <f>[1]THP!$B54</f>
        <v>700936</v>
      </c>
      <c r="C45" t="str">
        <f>[1]THP!$C54</f>
        <v>Andrea Anusa</v>
      </c>
      <c r="D45">
        <f t="shared" si="0"/>
        <v>700936</v>
      </c>
      <c r="E45" t="s">
        <v>27</v>
      </c>
      <c r="F45" t="str">
        <f>[1]THP!$F54</f>
        <v>Muhammad Fikri Askandary</v>
      </c>
      <c r="G45">
        <f>[1]THP!$I54</f>
        <v>5</v>
      </c>
      <c r="H45" t="str">
        <f>[1]THP!$D54</f>
        <v>TSR</v>
      </c>
      <c r="I45" s="4">
        <f>[1]THP!$K54</f>
        <v>636363.63636363635</v>
      </c>
      <c r="J45" s="4">
        <f>[1]THP!$K54</f>
        <v>636363.63636363635</v>
      </c>
      <c r="K45" s="5">
        <v>0</v>
      </c>
      <c r="L45" s="5">
        <v>0</v>
      </c>
      <c r="M45" s="5">
        <v>0</v>
      </c>
      <c r="N45" s="4">
        <f t="shared" si="1"/>
        <v>636363.63636363635</v>
      </c>
      <c r="O45" s="4">
        <f>[1]THP!$L54</f>
        <v>75400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f t="shared" si="2"/>
        <v>711763.63636363635</v>
      </c>
      <c r="W45" s="5">
        <f>IFERROR(VLOOKUP(B45,[1]THP!$B54:$X144,23,0),0)</f>
        <v>0</v>
      </c>
      <c r="X45" s="5">
        <f>IFERROR(VLOOKUP(B45,[1]THP!$B54:$T144,19,0),0)</f>
        <v>0</v>
      </c>
      <c r="Y45" s="5">
        <f>IFERROR(VLOOKUP(B45,[1]THP!$B54:$V144,21,0),0)</f>
        <v>0</v>
      </c>
      <c r="Z45" s="5">
        <v>0</v>
      </c>
      <c r="AA45" s="5">
        <v>0</v>
      </c>
      <c r="AB45" s="5">
        <v>0</v>
      </c>
      <c r="AC45" s="5">
        <f>IFERROR(VLOOKUP(B45,[1]THP!$B54:$AB144,27,0),0)</f>
        <v>711763.63636363635</v>
      </c>
    </row>
    <row r="46" spans="1:29" x14ac:dyDescent="0.25">
      <c r="A46" s="3">
        <v>43525</v>
      </c>
      <c r="B46">
        <f>[1]THP!$B55</f>
        <v>701042</v>
      </c>
      <c r="C46" t="str">
        <f>[1]THP!$C55</f>
        <v>Asriana</v>
      </c>
      <c r="D46">
        <f t="shared" si="0"/>
        <v>701042</v>
      </c>
      <c r="E46" t="s">
        <v>27</v>
      </c>
      <c r="F46" t="str">
        <f>[1]THP!$F55</f>
        <v xml:space="preserve">Muhammad Fikri Askandary </v>
      </c>
      <c r="G46">
        <f>[1]THP!$I55</f>
        <v>20</v>
      </c>
      <c r="H46" t="str">
        <f>[1]THP!$D55</f>
        <v>TSR</v>
      </c>
      <c r="I46" s="4">
        <f>[1]THP!$K55</f>
        <v>2545454.5454545454</v>
      </c>
      <c r="J46" s="4">
        <f>[1]THP!$K55</f>
        <v>2545454.5454545454</v>
      </c>
      <c r="K46" s="5">
        <v>0</v>
      </c>
      <c r="L46" s="5">
        <v>0</v>
      </c>
      <c r="M46" s="5">
        <v>0</v>
      </c>
      <c r="N46" s="4">
        <f t="shared" si="1"/>
        <v>2545454.5454545454</v>
      </c>
      <c r="O46" s="4">
        <f>[1]THP!$L55</f>
        <v>27200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f t="shared" si="2"/>
        <v>2572654.5454545454</v>
      </c>
      <c r="W46" s="5">
        <f>IFERROR(VLOOKUP(B46,[1]THP!$B55:$X145,23,0),0)</f>
        <v>0</v>
      </c>
      <c r="X46" s="5">
        <f>IFERROR(VLOOKUP(B46,[1]THP!$B55:$T145,19,0),0)</f>
        <v>0</v>
      </c>
      <c r="Y46" s="5">
        <f>IFERROR(VLOOKUP(B46,[1]THP!$B55:$V145,21,0),0)</f>
        <v>0</v>
      </c>
      <c r="Z46" s="5">
        <v>0</v>
      </c>
      <c r="AA46" s="5">
        <v>0</v>
      </c>
      <c r="AB46" s="5">
        <v>0</v>
      </c>
      <c r="AC46" s="5">
        <f>IFERROR(VLOOKUP(B46,[1]THP!$B55:$AB145,27,0),0)</f>
        <v>2572654.5454545454</v>
      </c>
    </row>
    <row r="47" spans="1:29" x14ac:dyDescent="0.25">
      <c r="A47" s="3">
        <v>43525</v>
      </c>
      <c r="B47">
        <f>[1]THP!$B56</f>
        <v>701262</v>
      </c>
      <c r="C47" t="str">
        <f>[1]THP!$C56</f>
        <v>Siti Latifah</v>
      </c>
      <c r="D47">
        <f t="shared" si="0"/>
        <v>701262</v>
      </c>
      <c r="E47" t="s">
        <v>27</v>
      </c>
      <c r="F47" t="str">
        <f>[1]THP!$F56</f>
        <v>Muhammad Fikri Askandary</v>
      </c>
      <c r="G47">
        <f>[1]THP!$I56</f>
        <v>6</v>
      </c>
      <c r="H47" t="str">
        <f>[1]THP!$D56</f>
        <v>TSR</v>
      </c>
      <c r="I47" s="4">
        <f>[1]THP!$K56</f>
        <v>763636.36363636365</v>
      </c>
      <c r="J47" s="4">
        <f>[1]THP!$K56</f>
        <v>763636.36363636365</v>
      </c>
      <c r="K47" s="5">
        <v>0</v>
      </c>
      <c r="L47" s="5">
        <v>0</v>
      </c>
      <c r="M47" s="5">
        <v>0</v>
      </c>
      <c r="N47" s="4">
        <f t="shared" si="1"/>
        <v>763636.36363636365</v>
      </c>
      <c r="O47" s="4">
        <f>[1]THP!$L56</f>
        <v>54400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f t="shared" si="2"/>
        <v>818036.36363636365</v>
      </c>
      <c r="W47" s="5">
        <f>IFERROR(VLOOKUP(B47,[1]THP!$B56:$X146,23,0),0)</f>
        <v>0</v>
      </c>
      <c r="X47" s="5">
        <f>IFERROR(VLOOKUP(B47,[1]THP!$B56:$T146,19,0),0)</f>
        <v>0</v>
      </c>
      <c r="Y47" s="5">
        <f>IFERROR(VLOOKUP(B47,[1]THP!$B56:$V146,21,0),0)</f>
        <v>0</v>
      </c>
      <c r="Z47" s="5">
        <v>0</v>
      </c>
      <c r="AA47" s="5">
        <v>0</v>
      </c>
      <c r="AB47" s="5">
        <v>0</v>
      </c>
      <c r="AC47" s="5">
        <f>IFERROR(VLOOKUP(B47,[1]THP!$B56:$AB146,27,0),0)</f>
        <v>818036.36363636365</v>
      </c>
    </row>
    <row r="48" spans="1:29" x14ac:dyDescent="0.25">
      <c r="A48" s="3">
        <v>43525</v>
      </c>
      <c r="B48">
        <f>[1]THP!$B57</f>
        <v>701284</v>
      </c>
      <c r="C48" t="str">
        <f>[1]THP!$C57</f>
        <v>Puji Ayu Amalia</v>
      </c>
      <c r="D48">
        <f t="shared" si="0"/>
        <v>701284</v>
      </c>
      <c r="E48" t="s">
        <v>27</v>
      </c>
      <c r="F48" t="str">
        <f>[1]THP!$F57</f>
        <v xml:space="preserve">Muhammad Fikri Askandary </v>
      </c>
      <c r="G48">
        <f>[1]THP!$I57</f>
        <v>16</v>
      </c>
      <c r="H48" t="str">
        <f>[1]THP!$D57</f>
        <v>TSR</v>
      </c>
      <c r="I48" s="4">
        <f>[1]THP!$K57</f>
        <v>2363636.3636363638</v>
      </c>
      <c r="J48" s="4">
        <f>[1]THP!$K57</f>
        <v>2363636.3636363638</v>
      </c>
      <c r="K48" s="5">
        <v>0</v>
      </c>
      <c r="L48" s="5">
        <v>0</v>
      </c>
      <c r="M48" s="5">
        <v>0</v>
      </c>
      <c r="N48" s="4">
        <f t="shared" si="1"/>
        <v>2363636.3636363638</v>
      </c>
      <c r="O48" s="4">
        <f>[1]THP!$L57</f>
        <v>1001332.5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f t="shared" si="2"/>
        <v>3364968.8636363638</v>
      </c>
      <c r="W48" s="5">
        <f>IFERROR(VLOOKUP(B48,[1]THP!$B57:$X147,23,0),0)</f>
        <v>0</v>
      </c>
      <c r="X48" s="5">
        <f>IFERROR(VLOOKUP(B48,[1]THP!$B57:$T147,19,0),0)</f>
        <v>0</v>
      </c>
      <c r="Y48" s="5">
        <f>IFERROR(VLOOKUP(B48,[1]THP!$B57:$V147,21,0),0)</f>
        <v>0</v>
      </c>
      <c r="Z48" s="5">
        <v>0</v>
      </c>
      <c r="AA48" s="5">
        <v>0</v>
      </c>
      <c r="AB48" s="5">
        <v>0</v>
      </c>
      <c r="AC48" s="5">
        <f>IFERROR(VLOOKUP(B48,[1]THP!$B57:$AB147,27,0),0)</f>
        <v>3364968.8636363638</v>
      </c>
    </row>
    <row r="49" spans="1:29" x14ac:dyDescent="0.25">
      <c r="A49" s="3">
        <v>43525</v>
      </c>
      <c r="B49">
        <f>[1]THP!$B58</f>
        <v>701317</v>
      </c>
      <c r="C49" t="str">
        <f>[1]THP!$C58</f>
        <v>Rery Anggraeni</v>
      </c>
      <c r="D49">
        <f t="shared" si="0"/>
        <v>701317</v>
      </c>
      <c r="E49" t="s">
        <v>27</v>
      </c>
      <c r="F49" t="str">
        <f>[1]THP!$F58</f>
        <v xml:space="preserve">Muhammad Fikri Askandary </v>
      </c>
      <c r="G49">
        <f>[1]THP!$I58</f>
        <v>22</v>
      </c>
      <c r="H49" t="str">
        <f>[1]THP!$D58</f>
        <v>TSR</v>
      </c>
      <c r="I49" s="4">
        <f>[1]THP!$K58</f>
        <v>3250000</v>
      </c>
      <c r="J49" s="4">
        <f>[1]THP!$K58</f>
        <v>3250000</v>
      </c>
      <c r="K49" s="5">
        <v>0</v>
      </c>
      <c r="L49" s="5">
        <v>0</v>
      </c>
      <c r="M49" s="5">
        <v>0</v>
      </c>
      <c r="N49" s="4">
        <f t="shared" si="1"/>
        <v>3250000</v>
      </c>
      <c r="O49" s="4">
        <f>[1]THP!$L58</f>
        <v>19040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f t="shared" si="2"/>
        <v>3269040</v>
      </c>
      <c r="W49" s="5">
        <f>IFERROR(VLOOKUP(B49,[1]THP!$B58:$X148,23,0),0)</f>
        <v>0</v>
      </c>
      <c r="X49" s="5">
        <f>IFERROR(VLOOKUP(B49,[1]THP!$B58:$T148,19,0),0)</f>
        <v>0</v>
      </c>
      <c r="Y49" s="5">
        <f>IFERROR(VLOOKUP(B49,[1]THP!$B58:$V148,21,0),0)</f>
        <v>0</v>
      </c>
      <c r="Z49" s="5">
        <v>0</v>
      </c>
      <c r="AA49" s="5">
        <v>0</v>
      </c>
      <c r="AB49" s="5">
        <v>0</v>
      </c>
      <c r="AC49" s="5">
        <f>IFERROR(VLOOKUP(B49,[1]THP!$B58:$AB148,27,0),0)</f>
        <v>3269040</v>
      </c>
    </row>
    <row r="50" spans="1:29" x14ac:dyDescent="0.25">
      <c r="A50" s="3">
        <v>43525</v>
      </c>
      <c r="B50">
        <f>[1]THP!$B59</f>
        <v>700092</v>
      </c>
      <c r="C50" t="str">
        <f>[1]THP!$C59</f>
        <v>Feriyanto</v>
      </c>
      <c r="D50">
        <f t="shared" si="0"/>
        <v>700092</v>
      </c>
      <c r="E50" t="s">
        <v>27</v>
      </c>
      <c r="F50" t="str">
        <f>[1]THP!$F59</f>
        <v>Realita Anggun Willanti</v>
      </c>
      <c r="G50">
        <f>[1]THP!$I59</f>
        <v>21</v>
      </c>
      <c r="H50" t="str">
        <f>[1]THP!$D59</f>
        <v>TSR</v>
      </c>
      <c r="I50" s="4">
        <f>[1]THP!$K59</f>
        <v>3102272.7272727275</v>
      </c>
      <c r="J50" s="4">
        <f>[1]THP!$K59</f>
        <v>3102272.7272727275</v>
      </c>
      <c r="K50" s="5">
        <v>0</v>
      </c>
      <c r="L50" s="5">
        <v>0</v>
      </c>
      <c r="M50" s="5">
        <v>0</v>
      </c>
      <c r="N50" s="4">
        <f t="shared" si="1"/>
        <v>3102272.7272727275</v>
      </c>
      <c r="O50" s="4">
        <f>[1]THP!$L59</f>
        <v>149600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f t="shared" si="2"/>
        <v>3251872.7272727275</v>
      </c>
      <c r="W50" s="5">
        <f>IFERROR(VLOOKUP(B50,[1]THP!$B59:$X149,23,0),0)</f>
        <v>0</v>
      </c>
      <c r="X50" s="5">
        <f>IFERROR(VLOOKUP(B50,[1]THP!$B59:$T149,19,0),0)</f>
        <v>0</v>
      </c>
      <c r="Y50" s="5">
        <f>IFERROR(VLOOKUP(B50,[1]THP!$B59:$V149,21,0),0)</f>
        <v>0</v>
      </c>
      <c r="Z50" s="5">
        <v>0</v>
      </c>
      <c r="AA50" s="5">
        <v>0</v>
      </c>
      <c r="AB50" s="5">
        <v>0</v>
      </c>
      <c r="AC50" s="5">
        <f>IFERROR(VLOOKUP(B50,[1]THP!$B59:$AB149,27,0),0)</f>
        <v>3251872.7272727275</v>
      </c>
    </row>
    <row r="51" spans="1:29" x14ac:dyDescent="0.25">
      <c r="A51" s="3">
        <v>43525</v>
      </c>
      <c r="B51">
        <f>[1]THP!$B60</f>
        <v>700611</v>
      </c>
      <c r="C51" t="str">
        <f>[1]THP!$C60</f>
        <v>Hana Kustia Permaestri</v>
      </c>
      <c r="D51">
        <f t="shared" si="0"/>
        <v>700611</v>
      </c>
      <c r="E51" t="s">
        <v>27</v>
      </c>
      <c r="F51" t="str">
        <f>[1]THP!$F60</f>
        <v>Realita Anggun Willanti</v>
      </c>
      <c r="G51">
        <f>[1]THP!$I60</f>
        <v>22</v>
      </c>
      <c r="H51" t="str">
        <f>[1]THP!$D60</f>
        <v>TSR</v>
      </c>
      <c r="I51" s="4">
        <f>[1]THP!$K60</f>
        <v>3500000</v>
      </c>
      <c r="J51" s="4">
        <f>[1]THP!$K60</f>
        <v>3500000</v>
      </c>
      <c r="K51" s="5">
        <v>0</v>
      </c>
      <c r="L51" s="5">
        <v>0</v>
      </c>
      <c r="M51" s="5">
        <v>0</v>
      </c>
      <c r="N51" s="4">
        <f t="shared" si="1"/>
        <v>3500000</v>
      </c>
      <c r="O51" s="4">
        <f>[1]THP!$L60</f>
        <v>43350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f t="shared" si="2"/>
        <v>3543350</v>
      </c>
      <c r="W51" s="5">
        <f>IFERROR(VLOOKUP(B51,[1]THP!$B60:$X150,23,0),0)</f>
        <v>0</v>
      </c>
      <c r="X51" s="5">
        <f>IFERROR(VLOOKUP(B51,[1]THP!$B60:$T150,19,0),0)</f>
        <v>0</v>
      </c>
      <c r="Y51" s="5">
        <f>IFERROR(VLOOKUP(B51,[1]THP!$B60:$V150,21,0),0)</f>
        <v>0</v>
      </c>
      <c r="Z51" s="5">
        <v>0</v>
      </c>
      <c r="AA51" s="5">
        <v>0</v>
      </c>
      <c r="AB51" s="5">
        <v>0</v>
      </c>
      <c r="AC51" s="5">
        <f>IFERROR(VLOOKUP(B51,[1]THP!$B60:$AB150,27,0),0)</f>
        <v>3543350</v>
      </c>
    </row>
    <row r="52" spans="1:29" x14ac:dyDescent="0.25">
      <c r="A52" s="3">
        <v>43525</v>
      </c>
      <c r="B52">
        <f>[1]THP!$B61</f>
        <v>701049</v>
      </c>
      <c r="C52" t="str">
        <f>[1]THP!$C61</f>
        <v>Sri Rahayu</v>
      </c>
      <c r="D52">
        <f t="shared" si="0"/>
        <v>701049</v>
      </c>
      <c r="E52" t="s">
        <v>27</v>
      </c>
      <c r="F52" t="str">
        <f>[1]THP!$F61</f>
        <v>Realita Anggun Willanti</v>
      </c>
      <c r="G52">
        <f>[1]THP!$I61</f>
        <v>22</v>
      </c>
      <c r="H52" t="str">
        <f>[1]THP!$D61</f>
        <v>TSR</v>
      </c>
      <c r="I52" s="4">
        <f>[1]THP!$K61</f>
        <v>2800000</v>
      </c>
      <c r="J52" s="4">
        <f>[1]THP!$K61</f>
        <v>2800000</v>
      </c>
      <c r="K52" s="5">
        <v>0</v>
      </c>
      <c r="L52" s="5">
        <v>0</v>
      </c>
      <c r="M52" s="5">
        <v>0</v>
      </c>
      <c r="N52" s="4">
        <f t="shared" si="1"/>
        <v>2800000</v>
      </c>
      <c r="O52" s="4">
        <f>[1]THP!$L61</f>
        <v>151900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f t="shared" si="2"/>
        <v>2951900</v>
      </c>
      <c r="W52" s="5">
        <f>IFERROR(VLOOKUP(B52,[1]THP!$B61:$X151,23,0),0)</f>
        <v>0</v>
      </c>
      <c r="X52" s="5">
        <f>IFERROR(VLOOKUP(B52,[1]THP!$B61:$T151,19,0),0)</f>
        <v>0</v>
      </c>
      <c r="Y52" s="5">
        <f>IFERROR(VLOOKUP(B52,[1]THP!$B61:$V151,21,0),0)</f>
        <v>0</v>
      </c>
      <c r="Z52" s="5">
        <v>0</v>
      </c>
      <c r="AA52" s="5">
        <v>0</v>
      </c>
      <c r="AB52" s="5">
        <v>0</v>
      </c>
      <c r="AC52" s="5">
        <f>IFERROR(VLOOKUP(B52,[1]THP!$B61:$AB151,27,0),0)</f>
        <v>2951900</v>
      </c>
    </row>
    <row r="53" spans="1:29" x14ac:dyDescent="0.25">
      <c r="A53" s="3">
        <v>43525</v>
      </c>
      <c r="B53">
        <f>[1]THP!$B62</f>
        <v>701111</v>
      </c>
      <c r="C53" t="str">
        <f>[1]THP!$C62</f>
        <v>Yuli Yanti</v>
      </c>
      <c r="D53">
        <f t="shared" si="0"/>
        <v>701111</v>
      </c>
      <c r="E53" t="s">
        <v>27</v>
      </c>
      <c r="F53" t="str">
        <f>[1]THP!$F62</f>
        <v>Realita Anggun Willanti</v>
      </c>
      <c r="G53">
        <f>[1]THP!$I62</f>
        <v>22</v>
      </c>
      <c r="H53" t="str">
        <f>[1]THP!$D62</f>
        <v>TSR</v>
      </c>
      <c r="I53" s="4">
        <f>[1]THP!$K62</f>
        <v>2800000</v>
      </c>
      <c r="J53" s="4">
        <f>[1]THP!$K62</f>
        <v>2800000</v>
      </c>
      <c r="K53" s="5">
        <v>0</v>
      </c>
      <c r="L53" s="5">
        <v>0</v>
      </c>
      <c r="M53" s="5">
        <v>0</v>
      </c>
      <c r="N53" s="4">
        <f t="shared" si="1"/>
        <v>2800000</v>
      </c>
      <c r="O53" s="4">
        <f>[1]THP!$L62</f>
        <v>174160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f t="shared" si="2"/>
        <v>2974160</v>
      </c>
      <c r="W53" s="5">
        <f>IFERROR(VLOOKUP(B53,[1]THP!$B62:$X152,23,0),0)</f>
        <v>0</v>
      </c>
      <c r="X53" s="5">
        <f>IFERROR(VLOOKUP(B53,[1]THP!$B62:$T152,19,0),0)</f>
        <v>0</v>
      </c>
      <c r="Y53" s="5">
        <f>IFERROR(VLOOKUP(B53,[1]THP!$B62:$V152,21,0),0)</f>
        <v>0</v>
      </c>
      <c r="Z53" s="5">
        <v>0</v>
      </c>
      <c r="AA53" s="5">
        <v>0</v>
      </c>
      <c r="AB53" s="5">
        <v>0</v>
      </c>
      <c r="AC53" s="5">
        <f>IFERROR(VLOOKUP(B53,[1]THP!$B62:$AB152,27,0),0)</f>
        <v>2974160</v>
      </c>
    </row>
    <row r="54" spans="1:29" x14ac:dyDescent="0.25">
      <c r="A54" s="3">
        <v>43525</v>
      </c>
      <c r="B54">
        <f>[1]THP!$B63</f>
        <v>701143</v>
      </c>
      <c r="C54" t="str">
        <f>[1]THP!$C63</f>
        <v>Marta Lena Manullang</v>
      </c>
      <c r="D54">
        <f t="shared" si="0"/>
        <v>701143</v>
      </c>
      <c r="E54" t="s">
        <v>27</v>
      </c>
      <c r="F54" t="str">
        <f>[1]THP!$F63</f>
        <v>Realita Anggun Willanti</v>
      </c>
      <c r="G54">
        <f>[1]THP!$I63</f>
        <v>22</v>
      </c>
      <c r="H54" t="str">
        <f>[1]THP!$D63</f>
        <v>TSR</v>
      </c>
      <c r="I54" s="4">
        <f>[1]THP!$K63</f>
        <v>3250000</v>
      </c>
      <c r="J54" s="4">
        <f>[1]THP!$K63</f>
        <v>3250000</v>
      </c>
      <c r="K54" s="5">
        <v>0</v>
      </c>
      <c r="L54" s="5">
        <v>0</v>
      </c>
      <c r="M54" s="5">
        <v>0</v>
      </c>
      <c r="N54" s="4">
        <f t="shared" si="1"/>
        <v>3250000</v>
      </c>
      <c r="O54" s="4">
        <f>[1]THP!$L63</f>
        <v>620500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f t="shared" si="2"/>
        <v>3870500</v>
      </c>
      <c r="W54" s="5">
        <f>IFERROR(VLOOKUP(B54,[1]THP!$B63:$X153,23,0),0)</f>
        <v>0</v>
      </c>
      <c r="X54" s="5">
        <f>IFERROR(VLOOKUP(B54,[1]THP!$B63:$T153,19,0),0)</f>
        <v>0</v>
      </c>
      <c r="Y54" s="5">
        <f>IFERROR(VLOOKUP(B54,[1]THP!$B63:$V153,21,0),0)</f>
        <v>0</v>
      </c>
      <c r="Z54" s="5">
        <v>0</v>
      </c>
      <c r="AA54" s="5">
        <v>0</v>
      </c>
      <c r="AB54" s="5">
        <v>0</v>
      </c>
      <c r="AC54" s="5">
        <f>IFERROR(VLOOKUP(B54,[1]THP!$B63:$AB153,27,0),0)</f>
        <v>3870500</v>
      </c>
    </row>
    <row r="55" spans="1:29" x14ac:dyDescent="0.25">
      <c r="A55" s="3">
        <v>43525</v>
      </c>
      <c r="B55">
        <f>[1]THP!$B64</f>
        <v>701151</v>
      </c>
      <c r="C55" t="str">
        <f>[1]THP!$C64</f>
        <v>Diah Rahmawati</v>
      </c>
      <c r="D55">
        <f t="shared" si="0"/>
        <v>701151</v>
      </c>
      <c r="E55" t="s">
        <v>27</v>
      </c>
      <c r="F55" t="str">
        <f>[1]THP!$F64</f>
        <v xml:space="preserve">Muhammad Fikri Askandary </v>
      </c>
      <c r="G55">
        <f>[1]THP!$I64</f>
        <v>21</v>
      </c>
      <c r="H55" t="str">
        <f>[1]THP!$D64</f>
        <v>TSR</v>
      </c>
      <c r="I55" s="4">
        <f>[1]THP!$K64</f>
        <v>3102272.7272727275</v>
      </c>
      <c r="J55" s="4">
        <f>[1]THP!$K64</f>
        <v>3102272.7272727275</v>
      </c>
      <c r="K55" s="5">
        <v>0</v>
      </c>
      <c r="L55" s="5">
        <v>0</v>
      </c>
      <c r="M55" s="5">
        <v>0</v>
      </c>
      <c r="N55" s="4">
        <f t="shared" si="1"/>
        <v>3102272.7272727275</v>
      </c>
      <c r="O55" s="4">
        <f>[1]THP!$L64</f>
        <v>27200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f t="shared" si="2"/>
        <v>3129472.7272727275</v>
      </c>
      <c r="W55" s="5">
        <f>IFERROR(VLOOKUP(B55,[1]THP!$B64:$X154,23,0),0)</f>
        <v>0</v>
      </c>
      <c r="X55" s="5">
        <f>IFERROR(VLOOKUP(B55,[1]THP!$B64:$T154,19,0),0)</f>
        <v>0</v>
      </c>
      <c r="Y55" s="5">
        <f>IFERROR(VLOOKUP(B55,[1]THP!$B64:$V154,21,0),0)</f>
        <v>0</v>
      </c>
      <c r="Z55" s="5">
        <v>0</v>
      </c>
      <c r="AA55" s="5">
        <v>0</v>
      </c>
      <c r="AB55" s="5">
        <v>0</v>
      </c>
      <c r="AC55" s="5">
        <f>IFERROR(VLOOKUP(B55,[1]THP!$B64:$AB154,27,0),0)</f>
        <v>3129472.7272727275</v>
      </c>
    </row>
    <row r="56" spans="1:29" x14ac:dyDescent="0.25">
      <c r="A56" s="3">
        <v>43525</v>
      </c>
      <c r="B56">
        <f>[1]THP!$B65</f>
        <v>701261</v>
      </c>
      <c r="C56" t="str">
        <f>[1]THP!$C65</f>
        <v>Adetia Indriyani</v>
      </c>
      <c r="D56">
        <f t="shared" si="0"/>
        <v>701261</v>
      </c>
      <c r="E56" t="s">
        <v>27</v>
      </c>
      <c r="F56" t="str">
        <f>[1]THP!$F65</f>
        <v>Realita Anggun Willanti</v>
      </c>
      <c r="G56">
        <f>[1]THP!$I65</f>
        <v>0</v>
      </c>
      <c r="H56" t="str">
        <f>[1]THP!$D65</f>
        <v>TSR</v>
      </c>
      <c r="I56" s="4">
        <f>[1]THP!$K65</f>
        <v>0</v>
      </c>
      <c r="J56" s="4">
        <f>[1]THP!$K65</f>
        <v>0</v>
      </c>
      <c r="K56" s="5">
        <v>0</v>
      </c>
      <c r="L56" s="5">
        <v>0</v>
      </c>
      <c r="M56" s="5">
        <v>0</v>
      </c>
      <c r="N56" s="4">
        <f t="shared" si="1"/>
        <v>0</v>
      </c>
      <c r="O56" s="4">
        <f>[1]THP!$L65</f>
        <v>166750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f t="shared" si="2"/>
        <v>166750</v>
      </c>
      <c r="W56" s="5">
        <f>IFERROR(VLOOKUP(B56,[1]THP!$B65:$X155,23,0),0)</f>
        <v>0</v>
      </c>
      <c r="X56" s="5">
        <f>IFERROR(VLOOKUP(B56,[1]THP!$B65:$T155,19,0),0)</f>
        <v>0</v>
      </c>
      <c r="Y56" s="5">
        <f>IFERROR(VLOOKUP(B56,[1]THP!$B65:$V155,21,0),0)</f>
        <v>0</v>
      </c>
      <c r="Z56" s="5">
        <v>0</v>
      </c>
      <c r="AA56" s="5">
        <v>0</v>
      </c>
      <c r="AB56" s="5">
        <v>0</v>
      </c>
      <c r="AC56" s="5">
        <f>IFERROR(VLOOKUP(B56,[1]THP!$B65:$AB155,27,0),0)</f>
        <v>166750</v>
      </c>
    </row>
    <row r="57" spans="1:29" x14ac:dyDescent="0.25">
      <c r="A57" s="3">
        <v>43525</v>
      </c>
      <c r="B57">
        <f>[1]THP!$B66</f>
        <v>700676</v>
      </c>
      <c r="C57" t="str">
        <f>[1]THP!$C66</f>
        <v>Yayang Maria</v>
      </c>
      <c r="D57">
        <f t="shared" si="0"/>
        <v>700676</v>
      </c>
      <c r="E57" t="s">
        <v>27</v>
      </c>
      <c r="F57" t="str">
        <f>[1]THP!$F66</f>
        <v>Realita Anggun Willanti</v>
      </c>
      <c r="G57">
        <f>[1]THP!$I66</f>
        <v>0</v>
      </c>
      <c r="H57" t="str">
        <f>[1]THP!$D66</f>
        <v>TSR</v>
      </c>
      <c r="I57" s="4">
        <f>[1]THP!$K66</f>
        <v>0</v>
      </c>
      <c r="J57" s="4">
        <f>[1]THP!$K66</f>
        <v>0</v>
      </c>
      <c r="K57" s="5">
        <v>0</v>
      </c>
      <c r="L57" s="5">
        <v>0</v>
      </c>
      <c r="M57" s="5">
        <v>0</v>
      </c>
      <c r="N57" s="4">
        <f t="shared" si="1"/>
        <v>0</v>
      </c>
      <c r="O57" s="4">
        <f>[1]THP!$L66</f>
        <v>1311145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f t="shared" si="2"/>
        <v>1311145</v>
      </c>
      <c r="W57" s="5">
        <f>IFERROR(VLOOKUP(B57,[1]THP!$B66:$X156,23,0),0)</f>
        <v>0</v>
      </c>
      <c r="X57" s="5">
        <f>IFERROR(VLOOKUP(B57,[1]THP!$B66:$T156,19,0),0)</f>
        <v>0</v>
      </c>
      <c r="Y57" s="5">
        <f>IFERROR(VLOOKUP(B57,[1]THP!$B66:$V156,21,0),0)</f>
        <v>0</v>
      </c>
      <c r="Z57" s="5">
        <v>0</v>
      </c>
      <c r="AA57" s="5">
        <v>0</v>
      </c>
      <c r="AB57" s="5">
        <v>0</v>
      </c>
      <c r="AC57" s="5">
        <f>IFERROR(VLOOKUP(B57,[1]THP!$B66:$AB156,27,0),0)</f>
        <v>1311145</v>
      </c>
    </row>
    <row r="58" spans="1:29" x14ac:dyDescent="0.25">
      <c r="A58" s="3">
        <v>43525</v>
      </c>
      <c r="B58">
        <f>[1]THP!$B67</f>
        <v>700001</v>
      </c>
      <c r="C58" t="str">
        <f>[1]THP!$C67</f>
        <v>Endang Lestari</v>
      </c>
      <c r="D58">
        <f t="shared" si="0"/>
        <v>700001</v>
      </c>
      <c r="E58" t="s">
        <v>27</v>
      </c>
      <c r="F58" t="str">
        <f>[1]THP!$F67</f>
        <v>Rosmala Dewi</v>
      </c>
      <c r="G58">
        <f>[1]THP!$I67</f>
        <v>22</v>
      </c>
      <c r="H58" t="str">
        <f>[1]THP!$D67</f>
        <v>TSR</v>
      </c>
      <c r="I58" s="4">
        <f>[1]THP!$K67</f>
        <v>3749999.9999999995</v>
      </c>
      <c r="J58" s="4">
        <f>[1]THP!$K67</f>
        <v>3749999.9999999995</v>
      </c>
      <c r="K58" s="5">
        <v>0</v>
      </c>
      <c r="L58" s="5">
        <v>0</v>
      </c>
      <c r="M58" s="5">
        <v>0</v>
      </c>
      <c r="N58" s="4">
        <f t="shared" si="1"/>
        <v>3749999.9999999995</v>
      </c>
      <c r="O58" s="4">
        <f>[1]THP!$L67</f>
        <v>2907091.14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f t="shared" si="2"/>
        <v>6657091.1399999997</v>
      </c>
      <c r="W58" s="5">
        <f>IFERROR(VLOOKUP(B58,[1]THP!$B67:$X157,23,0),0)</f>
        <v>91211.829149999961</v>
      </c>
      <c r="X58" s="5">
        <f>IFERROR(VLOOKUP(B58,[1]THP!$B67:$T157,19,0),0)</f>
        <v>0</v>
      </c>
      <c r="Y58" s="5">
        <f>IFERROR(VLOOKUP(B58,[1]THP!$B67:$V157,21,0),0)</f>
        <v>0</v>
      </c>
      <c r="Z58" s="5">
        <v>0</v>
      </c>
      <c r="AA58" s="5">
        <v>0</v>
      </c>
      <c r="AB58" s="5">
        <v>0</v>
      </c>
      <c r="AC58" s="5">
        <f>IFERROR(VLOOKUP(B58,[1]THP!$B67:$AB157,27,0),0)</f>
        <v>6565879.31085</v>
      </c>
    </row>
    <row r="59" spans="1:29" x14ac:dyDescent="0.25">
      <c r="A59" s="3">
        <v>43525</v>
      </c>
      <c r="B59">
        <f>[1]THP!$B68</f>
        <v>700094</v>
      </c>
      <c r="C59" t="str">
        <f>[1]THP!$C68</f>
        <v>Nova Hutabarat</v>
      </c>
      <c r="D59">
        <f t="shared" si="0"/>
        <v>700094</v>
      </c>
      <c r="E59" t="s">
        <v>27</v>
      </c>
      <c r="F59" t="str">
        <f>[1]THP!$F68</f>
        <v>Rosmala Dewi</v>
      </c>
      <c r="G59">
        <f>[1]THP!$I68</f>
        <v>22</v>
      </c>
      <c r="H59" t="str">
        <f>[1]THP!$D68</f>
        <v>TSR</v>
      </c>
      <c r="I59" s="4">
        <f>[1]THP!$K68</f>
        <v>3749999.9999999995</v>
      </c>
      <c r="J59" s="4">
        <f>[1]THP!$K68</f>
        <v>3749999.9999999995</v>
      </c>
      <c r="K59" s="5">
        <v>0</v>
      </c>
      <c r="L59" s="5">
        <v>0</v>
      </c>
      <c r="M59" s="5">
        <v>0</v>
      </c>
      <c r="N59" s="4">
        <f t="shared" si="1"/>
        <v>3749999.9999999995</v>
      </c>
      <c r="O59" s="4">
        <f>[1]THP!$L68</f>
        <v>159400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f t="shared" si="2"/>
        <v>3909399.9999999995</v>
      </c>
      <c r="W59" s="5">
        <f>IFERROR(VLOOKUP(B59,[1]THP!$B68:$X158,23,0),0)</f>
        <v>0</v>
      </c>
      <c r="X59" s="5">
        <f>IFERROR(VLOOKUP(B59,[1]THP!$B68:$T158,19,0),0)</f>
        <v>0</v>
      </c>
      <c r="Y59" s="5">
        <f>IFERROR(VLOOKUP(B59,[1]THP!$B68:$V158,21,0),0)</f>
        <v>0</v>
      </c>
      <c r="Z59" s="5">
        <v>0</v>
      </c>
      <c r="AA59" s="5">
        <v>0</v>
      </c>
      <c r="AB59" s="5">
        <v>0</v>
      </c>
      <c r="AC59" s="5">
        <f>IFERROR(VLOOKUP(B59,[1]THP!$B68:$AB158,27,0),0)</f>
        <v>3909399.9999999995</v>
      </c>
    </row>
    <row r="60" spans="1:29" x14ac:dyDescent="0.25">
      <c r="A60" s="3">
        <v>43525</v>
      </c>
      <c r="B60">
        <f>[1]THP!$B69</f>
        <v>700333</v>
      </c>
      <c r="C60" t="str">
        <f>[1]THP!$C69</f>
        <v>Ayu Lestari</v>
      </c>
      <c r="D60">
        <f t="shared" si="0"/>
        <v>700333</v>
      </c>
      <c r="E60" t="s">
        <v>27</v>
      </c>
      <c r="F60" t="str">
        <f>[1]THP!$F69</f>
        <v>Rosmala Dewi</v>
      </c>
      <c r="G60">
        <f>[1]THP!$I69</f>
        <v>19</v>
      </c>
      <c r="H60" t="str">
        <f>[1]THP!$D69</f>
        <v>TSR</v>
      </c>
      <c r="I60" s="4">
        <f>[1]THP!$K69</f>
        <v>2806818.1818181821</v>
      </c>
      <c r="J60" s="4">
        <f>[1]THP!$K69</f>
        <v>2806818.1818181821</v>
      </c>
      <c r="K60" s="5">
        <v>0</v>
      </c>
      <c r="L60" s="5">
        <v>0</v>
      </c>
      <c r="M60" s="5">
        <v>0</v>
      </c>
      <c r="N60" s="4">
        <f t="shared" si="1"/>
        <v>2806818.1818181821</v>
      </c>
      <c r="O60" s="4">
        <f>[1]THP!$L69</f>
        <v>196000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f t="shared" si="2"/>
        <v>3002818.1818181821</v>
      </c>
      <c r="W60" s="5">
        <f>IFERROR(VLOOKUP(B60,[1]THP!$B69:$X159,23,0),0)</f>
        <v>0</v>
      </c>
      <c r="X60" s="5">
        <f>IFERROR(VLOOKUP(B60,[1]THP!$B69:$T159,19,0),0)</f>
        <v>0</v>
      </c>
      <c r="Y60" s="5">
        <f>IFERROR(VLOOKUP(B60,[1]THP!$B69:$V159,21,0),0)</f>
        <v>0</v>
      </c>
      <c r="Z60" s="5">
        <v>0</v>
      </c>
      <c r="AA60" s="5">
        <v>0</v>
      </c>
      <c r="AB60" s="5">
        <v>0</v>
      </c>
      <c r="AC60" s="5">
        <f>IFERROR(VLOOKUP(B60,[1]THP!$B69:$AB159,27,0),0)</f>
        <v>3002818.1818181821</v>
      </c>
    </row>
    <row r="61" spans="1:29" x14ac:dyDescent="0.25">
      <c r="A61" s="3">
        <v>43525</v>
      </c>
      <c r="B61">
        <f>[1]THP!$B70</f>
        <v>700740</v>
      </c>
      <c r="C61" t="str">
        <f>[1]THP!$C70</f>
        <v>Elsa Gultom</v>
      </c>
      <c r="D61">
        <f t="shared" si="0"/>
        <v>700740</v>
      </c>
      <c r="E61" t="s">
        <v>27</v>
      </c>
      <c r="F61" t="str">
        <f>[1]THP!$F70</f>
        <v>Rosmala Dewi</v>
      </c>
      <c r="G61">
        <f>[1]THP!$I70</f>
        <v>22</v>
      </c>
      <c r="H61" t="str">
        <f>[1]THP!$D70</f>
        <v>TSR</v>
      </c>
      <c r="I61" s="4">
        <f>[1]THP!$K70</f>
        <v>2800000</v>
      </c>
      <c r="J61" s="4">
        <f>[1]THP!$K70</f>
        <v>2800000</v>
      </c>
      <c r="K61" s="5">
        <v>0</v>
      </c>
      <c r="L61" s="5">
        <v>0</v>
      </c>
      <c r="M61" s="5">
        <v>0</v>
      </c>
      <c r="N61" s="4">
        <f t="shared" si="1"/>
        <v>2800000</v>
      </c>
      <c r="O61" s="4">
        <f>[1]THP!$L70</f>
        <v>924315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f t="shared" si="2"/>
        <v>3724315</v>
      </c>
      <c r="W61" s="5">
        <f>IFERROR(VLOOKUP(B61,[1]THP!$B70:$X160,23,0),0)</f>
        <v>0</v>
      </c>
      <c r="X61" s="5">
        <f>IFERROR(VLOOKUP(B61,[1]THP!$B70:$T160,19,0),0)</f>
        <v>0</v>
      </c>
      <c r="Y61" s="5">
        <f>IFERROR(VLOOKUP(B61,[1]THP!$B70:$V160,21,0),0)</f>
        <v>0</v>
      </c>
      <c r="Z61" s="5">
        <v>0</v>
      </c>
      <c r="AA61" s="5">
        <v>0</v>
      </c>
      <c r="AB61" s="5">
        <v>0</v>
      </c>
      <c r="AC61" s="5">
        <f>IFERROR(VLOOKUP(B61,[1]THP!$B70:$AB160,27,0),0)</f>
        <v>3724315</v>
      </c>
    </row>
    <row r="62" spans="1:29" x14ac:dyDescent="0.25">
      <c r="A62" s="3">
        <v>43525</v>
      </c>
      <c r="B62">
        <f>[1]THP!$B71</f>
        <v>701147</v>
      </c>
      <c r="C62" t="str">
        <f>[1]THP!$C71</f>
        <v>Mahadi Nugroho</v>
      </c>
      <c r="D62">
        <f t="shared" si="0"/>
        <v>701147</v>
      </c>
      <c r="E62" t="s">
        <v>27</v>
      </c>
      <c r="F62" t="str">
        <f>[1]THP!$F71</f>
        <v xml:space="preserve">Handri Satria </v>
      </c>
      <c r="G62">
        <f>[1]THP!$I71</f>
        <v>22</v>
      </c>
      <c r="H62" t="str">
        <f>[1]THP!$D71</f>
        <v>TSR</v>
      </c>
      <c r="I62" s="4">
        <f>[1]THP!$K71</f>
        <v>2800000</v>
      </c>
      <c r="J62" s="4">
        <f>[1]THP!$K71</f>
        <v>2800000</v>
      </c>
      <c r="K62" s="5">
        <v>0</v>
      </c>
      <c r="L62" s="5">
        <v>0</v>
      </c>
      <c r="M62" s="5">
        <v>0</v>
      </c>
      <c r="N62" s="4">
        <f t="shared" si="1"/>
        <v>2800000</v>
      </c>
      <c r="O62" s="4">
        <f>[1]THP!$L71</f>
        <v>27200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f t="shared" si="2"/>
        <v>2827200</v>
      </c>
      <c r="W62" s="5">
        <f>IFERROR(VLOOKUP(B62,[1]THP!$B71:$X161,23,0),0)</f>
        <v>0</v>
      </c>
      <c r="X62" s="5">
        <f>IFERROR(VLOOKUP(B62,[1]THP!$B71:$T161,19,0),0)</f>
        <v>0</v>
      </c>
      <c r="Y62" s="5">
        <f>IFERROR(VLOOKUP(B62,[1]THP!$B71:$V161,21,0),0)</f>
        <v>0</v>
      </c>
      <c r="Z62" s="5">
        <v>0</v>
      </c>
      <c r="AA62" s="5">
        <v>0</v>
      </c>
      <c r="AB62" s="5">
        <v>0</v>
      </c>
      <c r="AC62" s="5">
        <f>IFERROR(VLOOKUP(B62,[1]THP!$B71:$AB161,27,0),0)</f>
        <v>2827200</v>
      </c>
    </row>
    <row r="63" spans="1:29" x14ac:dyDescent="0.25">
      <c r="A63" s="3">
        <v>43525</v>
      </c>
      <c r="B63">
        <f>[1]THP!$B72</f>
        <v>701216</v>
      </c>
      <c r="C63" t="str">
        <f>[1]THP!$C72</f>
        <v>Moch Harris R Imron</v>
      </c>
      <c r="D63">
        <f t="shared" si="0"/>
        <v>701216</v>
      </c>
      <c r="E63" t="s">
        <v>27</v>
      </c>
      <c r="F63" t="str">
        <f>[1]THP!$F72</f>
        <v>Rosmala Dewi</v>
      </c>
      <c r="G63">
        <f>[1]THP!$I72</f>
        <v>20</v>
      </c>
      <c r="H63" t="str">
        <f>[1]THP!$D72</f>
        <v>TSR</v>
      </c>
      <c r="I63" s="4">
        <f>[1]THP!$K72</f>
        <v>2545454.5454545454</v>
      </c>
      <c r="J63" s="4">
        <f>[1]THP!$K72</f>
        <v>2545454.5454545454</v>
      </c>
      <c r="K63" s="5">
        <v>0</v>
      </c>
      <c r="L63" s="5">
        <v>0</v>
      </c>
      <c r="M63" s="5">
        <v>0</v>
      </c>
      <c r="N63" s="4">
        <f t="shared" si="1"/>
        <v>2545454.5454545454</v>
      </c>
      <c r="O63" s="4">
        <f>[1]THP!$L72</f>
        <v>613000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f t="shared" si="2"/>
        <v>3158454.5454545454</v>
      </c>
      <c r="W63" s="5">
        <f>IFERROR(VLOOKUP(B63,[1]THP!$B72:$X162,23,0),0)</f>
        <v>0</v>
      </c>
      <c r="X63" s="5">
        <f>IFERROR(VLOOKUP(B63,[1]THP!$B72:$T162,19,0),0)</f>
        <v>0</v>
      </c>
      <c r="Y63" s="5">
        <f>IFERROR(VLOOKUP(B63,[1]THP!$B72:$V162,21,0),0)</f>
        <v>0</v>
      </c>
      <c r="Z63" s="5">
        <v>0</v>
      </c>
      <c r="AA63" s="5">
        <v>0</v>
      </c>
      <c r="AB63" s="5">
        <v>0</v>
      </c>
      <c r="AC63" s="5">
        <f>IFERROR(VLOOKUP(B63,[1]THP!$B72:$AB162,27,0),0)</f>
        <v>3158454.5454545454</v>
      </c>
    </row>
    <row r="64" spans="1:29" x14ac:dyDescent="0.25">
      <c r="A64" s="3">
        <v>43525</v>
      </c>
      <c r="B64">
        <f>[1]THP!$B73</f>
        <v>701247</v>
      </c>
      <c r="C64" t="str">
        <f>[1]THP!$C73</f>
        <v>Achmad Syaroni</v>
      </c>
      <c r="D64">
        <f t="shared" si="0"/>
        <v>701247</v>
      </c>
      <c r="E64" t="s">
        <v>27</v>
      </c>
      <c r="F64" t="str">
        <f>[1]THP!$F73</f>
        <v>Rosmala Dewi</v>
      </c>
      <c r="G64">
        <f>[1]THP!$I73</f>
        <v>0</v>
      </c>
      <c r="H64" t="str">
        <f>[1]THP!$D73</f>
        <v>TSR</v>
      </c>
      <c r="I64" s="4">
        <f>[1]THP!$K73</f>
        <v>0</v>
      </c>
      <c r="J64" s="4">
        <f>[1]THP!$K73</f>
        <v>0</v>
      </c>
      <c r="K64" s="5">
        <v>0</v>
      </c>
      <c r="L64" s="5">
        <v>0</v>
      </c>
      <c r="M64" s="5">
        <v>0</v>
      </c>
      <c r="N64" s="4">
        <f t="shared" si="1"/>
        <v>0</v>
      </c>
      <c r="O64" s="4">
        <f>[1]THP!$L73</f>
        <v>53000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f t="shared" si="2"/>
        <v>53000</v>
      </c>
      <c r="W64" s="5">
        <f>IFERROR(VLOOKUP(B64,[1]THP!$B73:$X163,23,0),0)</f>
        <v>0</v>
      </c>
      <c r="X64" s="5">
        <f>IFERROR(VLOOKUP(B64,[1]THP!$B73:$T163,19,0),0)</f>
        <v>0</v>
      </c>
      <c r="Y64" s="5">
        <f>IFERROR(VLOOKUP(B64,[1]THP!$B73:$V163,21,0),0)</f>
        <v>0</v>
      </c>
      <c r="Z64" s="5">
        <v>0</v>
      </c>
      <c r="AA64" s="5">
        <v>0</v>
      </c>
      <c r="AB64" s="5">
        <v>0</v>
      </c>
      <c r="AC64" s="5">
        <f>IFERROR(VLOOKUP(B64,[1]THP!$B73:$AB163,27,0),0)</f>
        <v>53000</v>
      </c>
    </row>
    <row r="65" spans="1:29" x14ac:dyDescent="0.25">
      <c r="A65" s="3">
        <v>43525</v>
      </c>
      <c r="B65">
        <f>[1]THP!$B74</f>
        <v>701285</v>
      </c>
      <c r="C65" t="str">
        <f>[1]THP!$C74</f>
        <v>Rega Soenindro</v>
      </c>
      <c r="D65">
        <f t="shared" si="0"/>
        <v>701285</v>
      </c>
      <c r="E65" t="s">
        <v>27</v>
      </c>
      <c r="F65" t="str">
        <f>[1]THP!$F74</f>
        <v>Rosmala Dewi</v>
      </c>
      <c r="G65">
        <f>[1]THP!$I74</f>
        <v>22</v>
      </c>
      <c r="H65" t="str">
        <f>[1]THP!$D74</f>
        <v>TSR</v>
      </c>
      <c r="I65" s="4">
        <f>[1]THP!$K74</f>
        <v>2800000</v>
      </c>
      <c r="J65" s="4">
        <f>[1]THP!$K74</f>
        <v>2800000</v>
      </c>
      <c r="K65" s="5">
        <v>0</v>
      </c>
      <c r="L65" s="5">
        <v>0</v>
      </c>
      <c r="M65" s="5">
        <v>0</v>
      </c>
      <c r="N65" s="4">
        <f t="shared" si="1"/>
        <v>2800000</v>
      </c>
      <c r="O65" s="4">
        <f>[1]THP!$L74</f>
        <v>54400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f t="shared" si="2"/>
        <v>2854400</v>
      </c>
      <c r="W65" s="5">
        <f>IFERROR(VLOOKUP(B65,[1]THP!$B74:$X164,23,0),0)</f>
        <v>0</v>
      </c>
      <c r="X65" s="5">
        <f>IFERROR(VLOOKUP(B65,[1]THP!$B74:$T164,19,0),0)</f>
        <v>0</v>
      </c>
      <c r="Y65" s="5">
        <f>IFERROR(VLOOKUP(B65,[1]THP!$B74:$V164,21,0),0)</f>
        <v>0</v>
      </c>
      <c r="Z65" s="5">
        <v>0</v>
      </c>
      <c r="AA65" s="5">
        <v>0</v>
      </c>
      <c r="AB65" s="5">
        <v>0</v>
      </c>
      <c r="AC65" s="5">
        <f>IFERROR(VLOOKUP(B65,[1]THP!$B74:$AB164,27,0),0)</f>
        <v>2854400</v>
      </c>
    </row>
    <row r="66" spans="1:29" x14ac:dyDescent="0.25">
      <c r="A66" s="3">
        <v>43525</v>
      </c>
      <c r="B66">
        <f>[1]THP!$B75</f>
        <v>701294</v>
      </c>
      <c r="C66" t="str">
        <f>[1]THP!$C75</f>
        <v>Muhamad Naufal Fikri</v>
      </c>
      <c r="D66">
        <f t="shared" si="0"/>
        <v>701294</v>
      </c>
      <c r="E66" t="s">
        <v>27</v>
      </c>
      <c r="F66" t="str">
        <f>[1]THP!$F75</f>
        <v>Rosmala Dewi</v>
      </c>
      <c r="G66">
        <f>[1]THP!$I75</f>
        <v>18</v>
      </c>
      <c r="H66" t="str">
        <f>[1]THP!$D75</f>
        <v>TSR</v>
      </c>
      <c r="I66" s="4">
        <f>[1]THP!$K75</f>
        <v>2290909.0909090908</v>
      </c>
      <c r="J66" s="4">
        <f>[1]THP!$K75</f>
        <v>2290909.0909090908</v>
      </c>
      <c r="K66" s="5">
        <v>0</v>
      </c>
      <c r="L66" s="5">
        <v>0</v>
      </c>
      <c r="M66" s="5">
        <v>0</v>
      </c>
      <c r="N66" s="4">
        <f t="shared" si="1"/>
        <v>2290909.0909090908</v>
      </c>
      <c r="O66" s="4">
        <f>[1]THP!$L75</f>
        <v>54320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f t="shared" si="2"/>
        <v>2345229.0909090908</v>
      </c>
      <c r="W66" s="5">
        <f>IFERROR(VLOOKUP(B66,[1]THP!$B75:$X165,23,0),0)</f>
        <v>0</v>
      </c>
      <c r="X66" s="5">
        <f>IFERROR(VLOOKUP(B66,[1]THP!$B75:$T165,19,0),0)</f>
        <v>0</v>
      </c>
      <c r="Y66" s="5">
        <f>IFERROR(VLOOKUP(B66,[1]THP!$B75:$V165,21,0),0)</f>
        <v>0</v>
      </c>
      <c r="Z66" s="5">
        <v>0</v>
      </c>
      <c r="AA66" s="5">
        <v>0</v>
      </c>
      <c r="AB66" s="5">
        <v>0</v>
      </c>
      <c r="AC66" s="5">
        <f>IFERROR(VLOOKUP(B66,[1]THP!$B75:$AB165,27,0),0)</f>
        <v>2345229.0909090908</v>
      </c>
    </row>
    <row r="67" spans="1:29" x14ac:dyDescent="0.25">
      <c r="A67" s="3">
        <v>43525</v>
      </c>
      <c r="B67">
        <f>[1]THP!$B76</f>
        <v>701322</v>
      </c>
      <c r="C67" t="str">
        <f>[1]THP!$C76</f>
        <v>Nahla</v>
      </c>
      <c r="D67">
        <f t="shared" ref="D67:D92" si="3">B67</f>
        <v>701322</v>
      </c>
      <c r="E67" t="s">
        <v>27</v>
      </c>
      <c r="F67" t="str">
        <f>[1]THP!$F76</f>
        <v>Rosmala Dewi</v>
      </c>
      <c r="G67">
        <f>[1]THP!$I76</f>
        <v>8</v>
      </c>
      <c r="H67" t="str">
        <f>[1]THP!$D76</f>
        <v>TSR</v>
      </c>
      <c r="I67" s="4">
        <f>[1]THP!$K76</f>
        <v>1018181.8181818182</v>
      </c>
      <c r="J67" s="4">
        <f>[1]THP!$K76</f>
        <v>1018181.8181818182</v>
      </c>
      <c r="K67" s="5">
        <v>0</v>
      </c>
      <c r="L67" s="5">
        <v>0</v>
      </c>
      <c r="M67" s="5">
        <v>0</v>
      </c>
      <c r="N67" s="4">
        <f t="shared" ref="N67:N92" si="4">SUM(J67:M67)</f>
        <v>1018181.8181818182</v>
      </c>
      <c r="O67" s="4">
        <f>[1]THP!$L76</f>
        <v>136000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f t="shared" ref="V67:V92" si="5">SUM(N67:U67)</f>
        <v>1154181.8181818184</v>
      </c>
      <c r="W67" s="5">
        <f>IFERROR(VLOOKUP(B67,[1]THP!$B76:$X166,23,0),0)</f>
        <v>0</v>
      </c>
      <c r="X67" s="5">
        <f>IFERROR(VLOOKUP(B67,[1]THP!$B76:$T166,19,0),0)</f>
        <v>0</v>
      </c>
      <c r="Y67" s="5">
        <f>IFERROR(VLOOKUP(B67,[1]THP!$B76:$V166,21,0),0)</f>
        <v>0</v>
      </c>
      <c r="Z67" s="5">
        <v>0</v>
      </c>
      <c r="AA67" s="5">
        <v>0</v>
      </c>
      <c r="AB67" s="5">
        <v>0</v>
      </c>
      <c r="AC67" s="5">
        <f>IFERROR(VLOOKUP(B67,[1]THP!$B76:$AB166,27,0),0)</f>
        <v>1154181.8181818184</v>
      </c>
    </row>
    <row r="68" spans="1:29" x14ac:dyDescent="0.25">
      <c r="A68" s="3">
        <v>43525</v>
      </c>
      <c r="B68">
        <f>[1]THP!$B77</f>
        <v>701321</v>
      </c>
      <c r="C68" t="str">
        <f>[1]THP!$C77</f>
        <v xml:space="preserve">Siti Maryani Sip </v>
      </c>
      <c r="D68">
        <f t="shared" si="3"/>
        <v>701321</v>
      </c>
      <c r="E68" t="s">
        <v>27</v>
      </c>
      <c r="F68" t="str">
        <f>[1]THP!$F77</f>
        <v>Suheli Wibowo</v>
      </c>
      <c r="G68">
        <f>[1]THP!$I77</f>
        <v>22</v>
      </c>
      <c r="H68" t="str">
        <f>[1]THP!$D77</f>
        <v>TSR</v>
      </c>
      <c r="I68" s="4">
        <f>[1]THP!$K77</f>
        <v>2800000</v>
      </c>
      <c r="J68" s="4">
        <f>[1]THP!$K77</f>
        <v>2800000</v>
      </c>
      <c r="K68" s="5">
        <v>0</v>
      </c>
      <c r="L68" s="5">
        <v>0</v>
      </c>
      <c r="M68" s="5">
        <v>0</v>
      </c>
      <c r="N68" s="4">
        <f t="shared" si="4"/>
        <v>2800000</v>
      </c>
      <c r="O68" s="4">
        <f>[1]THP!$L77</f>
        <v>27200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f t="shared" si="5"/>
        <v>2827200</v>
      </c>
      <c r="W68" s="5">
        <f>IFERROR(VLOOKUP(B68,[1]THP!$B77:$X167,23,0),0)</f>
        <v>0</v>
      </c>
      <c r="X68" s="5">
        <f>IFERROR(VLOOKUP(B68,[1]THP!$B77:$T167,19,0),0)</f>
        <v>0</v>
      </c>
      <c r="Y68" s="5">
        <f>IFERROR(VLOOKUP(B68,[1]THP!$B77:$V167,21,0),0)</f>
        <v>0</v>
      </c>
      <c r="Z68" s="5">
        <v>0</v>
      </c>
      <c r="AA68" s="5">
        <v>0</v>
      </c>
      <c r="AB68" s="5">
        <v>0</v>
      </c>
      <c r="AC68" s="5">
        <f>IFERROR(VLOOKUP(B68,[1]THP!$B77:$AB167,27,0),0)</f>
        <v>2827200</v>
      </c>
    </row>
    <row r="69" spans="1:29" x14ac:dyDescent="0.25">
      <c r="A69" s="3">
        <v>43525</v>
      </c>
      <c r="B69">
        <f>[1]THP!$B78</f>
        <v>700057</v>
      </c>
      <c r="C69" t="str">
        <f>[1]THP!$C78</f>
        <v>Nessa Bella Yuliana</v>
      </c>
      <c r="D69">
        <f t="shared" si="3"/>
        <v>700057</v>
      </c>
      <c r="E69" t="s">
        <v>27</v>
      </c>
      <c r="F69" t="str">
        <f>[1]THP!$F78</f>
        <v>Suheli Wibowo</v>
      </c>
      <c r="G69">
        <f>[1]THP!$I78</f>
        <v>21</v>
      </c>
      <c r="H69" t="str">
        <f>[1]THP!$D78</f>
        <v>TSR</v>
      </c>
      <c r="I69" s="4">
        <f>[1]THP!$K78</f>
        <v>3579545.4545454541</v>
      </c>
      <c r="J69" s="4">
        <f>[1]THP!$K78</f>
        <v>3579545.4545454541</v>
      </c>
      <c r="K69" s="5">
        <v>0</v>
      </c>
      <c r="L69" s="5">
        <v>0</v>
      </c>
      <c r="M69" s="5">
        <v>0</v>
      </c>
      <c r="N69" s="4">
        <f t="shared" si="4"/>
        <v>3579545.4545454541</v>
      </c>
      <c r="O69" s="4">
        <f>[1]THP!$L78</f>
        <v>1034433.75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f t="shared" si="5"/>
        <v>4613979.2045454541</v>
      </c>
      <c r="W69" s="5">
        <f>IFERROR(VLOOKUP(B69,[1]THP!$B78:$X168,23,0),0)</f>
        <v>0</v>
      </c>
      <c r="X69" s="5">
        <f>IFERROR(VLOOKUP(B69,[1]THP!$B78:$T168,19,0),0)</f>
        <v>0</v>
      </c>
      <c r="Y69" s="5">
        <f>IFERROR(VLOOKUP(B69,[1]THP!$B78:$V168,21,0),0)</f>
        <v>0</v>
      </c>
      <c r="Z69" s="5">
        <v>0</v>
      </c>
      <c r="AA69" s="5">
        <v>0</v>
      </c>
      <c r="AB69" s="5">
        <v>0</v>
      </c>
      <c r="AC69" s="5">
        <f>IFERROR(VLOOKUP(B69,[1]THP!$B78:$AB168,27,0),0)</f>
        <v>4613979.2045454541</v>
      </c>
    </row>
    <row r="70" spans="1:29" x14ac:dyDescent="0.25">
      <c r="A70" s="3">
        <v>43525</v>
      </c>
      <c r="B70">
        <f>[1]THP!$B79</f>
        <v>700305</v>
      </c>
      <c r="C70" t="str">
        <f>[1]THP!$C79</f>
        <v>Faridah Hanafiyah</v>
      </c>
      <c r="D70">
        <f t="shared" si="3"/>
        <v>700305</v>
      </c>
      <c r="E70" t="s">
        <v>27</v>
      </c>
      <c r="F70" t="str">
        <f>[1]THP!$F79</f>
        <v>Suheli Wibowo</v>
      </c>
      <c r="G70">
        <f>[1]THP!$I79</f>
        <v>21</v>
      </c>
      <c r="H70" t="str">
        <f>[1]THP!$D79</f>
        <v>TSR</v>
      </c>
      <c r="I70" s="4">
        <f>[1]THP!$K79</f>
        <v>3340909.0909090908</v>
      </c>
      <c r="J70" s="4">
        <f>[1]THP!$K79</f>
        <v>3340909.0909090908</v>
      </c>
      <c r="K70" s="5">
        <v>0</v>
      </c>
      <c r="L70" s="5">
        <v>0</v>
      </c>
      <c r="M70" s="5">
        <v>0</v>
      </c>
      <c r="N70" s="4">
        <f t="shared" si="4"/>
        <v>3340909.0909090908</v>
      </c>
      <c r="O70" s="4">
        <f>[1]THP!$L79</f>
        <v>1614944.9999999998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f t="shared" si="5"/>
        <v>4955854.0909090908</v>
      </c>
      <c r="W70" s="5">
        <f>IFERROR(VLOOKUP(B70,[1]THP!$B79:$X169,23,0),0)</f>
        <v>10403.069318181835</v>
      </c>
      <c r="X70" s="5">
        <f>IFERROR(VLOOKUP(B70,[1]THP!$B79:$T169,19,0),0)</f>
        <v>0</v>
      </c>
      <c r="Y70" s="5">
        <f>IFERROR(VLOOKUP(B70,[1]THP!$B79:$V169,21,0),0)</f>
        <v>0</v>
      </c>
      <c r="Z70" s="5">
        <v>0</v>
      </c>
      <c r="AA70" s="5">
        <v>0</v>
      </c>
      <c r="AB70" s="5">
        <v>0</v>
      </c>
      <c r="AC70" s="5">
        <f>IFERROR(VLOOKUP(B70,[1]THP!$B79:$AB169,27,0),0)</f>
        <v>4945451.021590909</v>
      </c>
    </row>
    <row r="71" spans="1:29" x14ac:dyDescent="0.25">
      <c r="A71" s="3">
        <v>43525</v>
      </c>
      <c r="B71">
        <f>[1]THP!$B80</f>
        <v>700809</v>
      </c>
      <c r="C71" t="str">
        <f>[1]THP!$C80</f>
        <v>Cahaya</v>
      </c>
      <c r="D71">
        <f t="shared" si="3"/>
        <v>700809</v>
      </c>
      <c r="E71" t="s">
        <v>27</v>
      </c>
      <c r="F71" t="str">
        <f>[1]THP!$F80</f>
        <v>Suheli Wibowo</v>
      </c>
      <c r="G71">
        <f>[1]THP!$I80</f>
        <v>21</v>
      </c>
      <c r="H71" t="str">
        <f>[1]THP!$D80</f>
        <v>TSR</v>
      </c>
      <c r="I71" s="4">
        <f>[1]THP!$K80</f>
        <v>2672727.2727272729</v>
      </c>
      <c r="J71" s="4">
        <f>[1]THP!$K80</f>
        <v>2672727.2727272729</v>
      </c>
      <c r="K71" s="5">
        <v>0</v>
      </c>
      <c r="L71" s="5">
        <v>0</v>
      </c>
      <c r="M71" s="5">
        <v>0</v>
      </c>
      <c r="N71" s="4">
        <f t="shared" si="4"/>
        <v>2672727.2727272729</v>
      </c>
      <c r="O71" s="4">
        <f>[1]THP!$L80</f>
        <v>194790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f t="shared" si="5"/>
        <v>2867517.2727272729</v>
      </c>
      <c r="W71" s="5">
        <f>IFERROR(VLOOKUP(B71,[1]THP!$B80:$X170,23,0),0)</f>
        <v>0</v>
      </c>
      <c r="X71" s="5">
        <f>IFERROR(VLOOKUP(B71,[1]THP!$B80:$T170,19,0),0)</f>
        <v>0</v>
      </c>
      <c r="Y71" s="5">
        <f>IFERROR(VLOOKUP(B71,[1]THP!$B80:$V170,21,0),0)</f>
        <v>0</v>
      </c>
      <c r="Z71" s="5">
        <v>0</v>
      </c>
      <c r="AA71" s="5">
        <v>0</v>
      </c>
      <c r="AB71" s="5">
        <v>0</v>
      </c>
      <c r="AC71" s="5">
        <f>IFERROR(VLOOKUP(B71,[1]THP!$B80:$AB170,27,0),0)</f>
        <v>2867517.2727272729</v>
      </c>
    </row>
    <row r="72" spans="1:29" x14ac:dyDescent="0.25">
      <c r="A72" s="3">
        <v>43525</v>
      </c>
      <c r="B72">
        <f>[1]THP!$B81</f>
        <v>700854</v>
      </c>
      <c r="C72" t="str">
        <f>[1]THP!$C81</f>
        <v>Indah Fajarwati</v>
      </c>
      <c r="D72">
        <f t="shared" si="3"/>
        <v>700854</v>
      </c>
      <c r="E72" t="s">
        <v>27</v>
      </c>
      <c r="F72" t="str">
        <f>[1]THP!$F81</f>
        <v>Suheli Wibowo</v>
      </c>
      <c r="G72">
        <f>[1]THP!$I81</f>
        <v>22</v>
      </c>
      <c r="H72" t="str">
        <f>[1]THP!$D81</f>
        <v>TSR</v>
      </c>
      <c r="I72" s="4">
        <f>[1]THP!$K81</f>
        <v>2800000</v>
      </c>
      <c r="J72" s="4">
        <f>[1]THP!$K81</f>
        <v>2800000</v>
      </c>
      <c r="K72" s="5">
        <v>0</v>
      </c>
      <c r="L72" s="5">
        <v>0</v>
      </c>
      <c r="M72" s="5">
        <v>0</v>
      </c>
      <c r="N72" s="4">
        <f t="shared" si="4"/>
        <v>2800000</v>
      </c>
      <c r="O72" s="4">
        <f>[1]THP!$L81</f>
        <v>585000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f t="shared" si="5"/>
        <v>3385000</v>
      </c>
      <c r="W72" s="5">
        <f>IFERROR(VLOOKUP(B72,[1]THP!$B81:$X171,23,0),0)</f>
        <v>0</v>
      </c>
      <c r="X72" s="5">
        <f>IFERROR(VLOOKUP(B72,[1]THP!$B81:$T171,19,0),0)</f>
        <v>0</v>
      </c>
      <c r="Y72" s="5">
        <f>IFERROR(VLOOKUP(B72,[1]THP!$B81:$V171,21,0),0)</f>
        <v>0</v>
      </c>
      <c r="Z72" s="5">
        <v>0</v>
      </c>
      <c r="AA72" s="5">
        <v>0</v>
      </c>
      <c r="AB72" s="5">
        <v>0</v>
      </c>
      <c r="AC72" s="5">
        <f>IFERROR(VLOOKUP(B72,[1]THP!$B81:$AB171,27,0),0)</f>
        <v>3385000</v>
      </c>
    </row>
    <row r="73" spans="1:29" x14ac:dyDescent="0.25">
      <c r="A73" s="3">
        <v>43525</v>
      </c>
      <c r="B73">
        <f>[1]THP!$B82</f>
        <v>701205</v>
      </c>
      <c r="C73" t="str">
        <f>[1]THP!$C82</f>
        <v>Ana Shinta Lestari</v>
      </c>
      <c r="D73">
        <f t="shared" si="3"/>
        <v>701205</v>
      </c>
      <c r="E73" t="s">
        <v>27</v>
      </c>
      <c r="F73" t="str">
        <f>[1]THP!$F82</f>
        <v>Suheli Wibowo</v>
      </c>
      <c r="G73">
        <f>[1]THP!$I82</f>
        <v>21</v>
      </c>
      <c r="H73" t="str">
        <f>[1]THP!$D82</f>
        <v>TSR</v>
      </c>
      <c r="I73" s="4">
        <f>[1]THP!$K82</f>
        <v>2672727.2727272729</v>
      </c>
      <c r="J73" s="4">
        <f>[1]THP!$K82</f>
        <v>2672727.2727272729</v>
      </c>
      <c r="K73" s="5">
        <v>0</v>
      </c>
      <c r="L73" s="5">
        <v>0</v>
      </c>
      <c r="M73" s="5">
        <v>0</v>
      </c>
      <c r="N73" s="4">
        <f t="shared" si="4"/>
        <v>2672727.2727272729</v>
      </c>
      <c r="O73" s="4">
        <f>[1]THP!$L82</f>
        <v>150440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f t="shared" si="5"/>
        <v>2823167.2727272729</v>
      </c>
      <c r="W73" s="5">
        <f>IFERROR(VLOOKUP(B73,[1]THP!$B82:$X172,23,0),0)</f>
        <v>0</v>
      </c>
      <c r="X73" s="5">
        <f>IFERROR(VLOOKUP(B73,[1]THP!$B82:$T172,19,0),0)</f>
        <v>0</v>
      </c>
      <c r="Y73" s="5">
        <f>IFERROR(VLOOKUP(B73,[1]THP!$B82:$V172,21,0),0)</f>
        <v>0</v>
      </c>
      <c r="Z73" s="5">
        <v>0</v>
      </c>
      <c r="AA73" s="5">
        <v>0</v>
      </c>
      <c r="AB73" s="5">
        <v>0</v>
      </c>
      <c r="AC73" s="5">
        <f>IFERROR(VLOOKUP(B73,[1]THP!$B82:$AB172,27,0),0)</f>
        <v>2823167.2727272729</v>
      </c>
    </row>
    <row r="74" spans="1:29" x14ac:dyDescent="0.25">
      <c r="A74" s="3">
        <v>43525</v>
      </c>
      <c r="B74">
        <f>[1]THP!$B83</f>
        <v>701291</v>
      </c>
      <c r="C74" t="str">
        <f>[1]THP!$C83</f>
        <v>Muhammad Riyan Hidayat</v>
      </c>
      <c r="D74">
        <f t="shared" si="3"/>
        <v>701291</v>
      </c>
      <c r="E74" t="s">
        <v>27</v>
      </c>
      <c r="F74" t="str">
        <f>[1]THP!$F83</f>
        <v>Suheli Wibowo</v>
      </c>
      <c r="G74">
        <f>[1]THP!$I83</f>
        <v>19</v>
      </c>
      <c r="H74" t="str">
        <f>[1]THP!$D83</f>
        <v>TSR</v>
      </c>
      <c r="I74" s="4">
        <f>[1]THP!$K83</f>
        <v>2418181.8181818184</v>
      </c>
      <c r="J74" s="4">
        <f>[1]THP!$K83</f>
        <v>2418181.8181818184</v>
      </c>
      <c r="K74" s="5">
        <v>0</v>
      </c>
      <c r="L74" s="5">
        <v>0</v>
      </c>
      <c r="M74" s="5">
        <v>0</v>
      </c>
      <c r="N74" s="4">
        <f t="shared" si="4"/>
        <v>2418181.8181818184</v>
      </c>
      <c r="O74" s="4">
        <f>[1]THP!$L83</f>
        <v>27200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f t="shared" si="5"/>
        <v>2445381.8181818184</v>
      </c>
      <c r="W74" s="5">
        <f>IFERROR(VLOOKUP(B74,[1]THP!$B83:$X173,23,0),0)</f>
        <v>0</v>
      </c>
      <c r="X74" s="5">
        <f>IFERROR(VLOOKUP(B74,[1]THP!$B83:$T173,19,0),0)</f>
        <v>0</v>
      </c>
      <c r="Y74" s="5">
        <f>IFERROR(VLOOKUP(B74,[1]THP!$B83:$V173,21,0),0)</f>
        <v>0</v>
      </c>
      <c r="Z74" s="5">
        <v>0</v>
      </c>
      <c r="AA74" s="5">
        <v>0</v>
      </c>
      <c r="AB74" s="5">
        <v>0</v>
      </c>
      <c r="AC74" s="5">
        <f>IFERROR(VLOOKUP(B74,[1]THP!$B83:$AB173,27,0),0)</f>
        <v>2445381.8181818184</v>
      </c>
    </row>
    <row r="75" spans="1:29" x14ac:dyDescent="0.25">
      <c r="A75" s="3">
        <v>43525</v>
      </c>
      <c r="B75">
        <f>[1]THP!$B84</f>
        <v>700389</v>
      </c>
      <c r="C75" t="str">
        <f>[1]THP!$C84</f>
        <v>Istiqomah</v>
      </c>
      <c r="D75">
        <f t="shared" si="3"/>
        <v>700389</v>
      </c>
      <c r="E75" t="s">
        <v>27</v>
      </c>
      <c r="F75" t="str">
        <f>[1]THP!$F84</f>
        <v>Suheli Wibowo</v>
      </c>
      <c r="G75">
        <f>[1]THP!$I84</f>
        <v>0</v>
      </c>
      <c r="H75" t="str">
        <f>[1]THP!$D84</f>
        <v>TSR</v>
      </c>
      <c r="I75" s="4">
        <f>[1]THP!$K84</f>
        <v>0</v>
      </c>
      <c r="J75" s="4">
        <f>[1]THP!$K84</f>
        <v>0</v>
      </c>
      <c r="K75" s="5">
        <v>0</v>
      </c>
      <c r="L75" s="5">
        <v>0</v>
      </c>
      <c r="M75" s="5">
        <v>0</v>
      </c>
      <c r="N75" s="4">
        <f t="shared" si="4"/>
        <v>0</v>
      </c>
      <c r="O75" s="4">
        <f>[1]THP!$L84</f>
        <v>129960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f t="shared" si="5"/>
        <v>129960</v>
      </c>
      <c r="W75" s="5">
        <f>IFERROR(VLOOKUP(B75,[1]THP!$B84:$X174,23,0),0)</f>
        <v>0</v>
      </c>
      <c r="X75" s="5">
        <f>IFERROR(VLOOKUP(B75,[1]THP!$B84:$T174,19,0),0)</f>
        <v>0</v>
      </c>
      <c r="Y75" s="5">
        <f>IFERROR(VLOOKUP(B75,[1]THP!$B84:$V174,21,0),0)</f>
        <v>0</v>
      </c>
      <c r="Z75" s="5">
        <v>0</v>
      </c>
      <c r="AA75" s="5">
        <v>0</v>
      </c>
      <c r="AB75" s="5">
        <v>0</v>
      </c>
      <c r="AC75" s="5">
        <f>IFERROR(VLOOKUP(B75,[1]THP!$B84:$AB174,27,0),0)</f>
        <v>129960</v>
      </c>
    </row>
    <row r="76" spans="1:29" x14ac:dyDescent="0.25">
      <c r="A76" s="3">
        <v>43525</v>
      </c>
      <c r="B76">
        <f>[1]THP!$B85</f>
        <v>700859</v>
      </c>
      <c r="C76" t="str">
        <f>[1]THP!$C85</f>
        <v xml:space="preserve">Yuliana </v>
      </c>
      <c r="D76">
        <f t="shared" si="3"/>
        <v>700859</v>
      </c>
      <c r="E76" t="s">
        <v>27</v>
      </c>
      <c r="F76" t="str">
        <f>[1]THP!$F85</f>
        <v>Tri Haryono</v>
      </c>
      <c r="G76">
        <f>[1]THP!$I85</f>
        <v>22</v>
      </c>
      <c r="H76" t="str">
        <f>[1]THP!$D85</f>
        <v>TSR</v>
      </c>
      <c r="I76" s="4">
        <f>[1]THP!$K85</f>
        <v>2800000</v>
      </c>
      <c r="J76" s="4">
        <f>[1]THP!$K85</f>
        <v>2800000</v>
      </c>
      <c r="K76" s="5">
        <v>0</v>
      </c>
      <c r="L76" s="5">
        <v>0</v>
      </c>
      <c r="M76" s="5">
        <v>0</v>
      </c>
      <c r="N76" s="4">
        <f t="shared" si="4"/>
        <v>2800000</v>
      </c>
      <c r="O76" s="4">
        <f>[1]THP!$L85</f>
        <v>929906.25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f t="shared" si="5"/>
        <v>3729906.25</v>
      </c>
      <c r="W76" s="5">
        <f>IFERROR(VLOOKUP(B76,[1]THP!$B85:$X175,23,0),0)</f>
        <v>0</v>
      </c>
      <c r="X76" s="5">
        <f>IFERROR(VLOOKUP(B76,[1]THP!$B85:$T175,19,0),0)</f>
        <v>0</v>
      </c>
      <c r="Y76" s="5">
        <f>IFERROR(VLOOKUP(B76,[1]THP!$B85:$V175,21,0),0)</f>
        <v>0</v>
      </c>
      <c r="Z76" s="5">
        <v>0</v>
      </c>
      <c r="AA76" s="5">
        <v>0</v>
      </c>
      <c r="AB76" s="5">
        <v>0</v>
      </c>
      <c r="AC76" s="5">
        <f>IFERROR(VLOOKUP(B76,[1]THP!$B85:$AB175,27,0),0)</f>
        <v>3729906.25</v>
      </c>
    </row>
    <row r="77" spans="1:29" x14ac:dyDescent="0.25">
      <c r="A77" s="3">
        <v>43525</v>
      </c>
      <c r="B77">
        <f>[1]THP!$B86</f>
        <v>701198</v>
      </c>
      <c r="C77" t="str">
        <f>[1]THP!$C86</f>
        <v>Yessi Nur Susanti</v>
      </c>
      <c r="D77">
        <f t="shared" si="3"/>
        <v>701198</v>
      </c>
      <c r="E77" t="s">
        <v>27</v>
      </c>
      <c r="F77" t="str">
        <f>[1]THP!$F86</f>
        <v>Tri Haryono</v>
      </c>
      <c r="G77">
        <f>[1]THP!$I86</f>
        <v>22</v>
      </c>
      <c r="H77" t="str">
        <f>[1]THP!$D86</f>
        <v>TSR</v>
      </c>
      <c r="I77" s="4">
        <f>[1]THP!$K86</f>
        <v>2800000</v>
      </c>
      <c r="J77" s="4">
        <f>[1]THP!$K86</f>
        <v>2800000</v>
      </c>
      <c r="K77" s="5">
        <v>0</v>
      </c>
      <c r="L77" s="5">
        <v>0</v>
      </c>
      <c r="M77" s="5">
        <v>0</v>
      </c>
      <c r="N77" s="4">
        <f t="shared" si="4"/>
        <v>2800000</v>
      </c>
      <c r="O77" s="4">
        <f>[1]THP!$L86</f>
        <v>866775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f t="shared" si="5"/>
        <v>3666775</v>
      </c>
      <c r="W77" s="5">
        <f>IFERROR(VLOOKUP(B77,[1]THP!$B86:$X176,23,0),0)</f>
        <v>0</v>
      </c>
      <c r="X77" s="5">
        <f>IFERROR(VLOOKUP(B77,[1]THP!$B86:$T176,19,0),0)</f>
        <v>0</v>
      </c>
      <c r="Y77" s="5">
        <f>IFERROR(VLOOKUP(B77,[1]THP!$B86:$V176,21,0),0)</f>
        <v>0</v>
      </c>
      <c r="Z77" s="5">
        <v>0</v>
      </c>
      <c r="AA77" s="5">
        <v>0</v>
      </c>
      <c r="AB77" s="5">
        <v>0</v>
      </c>
      <c r="AC77" s="5">
        <f>IFERROR(VLOOKUP(B77,[1]THP!$B86:$AB176,27,0),0)</f>
        <v>3666775</v>
      </c>
    </row>
    <row r="78" spans="1:29" x14ac:dyDescent="0.25">
      <c r="A78" s="3">
        <v>43525</v>
      </c>
      <c r="B78">
        <f>[1]THP!$B87</f>
        <v>701217</v>
      </c>
      <c r="C78" t="str">
        <f>[1]THP!$C87</f>
        <v>Abdur Rahman Hakim</v>
      </c>
      <c r="D78">
        <f t="shared" si="3"/>
        <v>701217</v>
      </c>
      <c r="E78" t="s">
        <v>27</v>
      </c>
      <c r="F78" t="str">
        <f>[1]THP!$F87</f>
        <v>Tri Haryono</v>
      </c>
      <c r="G78">
        <f>[1]THP!$I87</f>
        <v>20</v>
      </c>
      <c r="H78" t="str">
        <f>[1]THP!$D87</f>
        <v>TSR</v>
      </c>
      <c r="I78" s="4">
        <f>[1]THP!$K87</f>
        <v>2545454.5454545454</v>
      </c>
      <c r="J78" s="4">
        <f>[1]THP!$K87</f>
        <v>2545454.5454545454</v>
      </c>
      <c r="K78" s="5">
        <v>0</v>
      </c>
      <c r="L78" s="5">
        <v>0</v>
      </c>
      <c r="M78" s="5">
        <v>0</v>
      </c>
      <c r="N78" s="4">
        <f t="shared" si="4"/>
        <v>2545454.5454545454</v>
      </c>
      <c r="O78" s="4">
        <f>[1]THP!$L87</f>
        <v>108800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f t="shared" si="5"/>
        <v>2654254.5454545454</v>
      </c>
      <c r="W78" s="5">
        <f>IFERROR(VLOOKUP(B78,[1]THP!$B87:$X177,23,0),0)</f>
        <v>0</v>
      </c>
      <c r="X78" s="5">
        <f>IFERROR(VLOOKUP(B78,[1]THP!$B87:$T177,19,0),0)</f>
        <v>0</v>
      </c>
      <c r="Y78" s="5">
        <f>IFERROR(VLOOKUP(B78,[1]THP!$B87:$V177,21,0),0)</f>
        <v>0</v>
      </c>
      <c r="Z78" s="5">
        <v>0</v>
      </c>
      <c r="AA78" s="5">
        <v>0</v>
      </c>
      <c r="AB78" s="5">
        <v>0</v>
      </c>
      <c r="AC78" s="5">
        <f>IFERROR(VLOOKUP(B78,[1]THP!$B87:$AB177,27,0),0)</f>
        <v>2654254.5454545454</v>
      </c>
    </row>
    <row r="79" spans="1:29" x14ac:dyDescent="0.25">
      <c r="A79" s="3">
        <v>43525</v>
      </c>
      <c r="B79">
        <f>[1]THP!$B88</f>
        <v>701226</v>
      </c>
      <c r="C79" t="str">
        <f>[1]THP!$C88</f>
        <v>Siti Indi Novia</v>
      </c>
      <c r="D79">
        <f t="shared" si="3"/>
        <v>701226</v>
      </c>
      <c r="E79" t="s">
        <v>27</v>
      </c>
      <c r="F79" t="str">
        <f>[1]THP!$F88</f>
        <v>Tri Haryono</v>
      </c>
      <c r="G79">
        <f>[1]THP!$I88</f>
        <v>0</v>
      </c>
      <c r="H79" t="str">
        <f>[1]THP!$D88</f>
        <v>TSR</v>
      </c>
      <c r="I79" s="4">
        <f>[1]THP!$K88</f>
        <v>0</v>
      </c>
      <c r="J79" s="4">
        <f>[1]THP!$K88</f>
        <v>0</v>
      </c>
      <c r="K79" s="5">
        <v>0</v>
      </c>
      <c r="L79" s="5">
        <v>0</v>
      </c>
      <c r="M79" s="5">
        <v>0</v>
      </c>
      <c r="N79" s="4">
        <f t="shared" si="4"/>
        <v>0</v>
      </c>
      <c r="O79" s="4">
        <f>[1]THP!$L88</f>
        <v>54400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f t="shared" si="5"/>
        <v>54400</v>
      </c>
      <c r="W79" s="5">
        <f>IFERROR(VLOOKUP(B79,[1]THP!$B88:$X178,23,0),0)</f>
        <v>0</v>
      </c>
      <c r="X79" s="5">
        <f>IFERROR(VLOOKUP(B79,[1]THP!$B88:$T178,19,0),0)</f>
        <v>0</v>
      </c>
      <c r="Y79" s="5">
        <f>IFERROR(VLOOKUP(B79,[1]THP!$B88:$V178,21,0),0)</f>
        <v>0</v>
      </c>
      <c r="Z79" s="5">
        <v>0</v>
      </c>
      <c r="AA79" s="5">
        <v>0</v>
      </c>
      <c r="AB79" s="5">
        <v>0</v>
      </c>
      <c r="AC79" s="5">
        <f>IFERROR(VLOOKUP(B79,[1]THP!$B88:$AB178,27,0),0)</f>
        <v>54400</v>
      </c>
    </row>
    <row r="80" spans="1:29" x14ac:dyDescent="0.25">
      <c r="A80" s="3">
        <v>43525</v>
      </c>
      <c r="B80">
        <f>[1]THP!$B89</f>
        <v>701246</v>
      </c>
      <c r="C80" t="str">
        <f>[1]THP!$C89</f>
        <v>Meta Karunia</v>
      </c>
      <c r="D80">
        <f t="shared" si="3"/>
        <v>701246</v>
      </c>
      <c r="E80" t="s">
        <v>27</v>
      </c>
      <c r="F80" t="str">
        <f>[1]THP!$F89</f>
        <v>Tri Haryono</v>
      </c>
      <c r="G80">
        <f>[1]THP!$I89</f>
        <v>21</v>
      </c>
      <c r="H80" t="str">
        <f>[1]THP!$D89</f>
        <v>TSR</v>
      </c>
      <c r="I80" s="4">
        <f>[1]THP!$K89</f>
        <v>2672727.2727272729</v>
      </c>
      <c r="J80" s="4">
        <f>[1]THP!$K89</f>
        <v>2672727.2727272729</v>
      </c>
      <c r="K80" s="5">
        <v>0</v>
      </c>
      <c r="L80" s="5">
        <v>0</v>
      </c>
      <c r="M80" s="5">
        <v>0</v>
      </c>
      <c r="N80" s="4">
        <f t="shared" si="4"/>
        <v>2672727.2727272729</v>
      </c>
      <c r="O80" s="4">
        <f>[1]THP!$L89</f>
        <v>100890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f t="shared" si="5"/>
        <v>2773617.2727272729</v>
      </c>
      <c r="W80" s="5">
        <f>IFERROR(VLOOKUP(B80,[1]THP!$B89:$X179,23,0),0)</f>
        <v>0</v>
      </c>
      <c r="X80" s="5">
        <f>IFERROR(VLOOKUP(B80,[1]THP!$B89:$T179,19,0),0)</f>
        <v>0</v>
      </c>
      <c r="Y80" s="5">
        <f>IFERROR(VLOOKUP(B80,[1]THP!$B89:$V179,21,0),0)</f>
        <v>0</v>
      </c>
      <c r="Z80" s="5">
        <v>0</v>
      </c>
      <c r="AA80" s="5">
        <v>0</v>
      </c>
      <c r="AB80" s="5">
        <v>0</v>
      </c>
      <c r="AC80" s="5">
        <f>IFERROR(VLOOKUP(B80,[1]THP!$B89:$AB179,27,0),0)</f>
        <v>2773617.2727272729</v>
      </c>
    </row>
    <row r="81" spans="1:29" x14ac:dyDescent="0.25">
      <c r="A81" s="3">
        <v>43525</v>
      </c>
      <c r="B81">
        <f>[1]THP!$B90</f>
        <v>701279</v>
      </c>
      <c r="C81" t="str">
        <f>[1]THP!$C90</f>
        <v>Marisah Dwijaya Merzy</v>
      </c>
      <c r="D81">
        <f t="shared" si="3"/>
        <v>701279</v>
      </c>
      <c r="E81" t="s">
        <v>27</v>
      </c>
      <c r="F81" t="str">
        <f>[1]THP!$F90</f>
        <v>Tri Haryono</v>
      </c>
      <c r="G81">
        <f>[1]THP!$I90</f>
        <v>22</v>
      </c>
      <c r="H81" t="str">
        <f>[1]THP!$D90</f>
        <v>TSR</v>
      </c>
      <c r="I81" s="4">
        <f>[1]THP!$K90</f>
        <v>2800000</v>
      </c>
      <c r="J81" s="4">
        <f>[1]THP!$K90</f>
        <v>2800000</v>
      </c>
      <c r="K81" s="5">
        <v>0</v>
      </c>
      <c r="L81" s="5">
        <v>0</v>
      </c>
      <c r="M81" s="5">
        <v>0</v>
      </c>
      <c r="N81" s="4">
        <f t="shared" si="4"/>
        <v>2800000</v>
      </c>
      <c r="O81" s="4">
        <f>[1]THP!$L90</f>
        <v>620775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f t="shared" si="5"/>
        <v>3420775</v>
      </c>
      <c r="W81" s="5">
        <f>IFERROR(VLOOKUP(B81,[1]THP!$B90:$X180,23,0),0)</f>
        <v>0</v>
      </c>
      <c r="X81" s="5">
        <f>IFERROR(VLOOKUP(B81,[1]THP!$B90:$T180,19,0),0)</f>
        <v>0</v>
      </c>
      <c r="Y81" s="5">
        <f>IFERROR(VLOOKUP(B81,[1]THP!$B90:$V180,21,0),0)</f>
        <v>0</v>
      </c>
      <c r="Z81" s="5">
        <v>0</v>
      </c>
      <c r="AA81" s="5">
        <v>0</v>
      </c>
      <c r="AB81" s="5">
        <v>0</v>
      </c>
      <c r="AC81" s="5">
        <f>IFERROR(VLOOKUP(B81,[1]THP!$B90:$AB180,27,0),0)</f>
        <v>3420775</v>
      </c>
    </row>
    <row r="82" spans="1:29" x14ac:dyDescent="0.25">
      <c r="A82" s="3">
        <v>43525</v>
      </c>
      <c r="B82">
        <f>[1]THP!$B91</f>
        <v>700302</v>
      </c>
      <c r="C82" t="str">
        <f>[1]THP!$C91</f>
        <v>Uki Ikrar Sari</v>
      </c>
      <c r="D82">
        <f t="shared" si="3"/>
        <v>700302</v>
      </c>
      <c r="E82" t="s">
        <v>27</v>
      </c>
      <c r="F82" t="str">
        <f>[1]THP!$F91</f>
        <v>Tri Haryono</v>
      </c>
      <c r="G82">
        <f>[1]THP!$I91</f>
        <v>21</v>
      </c>
      <c r="H82" t="str">
        <f>[1]THP!$D91</f>
        <v>TSR</v>
      </c>
      <c r="I82" s="4">
        <f>[1]THP!$K91</f>
        <v>3579545.4545454541</v>
      </c>
      <c r="J82" s="4">
        <f>[1]THP!$K91</f>
        <v>3579545.4545454541</v>
      </c>
      <c r="K82" s="5">
        <v>0</v>
      </c>
      <c r="L82" s="5">
        <v>0</v>
      </c>
      <c r="M82" s="5">
        <v>0</v>
      </c>
      <c r="N82" s="4">
        <f t="shared" si="4"/>
        <v>3579545.4545454541</v>
      </c>
      <c r="O82" s="4">
        <f>[1]THP!$L91</f>
        <v>3139691.75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f t="shared" si="5"/>
        <v>6719237.2045454541</v>
      </c>
      <c r="W82" s="5">
        <f>IFERROR(VLOOKUP(B82,[1]THP!$B91:$X181,23,0),0)</f>
        <v>56663.767215909065</v>
      </c>
      <c r="X82" s="5">
        <f>IFERROR(VLOOKUP(B82,[1]THP!$B91:$T181,19,0),0)</f>
        <v>0</v>
      </c>
      <c r="Y82" s="5">
        <f>IFERROR(VLOOKUP(B82,[1]THP!$B91:$V181,21,0),0)</f>
        <v>0</v>
      </c>
      <c r="Z82" s="5">
        <v>0</v>
      </c>
      <c r="AA82" s="5">
        <v>0</v>
      </c>
      <c r="AB82" s="5">
        <v>0</v>
      </c>
      <c r="AC82" s="5">
        <f>IFERROR(VLOOKUP(B82,[1]THP!$B91:$AB181,27,0),0)</f>
        <v>6662573.4373295447</v>
      </c>
    </row>
    <row r="83" spans="1:29" x14ac:dyDescent="0.25">
      <c r="A83" s="3">
        <v>43525</v>
      </c>
      <c r="B83">
        <f>[1]THP!$B92</f>
        <v>701303</v>
      </c>
      <c r="C83" t="str">
        <f>[1]THP!$C92</f>
        <v>AMANDA ANUGERAHANI ESTIKA</v>
      </c>
      <c r="D83">
        <f t="shared" si="3"/>
        <v>701303</v>
      </c>
      <c r="E83" t="s">
        <v>27</v>
      </c>
      <c r="F83" t="str">
        <f>[1]THP!$F92</f>
        <v>Asep Junaidi</v>
      </c>
      <c r="G83">
        <f>[1]THP!$I92</f>
        <v>22</v>
      </c>
      <c r="H83" t="str">
        <f>[1]THP!$D92</f>
        <v>SPV</v>
      </c>
      <c r="I83" s="4">
        <f>[1]THP!$K92</f>
        <v>5500000</v>
      </c>
      <c r="J83" s="4">
        <f>[1]THP!$K92</f>
        <v>5500000</v>
      </c>
      <c r="K83" s="5">
        <v>0</v>
      </c>
      <c r="L83" s="5">
        <v>0</v>
      </c>
      <c r="M83" s="5">
        <v>0</v>
      </c>
      <c r="N83" s="4">
        <f t="shared" si="4"/>
        <v>5500000</v>
      </c>
      <c r="O83" s="4">
        <f>[1]THP!$L92</f>
        <v>449788.2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f t="shared" si="5"/>
        <v>5949788.2000000002</v>
      </c>
      <c r="W83" s="5">
        <f>IFERROR(VLOOKUP(B83,[1]THP!$B92:$X182,23,0),0)</f>
        <v>57614.939500000015</v>
      </c>
      <c r="X83" s="5">
        <f>IFERROR(VLOOKUP(B83,[1]THP!$B92:$T182,19,0),0)</f>
        <v>0</v>
      </c>
      <c r="Y83" s="5">
        <f>IFERROR(VLOOKUP(B83,[1]THP!$B92:$V182,21,0),0)</f>
        <v>0</v>
      </c>
      <c r="Z83" s="5">
        <v>0</v>
      </c>
      <c r="AA83" s="5">
        <v>0</v>
      </c>
      <c r="AB83" s="5">
        <v>0</v>
      </c>
      <c r="AC83" s="5">
        <f>IFERROR(VLOOKUP(B83,[1]THP!$B92:$AB182,27,0),0)</f>
        <v>5892173.2604999999</v>
      </c>
    </row>
    <row r="84" spans="1:29" x14ac:dyDescent="0.25">
      <c r="A84" s="3">
        <v>43525</v>
      </c>
      <c r="B84">
        <f>[1]THP!$B93</f>
        <v>700512</v>
      </c>
      <c r="C84" t="str">
        <f>[1]THP!$C93</f>
        <v>ANDHIKA HAFIDZ</v>
      </c>
      <c r="D84">
        <f t="shared" si="3"/>
        <v>700512</v>
      </c>
      <c r="E84" t="s">
        <v>27</v>
      </c>
      <c r="F84" t="str">
        <f>[1]THP!$F93</f>
        <v>Asep Junaidi</v>
      </c>
      <c r="G84">
        <f>[1]THP!$I93</f>
        <v>22</v>
      </c>
      <c r="H84" t="str">
        <f>[1]THP!$D93</f>
        <v>ATM</v>
      </c>
      <c r="I84" s="4">
        <f>[1]THP!$K93</f>
        <v>5500000</v>
      </c>
      <c r="J84" s="4">
        <f>[1]THP!$K93</f>
        <v>5500000</v>
      </c>
      <c r="K84" s="5">
        <v>0</v>
      </c>
      <c r="L84" s="5">
        <v>0</v>
      </c>
      <c r="M84" s="5">
        <v>0</v>
      </c>
      <c r="N84" s="4">
        <f t="shared" si="4"/>
        <v>5500000</v>
      </c>
      <c r="O84" s="4">
        <f>[1]THP!$L93</f>
        <v>649866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f t="shared" si="5"/>
        <v>6149866</v>
      </c>
      <c r="W84" s="5">
        <f>IFERROR(VLOOKUP(B84,[1]THP!$B93:$X183,23,0),0)</f>
        <v>37670.635000000031</v>
      </c>
      <c r="X84" s="5">
        <f>IFERROR(VLOOKUP(B84,[1]THP!$B93:$T183,19,0),0)</f>
        <v>110000</v>
      </c>
      <c r="Y84" s="5">
        <f>IFERROR(VLOOKUP(B84,[1]THP!$B93:$V183,21,0),0)</f>
        <v>55000</v>
      </c>
      <c r="Z84" s="5">
        <v>0</v>
      </c>
      <c r="AA84" s="5">
        <v>0</v>
      </c>
      <c r="AB84" s="5">
        <v>0</v>
      </c>
      <c r="AC84" s="5">
        <f>IFERROR(VLOOKUP(B84,[1]THP!$B93:$AB183,27,0),0)</f>
        <v>5947195.3650000002</v>
      </c>
    </row>
    <row r="85" spans="1:29" x14ac:dyDescent="0.25">
      <c r="A85" s="3">
        <v>43525</v>
      </c>
      <c r="B85">
        <f>[1]THP!$B94</f>
        <v>700945</v>
      </c>
      <c r="C85" t="str">
        <f>[1]THP!$C94</f>
        <v>BOWO</v>
      </c>
      <c r="D85">
        <f t="shared" si="3"/>
        <v>700945</v>
      </c>
      <c r="E85" t="s">
        <v>27</v>
      </c>
      <c r="F85" t="str">
        <f>[1]THP!$F94</f>
        <v>Asep Junaidi</v>
      </c>
      <c r="G85">
        <f>[1]THP!$I94</f>
        <v>22</v>
      </c>
      <c r="H85" t="str">
        <f>[1]THP!$D94</f>
        <v>SPV</v>
      </c>
      <c r="I85" s="4">
        <f>[1]THP!$K94</f>
        <v>4500000</v>
      </c>
      <c r="J85" s="4">
        <f>[1]THP!$K94</f>
        <v>4500000</v>
      </c>
      <c r="K85" s="5">
        <v>0</v>
      </c>
      <c r="L85" s="5">
        <v>0</v>
      </c>
      <c r="M85" s="5">
        <v>0</v>
      </c>
      <c r="N85" s="4">
        <f t="shared" si="4"/>
        <v>4500000</v>
      </c>
      <c r="O85" s="4">
        <f>[1]THP!$L94</f>
        <v>552489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f t="shared" si="5"/>
        <v>5052489</v>
      </c>
      <c r="W85" s="5">
        <f>IFERROR(VLOOKUP(B85,[1]THP!$B94:$X184,23,0),0)</f>
        <v>0</v>
      </c>
      <c r="X85" s="5">
        <f>IFERROR(VLOOKUP(B85,[1]THP!$B94:$T184,19,0),0)</f>
        <v>90000</v>
      </c>
      <c r="Y85" s="5">
        <f>IFERROR(VLOOKUP(B85,[1]THP!$B94:$V184,21,0),0)</f>
        <v>45000</v>
      </c>
      <c r="Z85" s="5">
        <v>0</v>
      </c>
      <c r="AA85" s="5">
        <v>0</v>
      </c>
      <c r="AB85" s="5">
        <v>0</v>
      </c>
      <c r="AC85" s="5">
        <f>IFERROR(VLOOKUP(B85,[1]THP!$B94:$AB184,27,0),0)</f>
        <v>4917489</v>
      </c>
    </row>
    <row r="86" spans="1:29" x14ac:dyDescent="0.25">
      <c r="A86" s="3">
        <v>43525</v>
      </c>
      <c r="B86">
        <f>[1]THP!$B95</f>
        <v>700313</v>
      </c>
      <c r="C86" t="str">
        <f>[1]THP!$C95</f>
        <v>HANDRI SATRIA</v>
      </c>
      <c r="D86">
        <f t="shared" si="3"/>
        <v>700313</v>
      </c>
      <c r="E86" t="s">
        <v>27</v>
      </c>
      <c r="F86" t="str">
        <f>[1]THP!$F95</f>
        <v>Asep Junaidi</v>
      </c>
      <c r="G86">
        <f>[1]THP!$I95</f>
        <v>22</v>
      </c>
      <c r="H86" t="str">
        <f>[1]THP!$D95</f>
        <v>SPV</v>
      </c>
      <c r="I86" s="4">
        <f>[1]THP!$K95</f>
        <v>4500000</v>
      </c>
      <c r="J86" s="4">
        <f>[1]THP!$K95</f>
        <v>4500000</v>
      </c>
      <c r="K86" s="5">
        <v>0</v>
      </c>
      <c r="L86" s="5">
        <v>0</v>
      </c>
      <c r="M86" s="5">
        <v>0</v>
      </c>
      <c r="N86" s="4">
        <f t="shared" si="4"/>
        <v>4500000</v>
      </c>
      <c r="O86" s="4">
        <f>[1]THP!$L95</f>
        <v>367089.3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 t="shared" si="5"/>
        <v>4867089.3</v>
      </c>
      <c r="W86" s="5">
        <f>IFERROR(VLOOKUP(B86,[1]THP!$B95:$X185,23,0),0)</f>
        <v>12774.741749999985</v>
      </c>
      <c r="X86" s="5">
        <f>IFERROR(VLOOKUP(B86,[1]THP!$B95:$T185,19,0),0)</f>
        <v>90000</v>
      </c>
      <c r="Y86" s="5">
        <f>IFERROR(VLOOKUP(B86,[1]THP!$B95:$V185,21,0),0)</f>
        <v>45000</v>
      </c>
      <c r="Z86" s="5">
        <v>0</v>
      </c>
      <c r="AA86" s="5">
        <v>0</v>
      </c>
      <c r="AB86" s="5">
        <v>0</v>
      </c>
      <c r="AC86" s="5">
        <f>IFERROR(VLOOKUP(B86,[1]THP!$B95:$AB185,27,0),0)</f>
        <v>4719314.5582499998</v>
      </c>
    </row>
    <row r="87" spans="1:29" x14ac:dyDescent="0.25">
      <c r="A87" s="3">
        <v>43525</v>
      </c>
      <c r="B87">
        <f>[1]THP!$B96</f>
        <v>701270</v>
      </c>
      <c r="C87" t="str">
        <f>[1]THP!$C96</f>
        <v>MIRA MARYANA</v>
      </c>
      <c r="D87">
        <f t="shared" si="3"/>
        <v>701270</v>
      </c>
      <c r="E87" t="s">
        <v>27</v>
      </c>
      <c r="F87" t="str">
        <f>[1]THP!$F96</f>
        <v>Asep Junaidi</v>
      </c>
      <c r="G87">
        <f>[1]THP!$I96</f>
        <v>22</v>
      </c>
      <c r="H87" t="str">
        <f>[1]THP!$D96</f>
        <v>SPV</v>
      </c>
      <c r="I87" s="4">
        <f>[1]THP!$K96</f>
        <v>4500000</v>
      </c>
      <c r="J87" s="4">
        <f>[1]THP!$K96</f>
        <v>4500000</v>
      </c>
      <c r="K87" s="5">
        <v>0</v>
      </c>
      <c r="L87" s="5">
        <v>0</v>
      </c>
      <c r="M87" s="5">
        <v>0</v>
      </c>
      <c r="N87" s="4">
        <f t="shared" si="4"/>
        <v>4500000</v>
      </c>
      <c r="O87" s="4">
        <f>[1]THP!$L96</f>
        <v>379332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 t="shared" si="5"/>
        <v>4879332</v>
      </c>
      <c r="W87" s="5">
        <f>IFERROR(VLOOKUP(B87,[1]THP!$B96:$X186,23,0),0)</f>
        <v>13356.270000000019</v>
      </c>
      <c r="X87" s="5">
        <f>IFERROR(VLOOKUP(B87,[1]THP!$B96:$T186,19,0),0)</f>
        <v>90000</v>
      </c>
      <c r="Y87" s="5">
        <f>IFERROR(VLOOKUP(B87,[1]THP!$B96:$V186,21,0),0)</f>
        <v>45000</v>
      </c>
      <c r="Z87" s="5">
        <v>0</v>
      </c>
      <c r="AA87" s="5">
        <v>0</v>
      </c>
      <c r="AB87" s="5">
        <v>0</v>
      </c>
      <c r="AC87" s="5">
        <f>IFERROR(VLOOKUP(B87,[1]THP!$B96:$AB186,27,0),0)</f>
        <v>4730975.7300000004</v>
      </c>
    </row>
    <row r="88" spans="1:29" x14ac:dyDescent="0.25">
      <c r="A88" s="3">
        <v>43525</v>
      </c>
      <c r="B88">
        <f>[1]THP!$B97</f>
        <v>701219</v>
      </c>
      <c r="C88" t="str">
        <f>[1]THP!$C97</f>
        <v>MUHAMMAD FIKRI ASKANDARY</v>
      </c>
      <c r="D88">
        <f t="shared" si="3"/>
        <v>701219</v>
      </c>
      <c r="E88" t="s">
        <v>27</v>
      </c>
      <c r="F88" t="str">
        <f>[1]THP!$F97</f>
        <v>Asep Junaidi</v>
      </c>
      <c r="G88">
        <f>[1]THP!$I97</f>
        <v>22</v>
      </c>
      <c r="H88" t="str">
        <f>[1]THP!$D97</f>
        <v>SPV</v>
      </c>
      <c r="I88" s="4">
        <f>[1]THP!$K97</f>
        <v>4000000</v>
      </c>
      <c r="J88" s="4">
        <f>[1]THP!$K97</f>
        <v>4000000</v>
      </c>
      <c r="K88" s="5">
        <v>0</v>
      </c>
      <c r="L88" s="5">
        <v>0</v>
      </c>
      <c r="M88" s="5">
        <v>0</v>
      </c>
      <c r="N88" s="4">
        <f t="shared" si="4"/>
        <v>4000000</v>
      </c>
      <c r="O88" s="4">
        <f>[1]THP!$L97</f>
        <v>344325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f t="shared" si="5"/>
        <v>4344325</v>
      </c>
      <c r="W88" s="5">
        <f>IFERROR(VLOOKUP(B88,[1]THP!$B97:$X187,23,0),0)</f>
        <v>0</v>
      </c>
      <c r="X88" s="5">
        <f>IFERROR(VLOOKUP(B88,[1]THP!$B97:$T187,19,0),0)</f>
        <v>80000</v>
      </c>
      <c r="Y88" s="5">
        <f>IFERROR(VLOOKUP(B88,[1]THP!$B97:$V187,21,0),0)</f>
        <v>40000</v>
      </c>
      <c r="Z88" s="5">
        <v>0</v>
      </c>
      <c r="AA88" s="5">
        <v>0</v>
      </c>
      <c r="AB88" s="5">
        <v>0</v>
      </c>
      <c r="AC88" s="5">
        <f>IFERROR(VLOOKUP(B88,[1]THP!$B97:$AB187,27,0),0)</f>
        <v>4224325</v>
      </c>
    </row>
    <row r="89" spans="1:29" x14ac:dyDescent="0.25">
      <c r="A89" s="3">
        <v>43525</v>
      </c>
      <c r="B89">
        <f>[1]THP!$B98</f>
        <v>700058</v>
      </c>
      <c r="C89" t="str">
        <f>[1]THP!$C98</f>
        <v>REALITA ANGGUN WILLANTI</v>
      </c>
      <c r="D89">
        <f t="shared" si="3"/>
        <v>700058</v>
      </c>
      <c r="E89" t="s">
        <v>27</v>
      </c>
      <c r="F89" t="str">
        <f>[1]THP!$F98</f>
        <v>Asep Junaidi</v>
      </c>
      <c r="G89">
        <f>[1]THP!$I98</f>
        <v>22</v>
      </c>
      <c r="H89" t="str">
        <f>[1]THP!$D98</f>
        <v>SPV</v>
      </c>
      <c r="I89" s="4">
        <f>[1]THP!$K98</f>
        <v>4500000</v>
      </c>
      <c r="J89" s="4">
        <f>[1]THP!$K98</f>
        <v>4500000</v>
      </c>
      <c r="K89" s="5">
        <v>0</v>
      </c>
      <c r="L89" s="5">
        <v>0</v>
      </c>
      <c r="M89" s="5">
        <v>0</v>
      </c>
      <c r="N89" s="4">
        <f t="shared" si="4"/>
        <v>4500000</v>
      </c>
      <c r="O89" s="4">
        <f>[1]THP!$L98</f>
        <v>431382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f t="shared" si="5"/>
        <v>4931382</v>
      </c>
      <c r="W89" s="5">
        <f>IFERROR(VLOOKUP(B89,[1]THP!$B98:$X188,23,0),0)</f>
        <v>15828.645000000019</v>
      </c>
      <c r="X89" s="5">
        <f>IFERROR(VLOOKUP(B89,[1]THP!$B98:$T188,19,0),0)</f>
        <v>90000</v>
      </c>
      <c r="Y89" s="5">
        <f>IFERROR(VLOOKUP(B89,[1]THP!$B98:$V188,21,0),0)</f>
        <v>45000</v>
      </c>
      <c r="Z89" s="5">
        <v>0</v>
      </c>
      <c r="AA89" s="5">
        <v>0</v>
      </c>
      <c r="AB89" s="5">
        <v>0</v>
      </c>
      <c r="AC89" s="5">
        <f>IFERROR(VLOOKUP(B89,[1]THP!$B98:$AB188,27,0),0)</f>
        <v>4780553.3550000004</v>
      </c>
    </row>
    <row r="90" spans="1:29" x14ac:dyDescent="0.25">
      <c r="A90" s="3">
        <v>43525</v>
      </c>
      <c r="B90">
        <f>[1]THP!$B99</f>
        <v>700505</v>
      </c>
      <c r="C90" t="str">
        <f>[1]THP!$C99</f>
        <v>ROSMALA DEWI</v>
      </c>
      <c r="D90">
        <f t="shared" si="3"/>
        <v>700505</v>
      </c>
      <c r="E90" t="s">
        <v>27</v>
      </c>
      <c r="F90" t="str">
        <f>[1]THP!$F99</f>
        <v>Asep Junaidi</v>
      </c>
      <c r="G90">
        <f>[1]THP!$I99</f>
        <v>22</v>
      </c>
      <c r="H90" t="str">
        <f>[1]THP!$D99</f>
        <v>ATM</v>
      </c>
      <c r="I90" s="4">
        <f>[1]THP!$K99</f>
        <v>7000000</v>
      </c>
      <c r="J90" s="4">
        <f>[1]THP!$K99</f>
        <v>7000000</v>
      </c>
      <c r="K90" s="5">
        <v>0</v>
      </c>
      <c r="L90" s="5">
        <v>0</v>
      </c>
      <c r="M90" s="5">
        <v>0</v>
      </c>
      <c r="N90" s="4">
        <f t="shared" si="4"/>
        <v>7000000</v>
      </c>
      <c r="O90" s="4">
        <f>[1]THP!$L99</f>
        <v>643628.52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f t="shared" si="5"/>
        <v>7643628.5199999996</v>
      </c>
      <c r="W90" s="5">
        <f>IFERROR(VLOOKUP(B90,[1]THP!$B99:$X189,23,0),0)</f>
        <v>148320.35469999997</v>
      </c>
      <c r="X90" s="5">
        <f>IFERROR(VLOOKUP(B90,[1]THP!$B99:$T189,19,0),0)</f>
        <v>140000</v>
      </c>
      <c r="Y90" s="5">
        <f>IFERROR(VLOOKUP(B90,[1]THP!$B99:$V189,21,0),0)</f>
        <v>70000</v>
      </c>
      <c r="Z90" s="5">
        <v>0</v>
      </c>
      <c r="AA90" s="5">
        <v>0</v>
      </c>
      <c r="AB90" s="5">
        <v>0</v>
      </c>
      <c r="AC90" s="5">
        <f>IFERROR(VLOOKUP(B90,[1]THP!$B99:$AB189,27,0),0)</f>
        <v>7285308.1652999995</v>
      </c>
    </row>
    <row r="91" spans="1:29" x14ac:dyDescent="0.25">
      <c r="A91" s="3">
        <v>43525</v>
      </c>
      <c r="B91">
        <f>[1]THP!$B100</f>
        <v>700946</v>
      </c>
      <c r="C91" t="str">
        <f>[1]THP!$C100</f>
        <v>SUHELI WIBOWO</v>
      </c>
      <c r="D91">
        <f t="shared" si="3"/>
        <v>700946</v>
      </c>
      <c r="E91" t="s">
        <v>27</v>
      </c>
      <c r="F91" t="str">
        <f>[1]THP!$F100</f>
        <v>Asep Junaidi</v>
      </c>
      <c r="G91">
        <f>[1]THP!$I100</f>
        <v>20</v>
      </c>
      <c r="H91" t="str">
        <f>[1]THP!$D100</f>
        <v>SPV</v>
      </c>
      <c r="I91" s="4">
        <f>[1]THP!$K100</f>
        <v>3636363.6363636367</v>
      </c>
      <c r="J91" s="4">
        <f>[1]THP!$K100</f>
        <v>3636363.6363636367</v>
      </c>
      <c r="K91" s="5">
        <v>0</v>
      </c>
      <c r="L91" s="5">
        <v>0</v>
      </c>
      <c r="M91" s="5">
        <v>0</v>
      </c>
      <c r="N91" s="4">
        <f t="shared" si="4"/>
        <v>3636363.6363636367</v>
      </c>
      <c r="O91" s="4">
        <f>[1]THP!$L100</f>
        <v>476826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f t="shared" si="5"/>
        <v>4113189.6363636367</v>
      </c>
      <c r="W91" s="5">
        <f>IFERROR(VLOOKUP(B91,[1]THP!$B100:$X190,23,0),0)</f>
        <v>0</v>
      </c>
      <c r="X91" s="5">
        <f>IFERROR(VLOOKUP(B91,[1]THP!$B100:$T190,19,0),0)</f>
        <v>80000</v>
      </c>
      <c r="Y91" s="5">
        <f>IFERROR(VLOOKUP(B91,[1]THP!$B100:$V190,21,0),0)</f>
        <v>40000</v>
      </c>
      <c r="Z91" s="5">
        <v>0</v>
      </c>
      <c r="AA91" s="5">
        <v>0</v>
      </c>
      <c r="AB91" s="5">
        <v>0</v>
      </c>
      <c r="AC91" s="5">
        <f>IFERROR(VLOOKUP(B91,[1]THP!$B100:$AB190,27,0),0)</f>
        <v>3993189.6363636367</v>
      </c>
    </row>
    <row r="92" spans="1:29" x14ac:dyDescent="0.25">
      <c r="A92" s="3">
        <v>43525</v>
      </c>
      <c r="B92">
        <f>[1]THP!$B101</f>
        <v>700504</v>
      </c>
      <c r="C92" t="str">
        <f>[1]THP!$C101</f>
        <v>TRI HARYONO</v>
      </c>
      <c r="D92">
        <f t="shared" si="3"/>
        <v>700504</v>
      </c>
      <c r="E92" t="s">
        <v>27</v>
      </c>
      <c r="F92" t="str">
        <f>[1]THP!$F101</f>
        <v>Asep Junaidi</v>
      </c>
      <c r="G92">
        <f>[1]THP!$I101</f>
        <v>22</v>
      </c>
      <c r="H92" t="str">
        <f>[1]THP!$D101</f>
        <v>SPV</v>
      </c>
      <c r="I92" s="4">
        <f>[1]THP!$K101</f>
        <v>4500000</v>
      </c>
      <c r="J92" s="4">
        <f>[1]THP!$K101</f>
        <v>4500000</v>
      </c>
      <c r="K92" s="5">
        <v>0</v>
      </c>
      <c r="L92" s="5">
        <v>0</v>
      </c>
      <c r="M92" s="5">
        <v>0</v>
      </c>
      <c r="N92" s="4">
        <f t="shared" si="4"/>
        <v>4500000</v>
      </c>
      <c r="O92" s="4">
        <f>[1]THP!$L101</f>
        <v>687860.7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f t="shared" si="5"/>
        <v>5187860.7</v>
      </c>
      <c r="W92" s="5">
        <f>IFERROR(VLOOKUP(B92,[1]THP!$B101:$X191,23,0),0)</f>
        <v>0</v>
      </c>
      <c r="X92" s="5">
        <f>IFERROR(VLOOKUP(B92,[1]THP!$B101:$T191,19,0),0)</f>
        <v>90000</v>
      </c>
      <c r="Y92" s="5">
        <f>IFERROR(VLOOKUP(B92,[1]THP!$B101:$V191,21,0),0)</f>
        <v>45000</v>
      </c>
      <c r="Z92" s="5">
        <v>0</v>
      </c>
      <c r="AA92" s="5">
        <v>0</v>
      </c>
      <c r="AB92" s="5">
        <v>0</v>
      </c>
      <c r="AC92" s="5">
        <f>IFERROR(VLOOKUP(B92,[1]THP!$B101:$AB191,27,0),0)</f>
        <v>5052860.7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2019-04-16T03:45:12Z</dcterms:modified>
  <cp:category/>
  <cp:contentStatus/>
</cp:coreProperties>
</file>