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CAR\2019\07. Jul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2" i="1"/>
</calcChain>
</file>

<file path=xl/sharedStrings.xml><?xml version="1.0" encoding="utf-8"?>
<sst xmlns="http://schemas.openxmlformats.org/spreadsheetml/2006/main" count="461" uniqueCount="151">
  <si>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</si>
  <si>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</si>
  <si>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</si>
  <si>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</si>
  <si>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</si>
  <si>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</si>
  <si>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</si>
  <si>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</si>
  <si>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</si>
  <si>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</si>
  <si>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</si>
  <si>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</si>
  <si>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</si>
  <si>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</si>
  <si>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</si>
  <si>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</si>
  <si>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</si>
  <si>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</si>
  <si>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</si>
  <si>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</si>
  <si>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</si>
  <si>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</si>
  <si>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</si>
  <si>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</si>
  <si>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</si>
  <si>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</si>
  <si>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</si>
  <si>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QA014</t>
  </si>
  <si>
    <t>QA005</t>
  </si>
  <si>
    <t>QA013</t>
  </si>
  <si>
    <t>QA015</t>
  </si>
  <si>
    <t>QA006</t>
  </si>
  <si>
    <t>Adelia Warsita Ramadhan</t>
  </si>
  <si>
    <t>Mahadi Nugroho</t>
  </si>
  <si>
    <t>Novita Marisi Rohayati</t>
  </si>
  <si>
    <t xml:space="preserve">Irianti Watampone </t>
  </si>
  <si>
    <t>Ratih Ariani</t>
  </si>
  <si>
    <t>Eva Yuliastanti</t>
  </si>
  <si>
    <t xml:space="preserve">Roy Widyana Somantri </t>
  </si>
  <si>
    <t>Netty inge indraini</t>
  </si>
  <si>
    <t>Windah grecia anastasya s</t>
  </si>
  <si>
    <t>Agung mujianto</t>
  </si>
  <si>
    <t>Heri idawati samosir</t>
  </si>
  <si>
    <t>Amanda Sekar Rini</t>
  </si>
  <si>
    <t>Ade sakinah</t>
  </si>
  <si>
    <t>Andina Yulyawati</t>
  </si>
  <si>
    <t>Yuli Yanti</t>
  </si>
  <si>
    <t>Martalena Manullang</t>
  </si>
  <si>
    <t xml:space="preserve">Wuriyani Suprihatin </t>
  </si>
  <si>
    <t>Diah Rahmawati</t>
  </si>
  <si>
    <t>Mida Sulastri</t>
  </si>
  <si>
    <t xml:space="preserve">Hermanto </t>
  </si>
  <si>
    <t>Herlina</t>
  </si>
  <si>
    <t>Ana Shinta Lestari</t>
  </si>
  <si>
    <t>Asmawani</t>
  </si>
  <si>
    <t xml:space="preserve">Atiek Niavarah </t>
  </si>
  <si>
    <t xml:space="preserve">Iceu Salihah </t>
  </si>
  <si>
    <t>Tiara Hindayani</t>
  </si>
  <si>
    <t xml:space="preserve">Masita </t>
  </si>
  <si>
    <t>Sofyan Kurniawan</t>
  </si>
  <si>
    <t>Dinda Nisriina Muthia Sari</t>
  </si>
  <si>
    <t xml:space="preserve">Tri Aprilistiyani </t>
  </si>
  <si>
    <t>Ella Amalia</t>
  </si>
  <si>
    <t>Anisya Syahrani</t>
  </si>
  <si>
    <t>Pungky Januarizky</t>
  </si>
  <si>
    <t>Asriana</t>
  </si>
  <si>
    <t>Viriya Nata Malik</t>
  </si>
  <si>
    <t>Julis Suyantini</t>
  </si>
  <si>
    <t xml:space="preserve">Ari Furnama </t>
  </si>
  <si>
    <t>Shamshamatul Islami Dewantoro</t>
  </si>
  <si>
    <t xml:space="preserve">Kristina </t>
  </si>
  <si>
    <t>Saepudin Mahdi</t>
  </si>
  <si>
    <t xml:space="preserve">Risca Merdekawati </t>
  </si>
  <si>
    <t>Yanti Suhaemi</t>
  </si>
  <si>
    <t>Elan Suherlan</t>
  </si>
  <si>
    <t>Refi R</t>
  </si>
  <si>
    <t>Rina Ari Setiani</t>
  </si>
  <si>
    <t>Rery Anggraeini</t>
  </si>
  <si>
    <t>Baimains Wasahua</t>
  </si>
  <si>
    <t xml:space="preserve">Meliawati Siregar </t>
  </si>
  <si>
    <t xml:space="preserve">Nurul Aviani Sri Oktavia Suryana </t>
  </si>
  <si>
    <t>Puji Ayu Lestari</t>
  </si>
  <si>
    <t>Ade Puput Indah</t>
  </si>
  <si>
    <t>Feriyanto</t>
  </si>
  <si>
    <t>Hana Kustia Permaestri</t>
  </si>
  <si>
    <t>Rini Apriani</t>
  </si>
  <si>
    <t>Yayang Maria</t>
  </si>
  <si>
    <t>Febriansyah Rhomadon</t>
  </si>
  <si>
    <t>Sri Rahayu</t>
  </si>
  <si>
    <t xml:space="preserve">Minarti Herlina </t>
  </si>
  <si>
    <t xml:space="preserve">Julfan Larosa </t>
  </si>
  <si>
    <t xml:space="preserve">Made Egi Putra Jaya </t>
  </si>
  <si>
    <t>Endang Lestari</t>
  </si>
  <si>
    <t>Elsa Gultom</t>
  </si>
  <si>
    <t>Arif Santoso</t>
  </si>
  <si>
    <t>Moch Harris R Imron</t>
  </si>
  <si>
    <t>Ika Soleha</t>
  </si>
  <si>
    <t>Herda Octaviana</t>
  </si>
  <si>
    <t>Nova Hutabarat</t>
  </si>
  <si>
    <t>Ayu Lestari</t>
  </si>
  <si>
    <t xml:space="preserve">Novita Dorlina </t>
  </si>
  <si>
    <t>Nessa Bella Yuliana Putri</t>
  </si>
  <si>
    <t>Faridah Hanafiyah</t>
  </si>
  <si>
    <t>Indah Fajarwati</t>
  </si>
  <si>
    <t xml:space="preserve">Diana Agustin </t>
  </si>
  <si>
    <t>Siti Maryani Sip</t>
  </si>
  <si>
    <t>Eddy Octara Achmad</t>
  </si>
  <si>
    <t>Cahaya</t>
  </si>
  <si>
    <t>Yuliana</t>
  </si>
  <si>
    <t>Uki Ikrarsari</t>
  </si>
  <si>
    <t>Hana Febriyanti</t>
  </si>
  <si>
    <t xml:space="preserve">Dedeh Herawati </t>
  </si>
  <si>
    <t xml:space="preserve">Maria Yolenta Lenda </t>
  </si>
  <si>
    <t>Yessi Nur Susanti W</t>
  </si>
  <si>
    <t xml:space="preserve">Agus Joko Prasetyo </t>
  </si>
  <si>
    <t>Abdur Rahman Hakim</t>
  </si>
  <si>
    <t>Muhammad Fachry Husaini</t>
  </si>
  <si>
    <t>Rega Soenindro</t>
  </si>
  <si>
    <t>Putri Khaerunisah</t>
  </si>
  <si>
    <t xml:space="preserve">Wildan Firdaus </t>
  </si>
  <si>
    <t xml:space="preserve">Yohanna Fransiska Effi P </t>
  </si>
  <si>
    <t>Mimi Hari Yanti</t>
  </si>
  <si>
    <t>Marisah Dwijaya Merzy</t>
  </si>
  <si>
    <t>Rosmala Dewi</t>
  </si>
  <si>
    <t xml:space="preserve">Andika Hafidh Ferdiansyah </t>
  </si>
  <si>
    <t>Tri Haryono</t>
  </si>
  <si>
    <t>Realita Anggun  Willanti</t>
  </si>
  <si>
    <t>Bowo</t>
  </si>
  <si>
    <t>Suheli Wibowo</t>
  </si>
  <si>
    <t>Mira Maryana</t>
  </si>
  <si>
    <t>Muhammad Fikri Askandary</t>
  </si>
  <si>
    <t xml:space="preserve">Amanda Anugerahani Estika </t>
  </si>
  <si>
    <t>Handri Satria</t>
  </si>
  <si>
    <t>Hanifah</t>
  </si>
  <si>
    <t>Siti Komaria</t>
  </si>
  <si>
    <t>Dina Isnaeni</t>
  </si>
  <si>
    <t>Merty Mayasari</t>
  </si>
  <si>
    <t>Tika Hertika Ganiawati</t>
  </si>
  <si>
    <t>Reni Setioningrum</t>
  </si>
  <si>
    <t>ACTIVE</t>
  </si>
  <si>
    <t>Amanda Anugerahani Estika</t>
  </si>
  <si>
    <t xml:space="preserve">Andhika Hafidz  </t>
  </si>
  <si>
    <t>Andika Hafidz</t>
  </si>
  <si>
    <t xml:space="preserve">Mira Maryana </t>
  </si>
  <si>
    <t>Realita Anggun Willanti</t>
  </si>
  <si>
    <t>Asep Junaedi</t>
  </si>
  <si>
    <t>TSR</t>
  </si>
  <si>
    <t>ATM</t>
  </si>
  <si>
    <t>SPV</t>
  </si>
  <si>
    <t>SPV QA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</si>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</sst>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41" fontId="0" fillId="0" borderId="0" xfId="4" applyFont="1"/>
    <xf numFmtId="41" fontId="0" fillId="0" borderId="0" xfId="0" applyNumberForma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Additional%20CAR%20Ariobimo%20periode%20Jun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potongan lain"/>
      <sheetName val="OToT"/>
      <sheetName val="Dedct"/>
      <sheetName val="Bonus"/>
      <sheetName val="BPJS KS"/>
      <sheetName val="BPJS TK"/>
      <sheetName val="Gaji"/>
      <sheetName val="ABSEN"/>
    </sheetNames>
    <sheetDataSet>
      <sheetData sheetId="0"/>
      <sheetData sheetId="1"/>
      <sheetData sheetId="2"/>
      <sheetData sheetId="3"/>
      <sheetData sheetId="4">
        <row r="11">
          <cell r="B11">
            <v>700865</v>
          </cell>
          <cell r="C11" t="str">
            <v>Adelia Warsita Ramadhan</v>
          </cell>
          <cell r="D11" t="str">
            <v>TSR</v>
          </cell>
          <cell r="E11" t="str">
            <v>JUNIOR</v>
          </cell>
          <cell r="F11" t="str">
            <v>Amanda Anugerahani Estika</v>
          </cell>
          <cell r="G11" t="str">
            <v>TK</v>
          </cell>
          <cell r="H11">
            <v>42963</v>
          </cell>
          <cell r="I11">
            <v>17</v>
          </cell>
          <cell r="J11">
            <v>3250000</v>
          </cell>
          <cell r="K11">
            <v>3250000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S11">
            <v>3250000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701147</v>
          </cell>
          <cell r="C12" t="str">
            <v>Mahadi Nugroho</v>
          </cell>
          <cell r="D12" t="str">
            <v>TSR</v>
          </cell>
          <cell r="E12" t="str">
            <v>TRAINEE</v>
          </cell>
          <cell r="F12" t="str">
            <v>Amanda Anugerahani Estika</v>
          </cell>
          <cell r="G12" t="str">
            <v>TK</v>
          </cell>
          <cell r="H12">
            <v>43119</v>
          </cell>
          <cell r="I12">
            <v>0</v>
          </cell>
          <cell r="J12">
            <v>2800000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701297</v>
          </cell>
          <cell r="C13" t="str">
            <v>Novita Marisi Rohayati</v>
          </cell>
          <cell r="D13" t="str">
            <v>TSR</v>
          </cell>
          <cell r="E13" t="str">
            <v>TRAINEE</v>
          </cell>
          <cell r="F13" t="str">
            <v>Amanda Anugerahani Estika</v>
          </cell>
          <cell r="G13" t="str">
            <v>TK</v>
          </cell>
          <cell r="H13">
            <v>43455</v>
          </cell>
          <cell r="I13">
            <v>15</v>
          </cell>
          <cell r="J13">
            <v>2800000</v>
          </cell>
          <cell r="K13">
            <v>2470588.2352941176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2470588.2352941176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701331</v>
          </cell>
          <cell r="C14" t="str">
            <v xml:space="preserve">Irianti Watampone </v>
          </cell>
          <cell r="D14" t="str">
            <v>TSR</v>
          </cell>
          <cell r="E14" t="str">
            <v>JUNIOR</v>
          </cell>
          <cell r="F14" t="str">
            <v>Amanda Anugerahani Estika</v>
          </cell>
          <cell r="G14" t="str">
            <v>TK</v>
          </cell>
          <cell r="H14">
            <v>43497</v>
          </cell>
          <cell r="I14">
            <v>17</v>
          </cell>
          <cell r="J14">
            <v>3250000</v>
          </cell>
          <cell r="K14">
            <v>3250000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3250000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701365</v>
          </cell>
          <cell r="C15" t="str">
            <v>Ratih Ariani</v>
          </cell>
          <cell r="D15" t="str">
            <v>TSR</v>
          </cell>
          <cell r="E15" t="str">
            <v>TRAINEE</v>
          </cell>
          <cell r="F15" t="str">
            <v>Amanda Anugerahani Estika</v>
          </cell>
          <cell r="G15" t="str">
            <v xml:space="preserve">TK </v>
          </cell>
          <cell r="H15">
            <v>43587</v>
          </cell>
          <cell r="I15">
            <v>16</v>
          </cell>
          <cell r="J15">
            <v>2800000</v>
          </cell>
          <cell r="K15">
            <v>2635294.1176470588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S15">
            <v>2635294.1176470588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701177</v>
          </cell>
          <cell r="C16" t="str">
            <v>Eva Yuliastanti</v>
          </cell>
          <cell r="D16" t="str">
            <v>TSR</v>
          </cell>
          <cell r="E16" t="str">
            <v>JUNIOR</v>
          </cell>
          <cell r="F16" t="str">
            <v>Amanda Anugerahani Estika</v>
          </cell>
          <cell r="G16" t="str">
            <v>TK</v>
          </cell>
          <cell r="H16">
            <v>43192</v>
          </cell>
          <cell r="I16">
            <v>16</v>
          </cell>
          <cell r="J16">
            <v>3250000</v>
          </cell>
          <cell r="K16">
            <v>3058823.5294117648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3058823.5294117648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701329</v>
          </cell>
          <cell r="C17" t="str">
            <v xml:space="preserve">Roy Widyana Somantri </v>
          </cell>
          <cell r="D17" t="str">
            <v>TSR</v>
          </cell>
          <cell r="E17" t="str">
            <v>TRAINEE</v>
          </cell>
          <cell r="F17" t="str">
            <v>Amanda Anugerahani Estika</v>
          </cell>
          <cell r="G17" t="str">
            <v>TK</v>
          </cell>
          <cell r="H17">
            <v>43497</v>
          </cell>
          <cell r="I17">
            <v>16</v>
          </cell>
          <cell r="J17">
            <v>2800000</v>
          </cell>
          <cell r="K17">
            <v>2635294.1176470588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2635294.1176470588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701307</v>
          </cell>
          <cell r="C18" t="str">
            <v>Netty inge indraini</v>
          </cell>
          <cell r="D18" t="str">
            <v>TSR</v>
          </cell>
          <cell r="E18" t="str">
            <v>TRAINEE</v>
          </cell>
          <cell r="F18" t="str">
            <v>Amanda Anugerahani Estika</v>
          </cell>
          <cell r="G18" t="str">
            <v>K1</v>
          </cell>
          <cell r="H18">
            <v>43467</v>
          </cell>
          <cell r="I18">
            <v>15</v>
          </cell>
          <cell r="J18">
            <v>2800000</v>
          </cell>
          <cell r="K18">
            <v>2470588.2352941176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2470588.2352941176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701312</v>
          </cell>
          <cell r="C19" t="str">
            <v>Windah grecia anastasya s</v>
          </cell>
          <cell r="D19" t="str">
            <v>TSR</v>
          </cell>
          <cell r="E19" t="str">
            <v>TRAINEE</v>
          </cell>
          <cell r="F19" t="str">
            <v>Amanda Anugerahani Estika</v>
          </cell>
          <cell r="G19" t="str">
            <v>TK</v>
          </cell>
          <cell r="H19">
            <v>43467</v>
          </cell>
          <cell r="I19">
            <v>17</v>
          </cell>
          <cell r="J19">
            <v>2800000</v>
          </cell>
          <cell r="K19">
            <v>2800000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S19">
            <v>2800000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701304</v>
          </cell>
          <cell r="C20" t="str">
            <v>Agung mujianto</v>
          </cell>
          <cell r="D20" t="str">
            <v>TSR</v>
          </cell>
          <cell r="E20" t="str">
            <v>TRAINEE</v>
          </cell>
          <cell r="F20" t="str">
            <v>Amanda Anugerahani Estika</v>
          </cell>
          <cell r="G20" t="str">
            <v>TK</v>
          </cell>
          <cell r="H20">
            <v>43467</v>
          </cell>
          <cell r="I20">
            <v>17</v>
          </cell>
          <cell r="J20">
            <v>2800000</v>
          </cell>
          <cell r="K20">
            <v>2800000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2800000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</row>
        <row r="21">
          <cell r="B21">
            <v>701305</v>
          </cell>
          <cell r="C21" t="str">
            <v>Heri idawati samosir</v>
          </cell>
          <cell r="D21" t="str">
            <v>TSR</v>
          </cell>
          <cell r="E21" t="str">
            <v>TRAINEE</v>
          </cell>
          <cell r="F21" t="str">
            <v>Amanda Anugerahani Estika</v>
          </cell>
          <cell r="G21" t="str">
            <v>TK</v>
          </cell>
          <cell r="H21">
            <v>43467</v>
          </cell>
          <cell r="I21">
            <v>17</v>
          </cell>
          <cell r="J21">
            <v>2800000</v>
          </cell>
          <cell r="K21">
            <v>2800000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2800000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B22">
            <v>700420</v>
          </cell>
          <cell r="C22" t="str">
            <v>Amanda Sekar Rini</v>
          </cell>
          <cell r="D22" t="str">
            <v>TSR</v>
          </cell>
          <cell r="E22" t="str">
            <v>TRAINEE</v>
          </cell>
          <cell r="F22" t="str">
            <v xml:space="preserve">Andhika Hafidz  </v>
          </cell>
          <cell r="G22" t="str">
            <v>TK</v>
          </cell>
          <cell r="H22">
            <v>42431</v>
          </cell>
          <cell r="I22">
            <v>16</v>
          </cell>
          <cell r="J22">
            <v>2800000</v>
          </cell>
          <cell r="K22">
            <v>2635294.1176470588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2635294.1176470588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</row>
        <row r="23">
          <cell r="B23">
            <v>700788</v>
          </cell>
          <cell r="C23" t="str">
            <v>Ade sakinah</v>
          </cell>
          <cell r="D23" t="str">
            <v>TSR</v>
          </cell>
          <cell r="E23" t="str">
            <v>TRAINEE</v>
          </cell>
          <cell r="F23" t="str">
            <v xml:space="preserve">Andhika Hafidz  </v>
          </cell>
          <cell r="G23" t="str">
            <v>TK</v>
          </cell>
          <cell r="H23">
            <v>42891</v>
          </cell>
          <cell r="I23">
            <v>15</v>
          </cell>
          <cell r="J23">
            <v>2800000</v>
          </cell>
          <cell r="K23">
            <v>2470588.2352941176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S23">
            <v>2470588.2352941176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  <row r="24">
          <cell r="B24">
            <v>700277</v>
          </cell>
          <cell r="C24" t="str">
            <v>Andina Yulyawati</v>
          </cell>
          <cell r="D24" t="str">
            <v>TSR</v>
          </cell>
          <cell r="E24" t="str">
            <v>SENIOR FORCE</v>
          </cell>
          <cell r="F24" t="str">
            <v xml:space="preserve">Andhika Hafidz  </v>
          </cell>
          <cell r="G24" t="str">
            <v>TK</v>
          </cell>
          <cell r="H24">
            <v>42256</v>
          </cell>
          <cell r="I24">
            <v>17</v>
          </cell>
          <cell r="J24">
            <v>3750000</v>
          </cell>
          <cell r="K24">
            <v>3750000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S24">
            <v>3750000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B25">
            <v>701111</v>
          </cell>
          <cell r="C25" t="str">
            <v>Yuli Yanti</v>
          </cell>
          <cell r="D25" t="str">
            <v>TSR</v>
          </cell>
          <cell r="E25" t="str">
            <v>TRAINEE</v>
          </cell>
          <cell r="F25" t="str">
            <v xml:space="preserve">Andhika Hafidz  </v>
          </cell>
          <cell r="G25" t="str">
            <v>TK</v>
          </cell>
          <cell r="H25">
            <v>43040</v>
          </cell>
          <cell r="I25">
            <v>16</v>
          </cell>
          <cell r="J25">
            <v>2800000</v>
          </cell>
          <cell r="K25">
            <v>2635294.1176470588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2635294.1176470588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B26">
            <v>701143</v>
          </cell>
          <cell r="C26" t="str">
            <v>Martalena Manullang</v>
          </cell>
          <cell r="D26" t="str">
            <v>TSR</v>
          </cell>
          <cell r="E26" t="str">
            <v>JUNIOR</v>
          </cell>
          <cell r="F26" t="str">
            <v xml:space="preserve">Andhika Hafidz  </v>
          </cell>
          <cell r="G26" t="str">
            <v>TK</v>
          </cell>
          <cell r="H26">
            <v>43119</v>
          </cell>
          <cell r="I26">
            <v>16</v>
          </cell>
          <cell r="J26">
            <v>3250000</v>
          </cell>
          <cell r="K26">
            <v>3058823.5294117648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S26">
            <v>3058823.5294117648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B27">
            <v>701338</v>
          </cell>
          <cell r="C27" t="str">
            <v xml:space="preserve">Wuriyani Suprihatin </v>
          </cell>
          <cell r="D27" t="str">
            <v>TSR</v>
          </cell>
          <cell r="E27" t="str">
            <v>JUNIOR</v>
          </cell>
          <cell r="F27" t="str">
            <v xml:space="preserve">Andhika Hafidz  </v>
          </cell>
          <cell r="G27" t="str">
            <v>TK</v>
          </cell>
          <cell r="H27">
            <v>43525</v>
          </cell>
          <cell r="I27">
            <v>16</v>
          </cell>
          <cell r="J27">
            <v>3250000</v>
          </cell>
          <cell r="K27">
            <v>3058823.5294117648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S27">
            <v>3058823.5294117648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B28">
            <v>701151</v>
          </cell>
          <cell r="C28" t="str">
            <v>Diah Rahmawati</v>
          </cell>
          <cell r="D28" t="str">
            <v>TSR</v>
          </cell>
          <cell r="E28" t="str">
            <v>TRAINEE</v>
          </cell>
          <cell r="F28" t="str">
            <v xml:space="preserve">Andhika Hafidz  </v>
          </cell>
          <cell r="G28" t="str">
            <v>TK</v>
          </cell>
          <cell r="H28">
            <v>43150</v>
          </cell>
          <cell r="I28">
            <v>15</v>
          </cell>
          <cell r="J28">
            <v>2800000</v>
          </cell>
          <cell r="K28">
            <v>2470588.2352941176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2470588.2352941176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B29">
            <v>701370</v>
          </cell>
          <cell r="C29" t="str">
            <v>Mida Sulastri</v>
          </cell>
          <cell r="D29" t="str">
            <v>TSR</v>
          </cell>
          <cell r="E29" t="str">
            <v>TRAINEE</v>
          </cell>
          <cell r="F29" t="str">
            <v>Andika Hafidz</v>
          </cell>
          <cell r="G29" t="str">
            <v>TK</v>
          </cell>
          <cell r="H29">
            <v>43636</v>
          </cell>
          <cell r="I29">
            <v>7</v>
          </cell>
          <cell r="J29">
            <v>2800000</v>
          </cell>
          <cell r="K29">
            <v>1152941.1764705882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1152941.1764705882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B30">
            <v>700347</v>
          </cell>
          <cell r="C30" t="str">
            <v xml:space="preserve">Hermanto </v>
          </cell>
          <cell r="D30" t="str">
            <v>TSR</v>
          </cell>
          <cell r="E30" t="str">
            <v>SENIOR FORCE</v>
          </cell>
          <cell r="F30" t="str">
            <v>Bowo</v>
          </cell>
          <cell r="G30" t="str">
            <v>K0</v>
          </cell>
          <cell r="H30">
            <v>42353</v>
          </cell>
          <cell r="I30">
            <v>17</v>
          </cell>
          <cell r="J30">
            <v>3750000</v>
          </cell>
          <cell r="K30">
            <v>3750000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3750000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B31">
            <v>700646</v>
          </cell>
          <cell r="C31" t="str">
            <v>Herlina</v>
          </cell>
          <cell r="D31" t="str">
            <v>TSR</v>
          </cell>
          <cell r="E31" t="str">
            <v>SENIOR</v>
          </cell>
          <cell r="F31" t="str">
            <v>Bowo</v>
          </cell>
          <cell r="G31" t="str">
            <v>TK</v>
          </cell>
          <cell r="H31">
            <v>42675</v>
          </cell>
          <cell r="I31">
            <v>17</v>
          </cell>
          <cell r="J31">
            <v>3500000</v>
          </cell>
          <cell r="K31">
            <v>3500000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3500000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B32">
            <v>701205</v>
          </cell>
          <cell r="C32" t="str">
            <v>Ana Shinta Lestari</v>
          </cell>
          <cell r="D32" t="str">
            <v>TSR</v>
          </cell>
          <cell r="E32" t="str">
            <v>TRAINEE</v>
          </cell>
          <cell r="F32" t="str">
            <v>Bowo</v>
          </cell>
          <cell r="G32" t="str">
            <v>TK</v>
          </cell>
          <cell r="H32">
            <v>43283</v>
          </cell>
          <cell r="I32">
            <v>15</v>
          </cell>
          <cell r="J32">
            <v>2800000</v>
          </cell>
          <cell r="K32">
            <v>2470588.2352941176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2470588.2352941176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B33">
            <v>701323</v>
          </cell>
          <cell r="C33" t="str">
            <v>Asmawani</v>
          </cell>
          <cell r="D33" t="str">
            <v>TSR</v>
          </cell>
          <cell r="E33" t="str">
            <v>TRAINEE</v>
          </cell>
          <cell r="F33" t="str">
            <v>Bowo</v>
          </cell>
          <cell r="G33" t="str">
            <v>TK</v>
          </cell>
          <cell r="H33">
            <v>43497</v>
          </cell>
          <cell r="I33">
            <v>15</v>
          </cell>
          <cell r="J33">
            <v>2800000</v>
          </cell>
          <cell r="K33">
            <v>2470588.2352941176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2470588.2352941176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B34">
            <v>701336</v>
          </cell>
          <cell r="C34" t="str">
            <v xml:space="preserve">Atiek Niavarah </v>
          </cell>
          <cell r="D34" t="str">
            <v>TSR</v>
          </cell>
          <cell r="E34" t="str">
            <v>TRAINEE</v>
          </cell>
          <cell r="F34" t="str">
            <v>Bowo</v>
          </cell>
          <cell r="G34" t="str">
            <v>TK</v>
          </cell>
          <cell r="H34">
            <v>43525</v>
          </cell>
          <cell r="I34">
            <v>15</v>
          </cell>
          <cell r="J34">
            <v>2800000</v>
          </cell>
          <cell r="K34">
            <v>2470588.2352941176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>
            <v>2470588.2352941176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B35">
            <v>701369</v>
          </cell>
          <cell r="C35" t="str">
            <v xml:space="preserve">Iceu Salihah </v>
          </cell>
          <cell r="D35" t="str">
            <v>TSR</v>
          </cell>
          <cell r="E35" t="str">
            <v>TRAINEE</v>
          </cell>
          <cell r="F35" t="str">
            <v>Bowo</v>
          </cell>
          <cell r="G35" t="str">
            <v>TK</v>
          </cell>
          <cell r="H35">
            <v>43636</v>
          </cell>
          <cell r="I35">
            <v>6</v>
          </cell>
          <cell r="J35">
            <v>2800000</v>
          </cell>
          <cell r="K35">
            <v>988235.29411764699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988235.29411764699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B36">
            <v>701298</v>
          </cell>
          <cell r="C36" t="str">
            <v>Tiara Hindayani</v>
          </cell>
          <cell r="D36" t="str">
            <v>TSR</v>
          </cell>
          <cell r="E36" t="str">
            <v>TRAINEE</v>
          </cell>
          <cell r="F36" t="str">
            <v>Bowo</v>
          </cell>
          <cell r="G36" t="str">
            <v>TK</v>
          </cell>
          <cell r="H36">
            <v>43636</v>
          </cell>
          <cell r="I36">
            <v>7</v>
          </cell>
          <cell r="J36">
            <v>2800000</v>
          </cell>
          <cell r="K36">
            <v>1152941.1764705882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S36">
            <v>1152941.1764705882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B37">
            <v>700978</v>
          </cell>
          <cell r="C37" t="str">
            <v xml:space="preserve">Masita </v>
          </cell>
          <cell r="D37" t="str">
            <v>TSR</v>
          </cell>
          <cell r="E37" t="str">
            <v>JUNIOR</v>
          </cell>
          <cell r="F37" t="str">
            <v>Bowo</v>
          </cell>
          <cell r="G37" t="str">
            <v>TK</v>
          </cell>
          <cell r="H37">
            <v>43636</v>
          </cell>
          <cell r="I37">
            <v>7</v>
          </cell>
          <cell r="J37">
            <v>3250000</v>
          </cell>
          <cell r="K37">
            <v>1338235.2941176472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1338235.2941176472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B38">
            <v>701345</v>
          </cell>
          <cell r="C38" t="str">
            <v>Sofyan Kurniawan</v>
          </cell>
          <cell r="D38" t="str">
            <v>TSR</v>
          </cell>
          <cell r="E38" t="str">
            <v>JUNIOR</v>
          </cell>
          <cell r="F38" t="str">
            <v>Bowo</v>
          </cell>
          <cell r="G38" t="str">
            <v xml:space="preserve">TK </v>
          </cell>
          <cell r="H38">
            <v>43539</v>
          </cell>
          <cell r="I38">
            <v>11</v>
          </cell>
          <cell r="J38">
            <v>3250000</v>
          </cell>
          <cell r="K38">
            <v>2102941.1764705884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2102941.1764705884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B39">
            <v>700637</v>
          </cell>
          <cell r="C39" t="str">
            <v>Dinda Nisriina Muthia Sari</v>
          </cell>
          <cell r="D39" t="str">
            <v>TSR</v>
          </cell>
          <cell r="E39" t="str">
            <v>TRAINEE</v>
          </cell>
          <cell r="F39" t="str">
            <v>Handri Satria</v>
          </cell>
          <cell r="G39" t="str">
            <v>TK</v>
          </cell>
          <cell r="H39">
            <v>42661</v>
          </cell>
          <cell r="I39">
            <v>17</v>
          </cell>
          <cell r="J39">
            <v>2800000</v>
          </cell>
          <cell r="K39">
            <v>2800000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2800000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B40">
            <v>701357</v>
          </cell>
          <cell r="C40" t="str">
            <v xml:space="preserve">Tri Aprilistiyani </v>
          </cell>
          <cell r="D40" t="str">
            <v>TSR</v>
          </cell>
          <cell r="E40" t="str">
            <v>JUNIOR</v>
          </cell>
          <cell r="F40" t="str">
            <v>Handri Satria</v>
          </cell>
          <cell r="G40" t="str">
            <v>TK</v>
          </cell>
          <cell r="H40">
            <v>43587</v>
          </cell>
          <cell r="I40">
            <v>16</v>
          </cell>
          <cell r="J40">
            <v>3250000</v>
          </cell>
          <cell r="K40">
            <v>3058823.5294117648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S40">
            <v>3058823.5294117648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B41">
            <v>700179</v>
          </cell>
          <cell r="C41" t="str">
            <v>Ella Amalia</v>
          </cell>
          <cell r="D41" t="str">
            <v>TSR</v>
          </cell>
          <cell r="E41" t="str">
            <v>TRAINEE</v>
          </cell>
          <cell r="F41" t="str">
            <v>Handri Satria</v>
          </cell>
          <cell r="G41" t="str">
            <v>TK</v>
          </cell>
          <cell r="H41">
            <v>43587</v>
          </cell>
          <cell r="I41">
            <v>17</v>
          </cell>
          <cell r="J41">
            <v>2800000</v>
          </cell>
          <cell r="K41">
            <v>2800000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2800000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B42">
            <v>701371</v>
          </cell>
          <cell r="C42" t="str">
            <v>Anisya Syahrani</v>
          </cell>
          <cell r="D42" t="str">
            <v>TSR</v>
          </cell>
          <cell r="E42" t="str">
            <v>TRAINEE</v>
          </cell>
          <cell r="F42" t="str">
            <v>Handri Satria</v>
          </cell>
          <cell r="G42" t="str">
            <v>TK</v>
          </cell>
          <cell r="H42">
            <v>43636</v>
          </cell>
          <cell r="I42">
            <v>7</v>
          </cell>
          <cell r="J42">
            <v>2800000</v>
          </cell>
          <cell r="K42">
            <v>1152941.1764705882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1152941.1764705882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B43">
            <v>701210</v>
          </cell>
          <cell r="C43" t="str">
            <v>Pungky Januarizky</v>
          </cell>
          <cell r="D43" t="str">
            <v>TSR</v>
          </cell>
          <cell r="E43" t="str">
            <v>JUNIOR</v>
          </cell>
          <cell r="F43" t="str">
            <v>Handri Satria</v>
          </cell>
          <cell r="G43" t="str">
            <v>TK</v>
          </cell>
          <cell r="H43">
            <v>43290</v>
          </cell>
          <cell r="I43">
            <v>2</v>
          </cell>
          <cell r="J43">
            <v>3250000</v>
          </cell>
          <cell r="K43">
            <v>382352.9411764706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382352.9411764706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B44">
            <v>701042</v>
          </cell>
          <cell r="C44" t="str">
            <v>Asriana</v>
          </cell>
          <cell r="D44" t="str">
            <v>TSR</v>
          </cell>
          <cell r="E44" t="str">
            <v>TRAINEE</v>
          </cell>
          <cell r="F44" t="str">
            <v>Handri Satria</v>
          </cell>
          <cell r="G44" t="str">
            <v>TK</v>
          </cell>
          <cell r="H44">
            <v>43010</v>
          </cell>
          <cell r="I44">
            <v>17</v>
          </cell>
          <cell r="J44">
            <v>2800000</v>
          </cell>
          <cell r="K44">
            <v>2800000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2800000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B45">
            <v>700168</v>
          </cell>
          <cell r="C45" t="str">
            <v>Viriya Nata Malik</v>
          </cell>
          <cell r="D45" t="str">
            <v>TSR</v>
          </cell>
          <cell r="E45" t="str">
            <v>SENIOR FORCE</v>
          </cell>
          <cell r="F45" t="str">
            <v xml:space="preserve">Mira Maryana </v>
          </cell>
          <cell r="G45" t="str">
            <v>K1</v>
          </cell>
          <cell r="H45">
            <v>42163</v>
          </cell>
          <cell r="I45">
            <v>17</v>
          </cell>
          <cell r="J45">
            <v>3750000</v>
          </cell>
          <cell r="K45">
            <v>3750000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3750000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B46">
            <v>700819</v>
          </cell>
          <cell r="C46" t="str">
            <v>Julis Suyantini</v>
          </cell>
          <cell r="D46" t="str">
            <v>TSR</v>
          </cell>
          <cell r="E46" t="str">
            <v>TRAINEE</v>
          </cell>
          <cell r="F46" t="str">
            <v xml:space="preserve">Mira Maryana </v>
          </cell>
          <cell r="G46" t="str">
            <v>TK</v>
          </cell>
          <cell r="H46">
            <v>42921</v>
          </cell>
          <cell r="I46">
            <v>17</v>
          </cell>
          <cell r="J46">
            <v>2800000</v>
          </cell>
          <cell r="K46">
            <v>2800000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S46">
            <v>2800000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B47">
            <v>701249</v>
          </cell>
          <cell r="C47" t="str">
            <v xml:space="preserve">Ari Furnama </v>
          </cell>
          <cell r="D47" t="str">
            <v>TSR</v>
          </cell>
          <cell r="E47" t="str">
            <v>TRAINEE</v>
          </cell>
          <cell r="F47" t="str">
            <v xml:space="preserve">Mira Maryana </v>
          </cell>
          <cell r="G47" t="str">
            <v>TK</v>
          </cell>
          <cell r="H47">
            <v>43346</v>
          </cell>
          <cell r="I47">
            <v>17</v>
          </cell>
          <cell r="J47">
            <v>2800000</v>
          </cell>
          <cell r="K47">
            <v>2800000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S47">
            <v>2800000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B48">
            <v>701271</v>
          </cell>
          <cell r="C48" t="str">
            <v>Shamshamatul Islami Dewantoro</v>
          </cell>
          <cell r="D48" t="str">
            <v>TSR</v>
          </cell>
          <cell r="E48" t="str">
            <v>TRAINEE</v>
          </cell>
          <cell r="F48" t="str">
            <v xml:space="preserve">Mira Maryana </v>
          </cell>
          <cell r="G48" t="str">
            <v>TK</v>
          </cell>
          <cell r="H48">
            <v>43405</v>
          </cell>
          <cell r="I48">
            <v>17</v>
          </cell>
          <cell r="J48">
            <v>2800000</v>
          </cell>
          <cell r="K48">
            <v>2800000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2800000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B49">
            <v>701326</v>
          </cell>
          <cell r="C49" t="str">
            <v xml:space="preserve">Kristina </v>
          </cell>
          <cell r="D49" t="str">
            <v>TSR</v>
          </cell>
          <cell r="E49" t="str">
            <v>TRAINEE</v>
          </cell>
          <cell r="F49" t="str">
            <v xml:space="preserve">Mira Maryana </v>
          </cell>
          <cell r="G49" t="str">
            <v>TK</v>
          </cell>
          <cell r="H49">
            <v>43497</v>
          </cell>
          <cell r="I49">
            <v>16</v>
          </cell>
          <cell r="J49">
            <v>2800000</v>
          </cell>
          <cell r="K49">
            <v>2635294.1176470588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2635294.1176470588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B50">
            <v>701324</v>
          </cell>
          <cell r="C50" t="str">
            <v>Saepudin Mahdi</v>
          </cell>
          <cell r="D50" t="str">
            <v>TSR</v>
          </cell>
          <cell r="E50" t="str">
            <v>TRAINEE</v>
          </cell>
          <cell r="F50" t="str">
            <v xml:space="preserve">Mira Maryana </v>
          </cell>
          <cell r="G50" t="str">
            <v>TK</v>
          </cell>
          <cell r="H50">
            <v>43497</v>
          </cell>
          <cell r="I50">
            <v>16</v>
          </cell>
          <cell r="J50">
            <v>2800000</v>
          </cell>
          <cell r="K50">
            <v>2635294.1176470588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2635294.1176470588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B51">
            <v>701339</v>
          </cell>
          <cell r="C51" t="str">
            <v xml:space="preserve">Risca Merdekawati </v>
          </cell>
          <cell r="D51" t="str">
            <v>TSR</v>
          </cell>
          <cell r="E51" t="str">
            <v>TRAINEE</v>
          </cell>
          <cell r="F51" t="str">
            <v xml:space="preserve">Mira Maryana </v>
          </cell>
          <cell r="G51" t="str">
            <v>TK</v>
          </cell>
          <cell r="H51">
            <v>43525</v>
          </cell>
          <cell r="I51">
            <v>16</v>
          </cell>
          <cell r="J51">
            <v>2800000</v>
          </cell>
          <cell r="K51">
            <v>2635294.1176470588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S51">
            <v>2635294.1176470588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B52">
            <v>701333</v>
          </cell>
          <cell r="C52" t="str">
            <v>Yanti Suhaemi</v>
          </cell>
          <cell r="D52" t="str">
            <v>TSR</v>
          </cell>
          <cell r="E52" t="str">
            <v>TRAINEE</v>
          </cell>
          <cell r="F52" t="str">
            <v xml:space="preserve">Mira Maryana </v>
          </cell>
          <cell r="G52" t="str">
            <v>TK</v>
          </cell>
          <cell r="H52">
            <v>43525</v>
          </cell>
          <cell r="I52">
            <v>16</v>
          </cell>
          <cell r="J52">
            <v>2800000</v>
          </cell>
          <cell r="K52">
            <v>2635294.1176470588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S52">
            <v>2635294.1176470588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</row>
        <row r="53">
          <cell r="B53">
            <v>700835</v>
          </cell>
          <cell r="C53" t="str">
            <v>Elan Suherlan</v>
          </cell>
          <cell r="D53" t="str">
            <v>TSR</v>
          </cell>
          <cell r="E53" t="str">
            <v>JUNIOR</v>
          </cell>
          <cell r="F53" t="str">
            <v xml:space="preserve">Mira Maryana </v>
          </cell>
          <cell r="G53" t="str">
            <v>TK</v>
          </cell>
          <cell r="H53">
            <v>43629</v>
          </cell>
          <cell r="I53">
            <v>14</v>
          </cell>
          <cell r="J53">
            <v>3250000</v>
          </cell>
          <cell r="K53">
            <v>2676470.5882352944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2676470.5882352944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B54">
            <v>700752</v>
          </cell>
          <cell r="C54" t="str">
            <v>Refi R</v>
          </cell>
          <cell r="D54" t="str">
            <v>TSR</v>
          </cell>
          <cell r="E54" t="str">
            <v>SENIOR FORCE</v>
          </cell>
          <cell r="F54" t="str">
            <v>Muhammad Fikri Askandary</v>
          </cell>
          <cell r="G54" t="str">
            <v>TK</v>
          </cell>
          <cell r="H54">
            <v>42828</v>
          </cell>
          <cell r="I54">
            <v>17</v>
          </cell>
          <cell r="J54">
            <v>3750000</v>
          </cell>
          <cell r="K54">
            <v>3750000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3750000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B55">
            <v>701258</v>
          </cell>
          <cell r="C55" t="str">
            <v>Rina Ari Setiani</v>
          </cell>
          <cell r="D55" t="str">
            <v>TSR</v>
          </cell>
          <cell r="E55" t="str">
            <v>TRAINEE</v>
          </cell>
          <cell r="F55" t="str">
            <v>Muhammad Fikri Askandary</v>
          </cell>
          <cell r="G55" t="str">
            <v>TK</v>
          </cell>
          <cell r="H55">
            <v>43377</v>
          </cell>
          <cell r="I55">
            <v>17</v>
          </cell>
          <cell r="J55">
            <v>2800000</v>
          </cell>
          <cell r="K55">
            <v>2800000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2800000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B56">
            <v>701317</v>
          </cell>
          <cell r="C56" t="str">
            <v>Rery Anggraeini</v>
          </cell>
          <cell r="D56" t="str">
            <v>TSR</v>
          </cell>
          <cell r="E56" t="str">
            <v>TRAINEE</v>
          </cell>
          <cell r="F56" t="str">
            <v>Muhammad Fikri Askandary</v>
          </cell>
          <cell r="G56" t="str">
            <v>TK</v>
          </cell>
          <cell r="H56">
            <v>43475</v>
          </cell>
          <cell r="I56">
            <v>17</v>
          </cell>
          <cell r="J56">
            <v>2800000</v>
          </cell>
          <cell r="K56">
            <v>2800000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2800000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B57">
            <v>701327</v>
          </cell>
          <cell r="C57" t="str">
            <v>Baimains Wasahua</v>
          </cell>
          <cell r="D57" t="str">
            <v>TSR</v>
          </cell>
          <cell r="E57" t="str">
            <v>TRAINEE</v>
          </cell>
          <cell r="F57" t="str">
            <v>Muhammad Fikri Askandary</v>
          </cell>
          <cell r="G57" t="str">
            <v>TK</v>
          </cell>
          <cell r="H57">
            <v>43497</v>
          </cell>
          <cell r="I57">
            <v>16</v>
          </cell>
          <cell r="J57">
            <v>2800000</v>
          </cell>
          <cell r="K57">
            <v>2635294.1176470588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2635294.1176470588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B58">
            <v>701358</v>
          </cell>
          <cell r="C58" t="str">
            <v xml:space="preserve">Meliawati Siregar </v>
          </cell>
          <cell r="D58" t="str">
            <v>TSR</v>
          </cell>
          <cell r="E58" t="str">
            <v>TRAINEE</v>
          </cell>
          <cell r="F58" t="str">
            <v>Muhammad Fikri Askandary</v>
          </cell>
          <cell r="G58" t="str">
            <v>TK</v>
          </cell>
          <cell r="H58">
            <v>43587</v>
          </cell>
          <cell r="I58">
            <v>14</v>
          </cell>
          <cell r="J58">
            <v>2800000</v>
          </cell>
          <cell r="K58">
            <v>2305882.3529411764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>
            <v>2305882.3529411764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B59">
            <v>701367</v>
          </cell>
          <cell r="C59" t="str">
            <v xml:space="preserve">Nurul Aviani Sri Oktavia Suryana </v>
          </cell>
          <cell r="D59" t="str">
            <v>TSR</v>
          </cell>
          <cell r="E59" t="str">
            <v>TRAINEE</v>
          </cell>
          <cell r="F59" t="str">
            <v>Muhammad Fikri Askandary</v>
          </cell>
          <cell r="G59" t="str">
            <v>TK</v>
          </cell>
          <cell r="H59">
            <v>43636</v>
          </cell>
          <cell r="I59">
            <v>7</v>
          </cell>
          <cell r="J59">
            <v>2800000</v>
          </cell>
          <cell r="K59">
            <v>1152941.1764705882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1152941.1764705882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B60">
            <v>701284</v>
          </cell>
          <cell r="C60" t="str">
            <v>Puji Ayu Lestari</v>
          </cell>
          <cell r="D60" t="str">
            <v>TSR</v>
          </cell>
          <cell r="E60" t="str">
            <v>JUNIOR</v>
          </cell>
          <cell r="F60" t="str">
            <v>Muhammad Fikri Askandary</v>
          </cell>
          <cell r="G60" t="str">
            <v>TK</v>
          </cell>
          <cell r="H60">
            <v>43437</v>
          </cell>
          <cell r="I60">
            <v>15</v>
          </cell>
          <cell r="J60">
            <v>3250000</v>
          </cell>
          <cell r="K60">
            <v>2867647.0588235296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2867647.0588235296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1">
          <cell r="B61">
            <v>701168</v>
          </cell>
          <cell r="C61" t="str">
            <v>Ade Puput Indah</v>
          </cell>
          <cell r="D61" t="str">
            <v>TSR</v>
          </cell>
          <cell r="E61" t="str">
            <v>TRAINEE</v>
          </cell>
          <cell r="F61" t="str">
            <v>Muhammad Fikri Askandary</v>
          </cell>
          <cell r="G61" t="str">
            <v>TK</v>
          </cell>
          <cell r="H61">
            <v>43192</v>
          </cell>
          <cell r="I61">
            <v>16</v>
          </cell>
          <cell r="J61">
            <v>2800000</v>
          </cell>
          <cell r="K61">
            <v>2635294.1176470588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2635294.1176470588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B62">
            <v>700092</v>
          </cell>
          <cell r="C62" t="str">
            <v>Feriyanto</v>
          </cell>
          <cell r="D62" t="str">
            <v>TSR</v>
          </cell>
          <cell r="E62" t="str">
            <v>JUNIOR</v>
          </cell>
          <cell r="F62" t="str">
            <v>Realita Anggun Willanti</v>
          </cell>
          <cell r="G62" t="str">
            <v>TK</v>
          </cell>
          <cell r="H62">
            <v>42110</v>
          </cell>
          <cell r="I62">
            <v>17</v>
          </cell>
          <cell r="J62">
            <v>3250000</v>
          </cell>
          <cell r="K62">
            <v>3250000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3250000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B63">
            <v>700611</v>
          </cell>
          <cell r="C63" t="str">
            <v>Hana Kustia Permaestri</v>
          </cell>
          <cell r="D63" t="str">
            <v>TSR</v>
          </cell>
          <cell r="E63" t="str">
            <v>SENIOR</v>
          </cell>
          <cell r="F63" t="str">
            <v>Realita Anggun Willanti</v>
          </cell>
          <cell r="G63" t="str">
            <v>TK</v>
          </cell>
          <cell r="H63">
            <v>42621</v>
          </cell>
          <cell r="I63">
            <v>17</v>
          </cell>
          <cell r="J63">
            <v>3500000</v>
          </cell>
          <cell r="K63">
            <v>3500000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3500000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B64">
            <v>700134</v>
          </cell>
          <cell r="C64" t="str">
            <v>Rini Apriani</v>
          </cell>
          <cell r="D64" t="str">
            <v>TSR</v>
          </cell>
          <cell r="E64" t="str">
            <v>SENIOR FORCE</v>
          </cell>
          <cell r="F64" t="str">
            <v>Realita Anggun Willanti</v>
          </cell>
          <cell r="G64" t="str">
            <v>TK</v>
          </cell>
          <cell r="H64">
            <v>42128</v>
          </cell>
          <cell r="I64">
            <v>17</v>
          </cell>
          <cell r="J64">
            <v>3750000</v>
          </cell>
          <cell r="K64">
            <v>3750000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3750000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B65">
            <v>700676</v>
          </cell>
          <cell r="C65" t="str">
            <v>Yayang Maria</v>
          </cell>
          <cell r="D65" t="str">
            <v>TSR</v>
          </cell>
          <cell r="E65" t="str">
            <v>SENIOR FORCE</v>
          </cell>
          <cell r="F65" t="str">
            <v>Realita Anggun Willanti</v>
          </cell>
          <cell r="G65" t="str">
            <v>TK</v>
          </cell>
          <cell r="H65">
            <v>42724</v>
          </cell>
          <cell r="I65">
            <v>17</v>
          </cell>
          <cell r="J65">
            <v>3750000</v>
          </cell>
          <cell r="K65">
            <v>3750000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3750000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B66">
            <v>700979</v>
          </cell>
          <cell r="C66" t="str">
            <v>Febriansyah Rhomadon</v>
          </cell>
          <cell r="D66" t="str">
            <v>TSR</v>
          </cell>
          <cell r="E66" t="str">
            <v>TRAINEE</v>
          </cell>
          <cell r="F66" t="str">
            <v>Realita Anggun Willanti</v>
          </cell>
          <cell r="G66" t="str">
            <v>TK</v>
          </cell>
          <cell r="H66">
            <v>42969</v>
          </cell>
          <cell r="I66">
            <v>17</v>
          </cell>
          <cell r="J66">
            <v>2800000</v>
          </cell>
          <cell r="K66">
            <v>2800000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2800000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B67">
            <v>701049</v>
          </cell>
          <cell r="C67" t="str">
            <v>Sri Rahayu</v>
          </cell>
          <cell r="D67" t="str">
            <v>TSR</v>
          </cell>
          <cell r="E67" t="str">
            <v>TRAINEE</v>
          </cell>
          <cell r="F67" t="str">
            <v>Realita Anggun Willanti</v>
          </cell>
          <cell r="G67" t="str">
            <v>TK</v>
          </cell>
          <cell r="H67">
            <v>43010</v>
          </cell>
          <cell r="I67">
            <v>16</v>
          </cell>
          <cell r="J67">
            <v>2800000</v>
          </cell>
          <cell r="K67">
            <v>2635294.1176470588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2635294.1176470588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B68">
            <v>701319</v>
          </cell>
          <cell r="C68" t="str">
            <v xml:space="preserve">Minarti Herlina </v>
          </cell>
          <cell r="D68" t="str">
            <v>TSR</v>
          </cell>
          <cell r="E68" t="str">
            <v>TRAINEE</v>
          </cell>
          <cell r="F68" t="str">
            <v>Realita Anggun Willanti</v>
          </cell>
          <cell r="G68" t="str">
            <v>TK</v>
          </cell>
          <cell r="H68">
            <v>43475</v>
          </cell>
          <cell r="I68">
            <v>16</v>
          </cell>
          <cell r="J68">
            <v>2800000</v>
          </cell>
          <cell r="K68">
            <v>2635294.1176470588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2635294.1176470588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B69">
            <v>701342</v>
          </cell>
          <cell r="C69" t="str">
            <v xml:space="preserve">Julfan Larosa </v>
          </cell>
          <cell r="D69" t="str">
            <v>TSR</v>
          </cell>
          <cell r="E69" t="str">
            <v>TRAINEE</v>
          </cell>
          <cell r="F69" t="str">
            <v>Realita Anggun Willanti</v>
          </cell>
          <cell r="G69" t="str">
            <v>TK</v>
          </cell>
          <cell r="H69">
            <v>43525</v>
          </cell>
          <cell r="I69">
            <v>17</v>
          </cell>
          <cell r="J69">
            <v>2800000</v>
          </cell>
          <cell r="K69">
            <v>2800000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2800000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B70">
            <v>701343</v>
          </cell>
          <cell r="C70" t="str">
            <v xml:space="preserve">Made Egi Putra Jaya </v>
          </cell>
          <cell r="D70" t="str">
            <v>TSR</v>
          </cell>
          <cell r="E70" t="str">
            <v>TRAINEE</v>
          </cell>
          <cell r="F70" t="str">
            <v>Realita Anggun Willanti</v>
          </cell>
          <cell r="G70" t="str">
            <v>TK</v>
          </cell>
          <cell r="H70">
            <v>43539</v>
          </cell>
          <cell r="I70">
            <v>14</v>
          </cell>
          <cell r="J70">
            <v>2800000</v>
          </cell>
          <cell r="K70">
            <v>2305882.3529411764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2305882.3529411764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B71">
            <v>700001</v>
          </cell>
          <cell r="C71" t="str">
            <v>Endang Lestari</v>
          </cell>
          <cell r="D71" t="str">
            <v>TSR</v>
          </cell>
          <cell r="E71" t="str">
            <v>SENIOR FORCE</v>
          </cell>
          <cell r="F71" t="str">
            <v>Rosmala Dewi</v>
          </cell>
          <cell r="G71" t="str">
            <v>TK</v>
          </cell>
          <cell r="H71">
            <v>42009</v>
          </cell>
          <cell r="I71">
            <v>15</v>
          </cell>
          <cell r="J71">
            <v>3750000</v>
          </cell>
          <cell r="K71">
            <v>3308823.5294117648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3308823.5294117648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B72">
            <v>700740</v>
          </cell>
          <cell r="C72" t="str">
            <v>Elsa Gultom</v>
          </cell>
          <cell r="D72" t="str">
            <v>TSR</v>
          </cell>
          <cell r="E72" t="str">
            <v>TRAINEE</v>
          </cell>
          <cell r="F72" t="str">
            <v>Rosmala Dewi</v>
          </cell>
          <cell r="G72" t="str">
            <v>TK</v>
          </cell>
          <cell r="H72">
            <v>42811</v>
          </cell>
          <cell r="I72">
            <v>13</v>
          </cell>
          <cell r="J72">
            <v>2800000</v>
          </cell>
          <cell r="K72">
            <v>2141176.4705882352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2141176.4705882352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B73">
            <v>700703</v>
          </cell>
          <cell r="C73" t="str">
            <v>Arif Santoso</v>
          </cell>
          <cell r="D73" t="str">
            <v>TSR</v>
          </cell>
          <cell r="E73" t="str">
            <v>SENIOR</v>
          </cell>
          <cell r="F73" t="str">
            <v>Rosmala Dewi</v>
          </cell>
          <cell r="G73" t="str">
            <v>TK</v>
          </cell>
          <cell r="H73">
            <v>42767</v>
          </cell>
          <cell r="I73">
            <v>17</v>
          </cell>
          <cell r="J73">
            <v>3500000</v>
          </cell>
          <cell r="K73">
            <v>3500000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3500000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B74">
            <v>701216</v>
          </cell>
          <cell r="C74" t="str">
            <v>Moch Harris R Imron</v>
          </cell>
          <cell r="D74" t="str">
            <v>TSR</v>
          </cell>
          <cell r="E74" t="str">
            <v>TRAINEE</v>
          </cell>
          <cell r="F74" t="str">
            <v>Rosmala Dewi</v>
          </cell>
          <cell r="G74" t="str">
            <v>TK</v>
          </cell>
          <cell r="H74">
            <v>43290</v>
          </cell>
          <cell r="I74">
            <v>16</v>
          </cell>
          <cell r="J74">
            <v>2800000</v>
          </cell>
          <cell r="K74">
            <v>2635294.1176470588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2635294.1176470588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B75">
            <v>700522</v>
          </cell>
          <cell r="C75" t="str">
            <v>Ika Soleha</v>
          </cell>
          <cell r="D75" t="str">
            <v>TSR</v>
          </cell>
          <cell r="E75" t="str">
            <v>TRAINEE</v>
          </cell>
          <cell r="F75" t="str">
            <v>Rosmala Dewi</v>
          </cell>
          <cell r="G75" t="str">
            <v>TK</v>
          </cell>
          <cell r="H75">
            <v>43374</v>
          </cell>
          <cell r="I75">
            <v>17</v>
          </cell>
          <cell r="J75">
            <v>2800000</v>
          </cell>
          <cell r="K75">
            <v>2800000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2800000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B76">
            <v>700527</v>
          </cell>
          <cell r="C76" t="str">
            <v>Herda Octaviana</v>
          </cell>
          <cell r="D76" t="str">
            <v>TSR</v>
          </cell>
          <cell r="E76" t="str">
            <v>JUNIOR</v>
          </cell>
          <cell r="F76" t="str">
            <v>Rosmala Dewi</v>
          </cell>
          <cell r="G76" t="str">
            <v>TK</v>
          </cell>
          <cell r="H76">
            <v>43627</v>
          </cell>
          <cell r="I76">
            <v>15</v>
          </cell>
          <cell r="J76">
            <v>3250000</v>
          </cell>
          <cell r="K76">
            <v>2867647.0588235296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2867647.0588235296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B77">
            <v>700094</v>
          </cell>
          <cell r="C77" t="str">
            <v>Nova Hutabarat</v>
          </cell>
          <cell r="D77" t="str">
            <v>TSR</v>
          </cell>
          <cell r="E77" t="str">
            <v>SENIOR FORCE</v>
          </cell>
          <cell r="F77" t="str">
            <v>Rosmala Dewi</v>
          </cell>
          <cell r="G77" t="str">
            <v>TK</v>
          </cell>
          <cell r="H77">
            <v>42110</v>
          </cell>
          <cell r="I77">
            <v>16</v>
          </cell>
          <cell r="J77">
            <v>3750000</v>
          </cell>
          <cell r="K77">
            <v>3529411.7647058824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3529411.7647058824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B78">
            <v>700333</v>
          </cell>
          <cell r="C78" t="str">
            <v>Ayu Lestari</v>
          </cell>
          <cell r="D78" t="str">
            <v>TSR</v>
          </cell>
          <cell r="E78" t="str">
            <v>JUNIOR</v>
          </cell>
          <cell r="F78" t="str">
            <v>Rosmala Dewi</v>
          </cell>
          <cell r="G78" t="str">
            <v>TK</v>
          </cell>
          <cell r="H78">
            <v>43437</v>
          </cell>
          <cell r="I78">
            <v>15</v>
          </cell>
          <cell r="J78">
            <v>3250000</v>
          </cell>
          <cell r="K78">
            <v>2867647.0588235296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2867647.0588235296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B79">
            <v>701368</v>
          </cell>
          <cell r="C79" t="str">
            <v xml:space="preserve">Novita Dorlina </v>
          </cell>
          <cell r="D79" t="str">
            <v>TSR</v>
          </cell>
          <cell r="E79">
            <v>0</v>
          </cell>
          <cell r="F79">
            <v>0</v>
          </cell>
          <cell r="G79" t="str">
            <v>TK</v>
          </cell>
          <cell r="H79">
            <v>43636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</row>
        <row r="80">
          <cell r="B80">
            <v>700057</v>
          </cell>
          <cell r="C80" t="str">
            <v>Nessa Bella Yuliana Putri</v>
          </cell>
          <cell r="D80" t="str">
            <v>TSR</v>
          </cell>
          <cell r="E80" t="str">
            <v>SENIOR FORCE</v>
          </cell>
          <cell r="F80" t="str">
            <v>Suheli Wibowo</v>
          </cell>
          <cell r="G80" t="str">
            <v>TK</v>
          </cell>
          <cell r="H80">
            <v>42039</v>
          </cell>
          <cell r="I80">
            <v>12</v>
          </cell>
          <cell r="J80">
            <v>3750000</v>
          </cell>
          <cell r="K80">
            <v>2647058.823529412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2647058.823529412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</row>
        <row r="81">
          <cell r="B81">
            <v>700305</v>
          </cell>
          <cell r="C81" t="str">
            <v>Faridah Hanafiyah</v>
          </cell>
          <cell r="D81" t="str">
            <v>TSR</v>
          </cell>
          <cell r="E81" t="str">
            <v xml:space="preserve">SENIOR </v>
          </cell>
          <cell r="F81" t="str">
            <v>Suheli Wibowo</v>
          </cell>
          <cell r="G81" t="str">
            <v>TK</v>
          </cell>
          <cell r="H81">
            <v>42296</v>
          </cell>
          <cell r="I81">
            <v>16</v>
          </cell>
          <cell r="J81">
            <v>3500000</v>
          </cell>
          <cell r="K81">
            <v>3294117.6470588236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>
            <v>3294117.6470588236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B82">
            <v>700854</v>
          </cell>
          <cell r="C82" t="str">
            <v>Indah Fajarwati</v>
          </cell>
          <cell r="D82" t="str">
            <v>TSR</v>
          </cell>
          <cell r="E82" t="str">
            <v>TRAINEE</v>
          </cell>
          <cell r="F82" t="str">
            <v>Suheli Wibowo</v>
          </cell>
          <cell r="G82" t="str">
            <v>TK</v>
          </cell>
          <cell r="H82">
            <v>42949</v>
          </cell>
          <cell r="I82">
            <v>17</v>
          </cell>
          <cell r="J82">
            <v>2800000</v>
          </cell>
          <cell r="K82">
            <v>2800000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S82">
            <v>2800000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B83">
            <v>701293</v>
          </cell>
          <cell r="C83" t="str">
            <v xml:space="preserve">Diana Agustin </v>
          </cell>
          <cell r="D83" t="str">
            <v>TSR</v>
          </cell>
          <cell r="E83" t="str">
            <v>TRAINEE</v>
          </cell>
          <cell r="F83" t="str">
            <v>Suheli Wibowo</v>
          </cell>
          <cell r="G83" t="str">
            <v>TK</v>
          </cell>
          <cell r="H83">
            <v>43440</v>
          </cell>
          <cell r="I83">
            <v>17</v>
          </cell>
          <cell r="J83">
            <v>2800000</v>
          </cell>
          <cell r="K83">
            <v>2800000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S83">
            <v>2800000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B84">
            <v>701321</v>
          </cell>
          <cell r="C84" t="str">
            <v>Siti Maryani Sip</v>
          </cell>
          <cell r="D84" t="str">
            <v>TSR</v>
          </cell>
          <cell r="E84" t="str">
            <v>TRAINEE</v>
          </cell>
          <cell r="F84" t="str">
            <v>Suheli Wibowo</v>
          </cell>
          <cell r="G84" t="str">
            <v>TK</v>
          </cell>
          <cell r="H84">
            <v>43497</v>
          </cell>
          <cell r="I84">
            <v>17</v>
          </cell>
          <cell r="J84">
            <v>2800000</v>
          </cell>
          <cell r="K84">
            <v>2800000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2800000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</row>
        <row r="85">
          <cell r="B85">
            <v>701355</v>
          </cell>
          <cell r="C85" t="str">
            <v>Eddy Octara Achmad</v>
          </cell>
          <cell r="D85" t="str">
            <v>TSR</v>
          </cell>
          <cell r="E85" t="str">
            <v>TRAINEE</v>
          </cell>
          <cell r="F85" t="str">
            <v>Suheli Wibowo</v>
          </cell>
          <cell r="G85" t="str">
            <v>TK</v>
          </cell>
          <cell r="H85">
            <v>43560</v>
          </cell>
          <cell r="I85">
            <v>8</v>
          </cell>
          <cell r="J85">
            <v>2800000</v>
          </cell>
          <cell r="K85">
            <v>1317647.0588235294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1317647.0588235294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B86">
            <v>700809</v>
          </cell>
          <cell r="C86" t="str">
            <v>Cahaya</v>
          </cell>
          <cell r="D86" t="str">
            <v>TSR</v>
          </cell>
          <cell r="E86" t="str">
            <v>TRAINEE</v>
          </cell>
          <cell r="F86" t="str">
            <v>Tri Haryono</v>
          </cell>
          <cell r="G86" t="str">
            <v>TK</v>
          </cell>
          <cell r="H86">
            <v>42928</v>
          </cell>
          <cell r="I86">
            <v>17</v>
          </cell>
          <cell r="J86">
            <v>2800000</v>
          </cell>
          <cell r="K86">
            <v>2800000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S86">
            <v>2800000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B87">
            <v>700859</v>
          </cell>
          <cell r="C87" t="str">
            <v>Yuliana</v>
          </cell>
          <cell r="D87" t="str">
            <v>TSR</v>
          </cell>
          <cell r="E87" t="str">
            <v>TRAINEE</v>
          </cell>
          <cell r="F87" t="str">
            <v>Tri Haryono</v>
          </cell>
          <cell r="G87" t="str">
            <v>TK</v>
          </cell>
          <cell r="H87">
            <v>42956</v>
          </cell>
          <cell r="I87">
            <v>16</v>
          </cell>
          <cell r="J87">
            <v>2800000</v>
          </cell>
          <cell r="K87">
            <v>2635294.1176470588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2635294.1176470588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</row>
        <row r="88">
          <cell r="B88">
            <v>700302</v>
          </cell>
          <cell r="C88" t="str">
            <v>Uki Ikrarsari</v>
          </cell>
          <cell r="D88" t="str">
            <v>TSR</v>
          </cell>
          <cell r="E88" t="str">
            <v>SENIOR FORCE</v>
          </cell>
          <cell r="F88" t="str">
            <v>Tri Haryono</v>
          </cell>
          <cell r="G88" t="str">
            <v>K1</v>
          </cell>
          <cell r="H88">
            <v>43139</v>
          </cell>
          <cell r="I88">
            <v>17</v>
          </cell>
          <cell r="J88">
            <v>3750000</v>
          </cell>
          <cell r="K88">
            <v>3750000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3750000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B89">
            <v>701248</v>
          </cell>
          <cell r="C89" t="str">
            <v>Hana Febriyanti</v>
          </cell>
          <cell r="D89" t="str">
            <v>TSR</v>
          </cell>
          <cell r="E89" t="str">
            <v>TRAINEE</v>
          </cell>
          <cell r="F89" t="str">
            <v>Tri Haryono</v>
          </cell>
          <cell r="G89" t="str">
            <v>TK</v>
          </cell>
          <cell r="H89">
            <v>43346</v>
          </cell>
          <cell r="I89">
            <v>17</v>
          </cell>
          <cell r="J89">
            <v>2800000</v>
          </cell>
          <cell r="K89">
            <v>2800000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S89">
            <v>2800000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B90">
            <v>701256</v>
          </cell>
          <cell r="C90" t="str">
            <v xml:space="preserve">Dedeh Herawati </v>
          </cell>
          <cell r="D90" t="str">
            <v>TSR</v>
          </cell>
          <cell r="E90" t="str">
            <v>TRAINEE</v>
          </cell>
          <cell r="F90" t="str">
            <v>Tri Haryono</v>
          </cell>
          <cell r="G90" t="str">
            <v>TK</v>
          </cell>
          <cell r="H90">
            <v>43374</v>
          </cell>
          <cell r="I90">
            <v>16</v>
          </cell>
          <cell r="J90">
            <v>2800000</v>
          </cell>
          <cell r="K90">
            <v>2635294.1176470588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S90">
            <v>2635294.1176470588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B91">
            <v>701341</v>
          </cell>
          <cell r="C91" t="str">
            <v xml:space="preserve">Maria Yolenta Lenda </v>
          </cell>
          <cell r="D91" t="str">
            <v>TSR</v>
          </cell>
          <cell r="E91" t="str">
            <v>TRAINEE</v>
          </cell>
          <cell r="F91" t="str">
            <v>Tri Haryono</v>
          </cell>
          <cell r="G91" t="str">
            <v>TK</v>
          </cell>
          <cell r="H91">
            <v>43525</v>
          </cell>
          <cell r="I91">
            <v>0</v>
          </cell>
          <cell r="J91">
            <v>2800000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B92">
            <v>701198</v>
          </cell>
          <cell r="C92" t="str">
            <v>Yessi Nur Susanti W</v>
          </cell>
          <cell r="D92" t="str">
            <v>TSR</v>
          </cell>
          <cell r="E92" t="str">
            <v>TRAINEE</v>
          </cell>
          <cell r="F92" t="str">
            <v>Tri Haryono</v>
          </cell>
          <cell r="G92" t="str">
            <v>TK</v>
          </cell>
          <cell r="H92">
            <v>43237</v>
          </cell>
          <cell r="I92">
            <v>12</v>
          </cell>
          <cell r="J92">
            <v>2800000</v>
          </cell>
          <cell r="K92">
            <v>1976470.588235294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1976470.588235294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B93">
            <v>701359</v>
          </cell>
          <cell r="C93" t="str">
            <v xml:space="preserve">Agus Joko Prasetyo </v>
          </cell>
          <cell r="D93" t="str">
            <v>TSR</v>
          </cell>
          <cell r="E93" t="str">
            <v>JUNIOR</v>
          </cell>
          <cell r="F93" t="str">
            <v xml:space="preserve">Andhika Hafidz  </v>
          </cell>
          <cell r="G93" t="str">
            <v>K0</v>
          </cell>
          <cell r="H93">
            <v>43587</v>
          </cell>
          <cell r="I93">
            <v>0</v>
          </cell>
          <cell r="J93">
            <v>3250000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B94">
            <v>701217</v>
          </cell>
          <cell r="C94" t="str">
            <v>Abdur Rahman Hakim</v>
          </cell>
          <cell r="D94" t="str">
            <v>TSR</v>
          </cell>
          <cell r="E94" t="str">
            <v>TRAINEE</v>
          </cell>
          <cell r="F94" t="str">
            <v>Bowo</v>
          </cell>
          <cell r="G94" t="str">
            <v>K2</v>
          </cell>
          <cell r="H94">
            <v>43290</v>
          </cell>
          <cell r="I94">
            <v>0</v>
          </cell>
          <cell r="J94">
            <v>2800000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</row>
        <row r="95">
          <cell r="B95">
            <v>701350</v>
          </cell>
          <cell r="C95" t="str">
            <v>Muhammad Fachry Husaini</v>
          </cell>
          <cell r="D95" t="str">
            <v>TSR</v>
          </cell>
          <cell r="E95" t="str">
            <v>TRAINEE</v>
          </cell>
          <cell r="F95" t="str">
            <v>Bowo</v>
          </cell>
          <cell r="G95" t="str">
            <v>TK</v>
          </cell>
          <cell r="H95">
            <v>43560</v>
          </cell>
          <cell r="I95">
            <v>0</v>
          </cell>
          <cell r="J95">
            <v>2800000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</row>
        <row r="96">
          <cell r="B96">
            <v>701285</v>
          </cell>
          <cell r="C96" t="str">
            <v>Rega Soenindro</v>
          </cell>
          <cell r="D96" t="str">
            <v>TSR</v>
          </cell>
          <cell r="E96" t="str">
            <v>TRAINEE</v>
          </cell>
          <cell r="F96" t="str">
            <v>Handri Satria</v>
          </cell>
          <cell r="G96" t="str">
            <v>TK</v>
          </cell>
          <cell r="H96">
            <v>43437</v>
          </cell>
          <cell r="I96">
            <v>0</v>
          </cell>
          <cell r="J96">
            <v>2800000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</row>
        <row r="97">
          <cell r="B97">
            <v>701332</v>
          </cell>
          <cell r="C97" t="str">
            <v>Putri Khaerunisah</v>
          </cell>
          <cell r="D97" t="str">
            <v>TSR</v>
          </cell>
          <cell r="E97" t="str">
            <v>TRAINEE</v>
          </cell>
          <cell r="F97" t="str">
            <v>Handri Satria</v>
          </cell>
          <cell r="G97" t="str">
            <v>TK</v>
          </cell>
          <cell r="H97">
            <v>43516</v>
          </cell>
          <cell r="I97">
            <v>0</v>
          </cell>
          <cell r="J97">
            <v>2800000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</row>
        <row r="98">
          <cell r="B98">
            <v>701348</v>
          </cell>
          <cell r="C98" t="str">
            <v xml:space="preserve">Wildan Firdaus </v>
          </cell>
          <cell r="D98" t="str">
            <v>TSR</v>
          </cell>
          <cell r="E98" t="str">
            <v>TRAINEE</v>
          </cell>
          <cell r="F98" t="str">
            <v>Handri Satria</v>
          </cell>
          <cell r="G98" t="str">
            <v>TK</v>
          </cell>
          <cell r="H98">
            <v>43560</v>
          </cell>
          <cell r="I98">
            <v>0</v>
          </cell>
          <cell r="J98">
            <v>2800000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B99">
            <v>701361</v>
          </cell>
          <cell r="C99" t="str">
            <v xml:space="preserve">Yohanna Fransiska Effi P </v>
          </cell>
          <cell r="D99" t="str">
            <v>TSR</v>
          </cell>
          <cell r="E99" t="str">
            <v>TRAINEE</v>
          </cell>
          <cell r="F99" t="str">
            <v xml:space="preserve">Mira Maryana </v>
          </cell>
          <cell r="G99" t="str">
            <v>TK</v>
          </cell>
          <cell r="H99">
            <v>43587</v>
          </cell>
          <cell r="I99">
            <v>0</v>
          </cell>
          <cell r="J99">
            <v>2800000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B100">
            <v>701337</v>
          </cell>
          <cell r="C100" t="str">
            <v>Mimi Hari Yanti</v>
          </cell>
          <cell r="D100" t="str">
            <v>TSR</v>
          </cell>
          <cell r="E100" t="str">
            <v>TRAINEE</v>
          </cell>
          <cell r="F100" t="str">
            <v>Suheli Wibowo</v>
          </cell>
          <cell r="G100" t="str">
            <v>K1</v>
          </cell>
          <cell r="H100">
            <v>43525</v>
          </cell>
          <cell r="I100">
            <v>0</v>
          </cell>
          <cell r="J100">
            <v>2800000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B101">
            <v>701279</v>
          </cell>
          <cell r="C101" t="str">
            <v>Marisah Dwijaya Merzy</v>
          </cell>
          <cell r="D101" t="str">
            <v>TSR</v>
          </cell>
          <cell r="E101" t="str">
            <v>TRAINEE</v>
          </cell>
          <cell r="F101" t="str">
            <v>Rosmala Dewi</v>
          </cell>
          <cell r="G101" t="str">
            <v>TK</v>
          </cell>
          <cell r="H101">
            <v>43427</v>
          </cell>
          <cell r="I101">
            <v>0</v>
          </cell>
          <cell r="J101">
            <v>2800000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B102">
            <v>700505</v>
          </cell>
          <cell r="C102" t="str">
            <v>Rosmala Dewi</v>
          </cell>
          <cell r="D102" t="str">
            <v>ATM</v>
          </cell>
          <cell r="E102" t="str">
            <v>ATM</v>
          </cell>
          <cell r="F102" t="str">
            <v>Asep Junaedi</v>
          </cell>
          <cell r="G102" t="str">
            <v>TK</v>
          </cell>
          <cell r="H102">
            <v>42009</v>
          </cell>
          <cell r="I102">
            <v>17</v>
          </cell>
          <cell r="J102">
            <v>7000000</v>
          </cell>
          <cell r="K102">
            <v>7000000</v>
          </cell>
          <cell r="L102">
            <v>0</v>
          </cell>
          <cell r="M102">
            <v>0</v>
          </cell>
          <cell r="N102">
            <v>0</v>
          </cell>
          <cell r="O102">
            <v>296800</v>
          </cell>
          <cell r="P102">
            <v>0</v>
          </cell>
          <cell r="Q102">
            <v>140000</v>
          </cell>
          <cell r="S102">
            <v>7436800</v>
          </cell>
          <cell r="T102">
            <v>140000</v>
          </cell>
          <cell r="U102">
            <v>0</v>
          </cell>
          <cell r="V102">
            <v>70000</v>
          </cell>
          <cell r="W102">
            <v>0</v>
          </cell>
          <cell r="X102">
            <v>117748</v>
          </cell>
        </row>
        <row r="103">
          <cell r="B103">
            <v>700512</v>
          </cell>
          <cell r="C103" t="str">
            <v xml:space="preserve">Andika Hafidh Ferdiansyah </v>
          </cell>
          <cell r="D103" t="str">
            <v>ATM</v>
          </cell>
          <cell r="E103" t="str">
            <v>ATM</v>
          </cell>
          <cell r="F103" t="str">
            <v>Asep Junaedi</v>
          </cell>
          <cell r="G103" t="str">
            <v>K1</v>
          </cell>
          <cell r="H103">
            <v>42002</v>
          </cell>
          <cell r="I103">
            <v>17</v>
          </cell>
          <cell r="J103">
            <v>5500000</v>
          </cell>
          <cell r="K103">
            <v>5500000</v>
          </cell>
          <cell r="L103">
            <v>0</v>
          </cell>
          <cell r="M103">
            <v>0</v>
          </cell>
          <cell r="N103">
            <v>0</v>
          </cell>
          <cell r="O103">
            <v>233200</v>
          </cell>
          <cell r="P103">
            <v>0</v>
          </cell>
          <cell r="Q103">
            <v>110000</v>
          </cell>
          <cell r="S103">
            <v>5843200</v>
          </cell>
          <cell r="T103">
            <v>110000</v>
          </cell>
          <cell r="U103">
            <v>0</v>
          </cell>
          <cell r="V103">
            <v>55000</v>
          </cell>
          <cell r="W103">
            <v>0</v>
          </cell>
          <cell r="X103">
            <v>6802</v>
          </cell>
        </row>
        <row r="104">
          <cell r="B104">
            <v>700504</v>
          </cell>
          <cell r="C104" t="str">
            <v>Tri Haryono</v>
          </cell>
          <cell r="D104" t="str">
            <v>SPV</v>
          </cell>
          <cell r="E104" t="str">
            <v>SPV</v>
          </cell>
          <cell r="F104" t="str">
            <v>Asep Junaedi</v>
          </cell>
          <cell r="G104" t="str">
            <v>K2</v>
          </cell>
          <cell r="H104">
            <v>42039</v>
          </cell>
          <cell r="I104">
            <v>17</v>
          </cell>
          <cell r="J104">
            <v>4500000</v>
          </cell>
          <cell r="K104">
            <v>4500000</v>
          </cell>
          <cell r="L104">
            <v>0</v>
          </cell>
          <cell r="M104">
            <v>0</v>
          </cell>
          <cell r="N104">
            <v>0</v>
          </cell>
          <cell r="O104">
            <v>190800</v>
          </cell>
          <cell r="P104">
            <v>0</v>
          </cell>
          <cell r="Q104">
            <v>90000</v>
          </cell>
          <cell r="S104">
            <v>4780800</v>
          </cell>
          <cell r="T104">
            <v>90000</v>
          </cell>
          <cell r="U104">
            <v>0</v>
          </cell>
          <cell r="V104">
            <v>45000</v>
          </cell>
          <cell r="W104">
            <v>0</v>
          </cell>
          <cell r="X104">
            <v>0</v>
          </cell>
        </row>
        <row r="105">
          <cell r="B105">
            <v>700058</v>
          </cell>
          <cell r="C105" t="str">
            <v>Realita Anggun  Willanti</v>
          </cell>
          <cell r="D105" t="str">
            <v>SPV</v>
          </cell>
          <cell r="E105" t="str">
            <v>SPV</v>
          </cell>
          <cell r="F105" t="str">
            <v>Asep Junaedi</v>
          </cell>
          <cell r="G105" t="str">
            <v>TK</v>
          </cell>
          <cell r="H105">
            <v>42039</v>
          </cell>
          <cell r="I105">
            <v>17</v>
          </cell>
          <cell r="J105">
            <v>4500000</v>
          </cell>
          <cell r="K105">
            <v>4500000</v>
          </cell>
          <cell r="L105">
            <v>0</v>
          </cell>
          <cell r="M105">
            <v>0</v>
          </cell>
          <cell r="N105">
            <v>0</v>
          </cell>
          <cell r="O105">
            <v>190800</v>
          </cell>
          <cell r="P105">
            <v>0</v>
          </cell>
          <cell r="Q105">
            <v>90000</v>
          </cell>
          <cell r="S105">
            <v>4780800</v>
          </cell>
          <cell r="T105">
            <v>90000</v>
          </cell>
          <cell r="U105">
            <v>0</v>
          </cell>
          <cell r="V105">
            <v>45000</v>
          </cell>
          <cell r="W105">
            <v>0</v>
          </cell>
          <cell r="X105">
            <v>0</v>
          </cell>
        </row>
        <row r="106">
          <cell r="B106">
            <v>700945</v>
          </cell>
          <cell r="C106" t="str">
            <v>Bowo</v>
          </cell>
          <cell r="D106" t="str">
            <v>SPV</v>
          </cell>
          <cell r="E106" t="str">
            <v>SPV</v>
          </cell>
          <cell r="F106" t="str">
            <v>Asep Junaedi</v>
          </cell>
          <cell r="G106" t="str">
            <v>K1</v>
          </cell>
          <cell r="H106">
            <v>42969</v>
          </cell>
          <cell r="I106">
            <v>17</v>
          </cell>
          <cell r="J106">
            <v>4500000</v>
          </cell>
          <cell r="K106">
            <v>4500000</v>
          </cell>
          <cell r="L106">
            <v>0</v>
          </cell>
          <cell r="M106">
            <v>0</v>
          </cell>
          <cell r="N106">
            <v>0</v>
          </cell>
          <cell r="O106">
            <v>190800</v>
          </cell>
          <cell r="P106">
            <v>0</v>
          </cell>
          <cell r="Q106">
            <v>90000</v>
          </cell>
          <cell r="S106">
            <v>4780800</v>
          </cell>
          <cell r="T106">
            <v>90000</v>
          </cell>
          <cell r="U106">
            <v>0</v>
          </cell>
          <cell r="V106">
            <v>45000</v>
          </cell>
          <cell r="W106">
            <v>0</v>
          </cell>
          <cell r="X106">
            <v>0</v>
          </cell>
        </row>
        <row r="107">
          <cell r="B107">
            <v>700946</v>
          </cell>
          <cell r="C107" t="str">
            <v>Suheli Wibowo</v>
          </cell>
          <cell r="D107" t="str">
            <v>SPV</v>
          </cell>
          <cell r="E107" t="str">
            <v>SPV</v>
          </cell>
          <cell r="F107" t="str">
            <v>Asep Junaedi</v>
          </cell>
          <cell r="G107" t="str">
            <v>K2</v>
          </cell>
          <cell r="H107">
            <v>42969</v>
          </cell>
          <cell r="I107">
            <v>17</v>
          </cell>
          <cell r="J107">
            <v>4000000</v>
          </cell>
          <cell r="K107">
            <v>4000000</v>
          </cell>
          <cell r="L107">
            <v>0</v>
          </cell>
          <cell r="M107">
            <v>0</v>
          </cell>
          <cell r="N107">
            <v>0</v>
          </cell>
          <cell r="O107">
            <v>169600</v>
          </cell>
          <cell r="P107">
            <v>0</v>
          </cell>
          <cell r="Q107">
            <v>80000</v>
          </cell>
          <cell r="S107">
            <v>4249600</v>
          </cell>
          <cell r="T107">
            <v>80000</v>
          </cell>
          <cell r="U107">
            <v>0</v>
          </cell>
          <cell r="V107">
            <v>40000</v>
          </cell>
          <cell r="W107">
            <v>0</v>
          </cell>
          <cell r="X107">
            <v>0</v>
          </cell>
        </row>
        <row r="108">
          <cell r="B108">
            <v>701270</v>
          </cell>
          <cell r="C108" t="str">
            <v>Mira Maryana</v>
          </cell>
          <cell r="D108" t="str">
            <v>SPV</v>
          </cell>
          <cell r="E108" t="str">
            <v>SPV</v>
          </cell>
          <cell r="F108" t="str">
            <v>Asep Junaedi</v>
          </cell>
          <cell r="G108" t="str">
            <v>TK</v>
          </cell>
          <cell r="H108">
            <v>42254</v>
          </cell>
          <cell r="I108">
            <v>17</v>
          </cell>
          <cell r="J108">
            <v>4500000</v>
          </cell>
          <cell r="K108">
            <v>4500000</v>
          </cell>
          <cell r="L108">
            <v>0</v>
          </cell>
          <cell r="M108">
            <v>0</v>
          </cell>
          <cell r="N108">
            <v>0</v>
          </cell>
          <cell r="O108">
            <v>190800</v>
          </cell>
          <cell r="P108">
            <v>0</v>
          </cell>
          <cell r="Q108">
            <v>90000</v>
          </cell>
          <cell r="S108">
            <v>4780800</v>
          </cell>
          <cell r="T108">
            <v>90000</v>
          </cell>
          <cell r="U108">
            <v>0</v>
          </cell>
          <cell r="V108">
            <v>45000</v>
          </cell>
          <cell r="W108">
            <v>0</v>
          </cell>
          <cell r="X108">
            <v>0</v>
          </cell>
        </row>
        <row r="109">
          <cell r="B109">
            <v>701219</v>
          </cell>
          <cell r="C109" t="str">
            <v>Muhammad Fikri Askandary</v>
          </cell>
          <cell r="D109" t="str">
            <v>SPV</v>
          </cell>
          <cell r="E109" t="str">
            <v>SPV</v>
          </cell>
          <cell r="F109" t="str">
            <v>Asep Junaedi</v>
          </cell>
          <cell r="G109" t="str">
            <v>TK</v>
          </cell>
          <cell r="H109">
            <v>43290</v>
          </cell>
          <cell r="I109">
            <v>17</v>
          </cell>
          <cell r="J109">
            <v>4000000</v>
          </cell>
          <cell r="K109">
            <v>4000000</v>
          </cell>
          <cell r="L109">
            <v>0</v>
          </cell>
          <cell r="M109">
            <v>0</v>
          </cell>
          <cell r="N109">
            <v>0</v>
          </cell>
          <cell r="O109">
            <v>169600</v>
          </cell>
          <cell r="P109">
            <v>0</v>
          </cell>
          <cell r="Q109">
            <v>80000</v>
          </cell>
          <cell r="S109">
            <v>4249600</v>
          </cell>
          <cell r="T109">
            <v>80000</v>
          </cell>
          <cell r="U109">
            <v>0</v>
          </cell>
          <cell r="V109">
            <v>40000</v>
          </cell>
          <cell r="W109">
            <v>0</v>
          </cell>
          <cell r="X109">
            <v>0</v>
          </cell>
        </row>
        <row r="110">
          <cell r="B110">
            <v>701303</v>
          </cell>
          <cell r="C110" t="str">
            <v xml:space="preserve">Amanda Anugerahani Estika </v>
          </cell>
          <cell r="D110" t="str">
            <v>SPV</v>
          </cell>
          <cell r="E110" t="str">
            <v>SPV</v>
          </cell>
          <cell r="F110" t="str">
            <v>Asep Junaedi</v>
          </cell>
          <cell r="G110" t="str">
            <v>TK</v>
          </cell>
          <cell r="H110">
            <v>0</v>
          </cell>
          <cell r="I110">
            <v>17</v>
          </cell>
          <cell r="J110">
            <v>5500000</v>
          </cell>
          <cell r="K110">
            <v>5500000</v>
          </cell>
          <cell r="L110">
            <v>0</v>
          </cell>
          <cell r="M110">
            <v>0</v>
          </cell>
          <cell r="N110">
            <v>0</v>
          </cell>
          <cell r="O110">
            <v>233200</v>
          </cell>
          <cell r="P110">
            <v>0</v>
          </cell>
          <cell r="Q110">
            <v>110000</v>
          </cell>
          <cell r="S110">
            <v>5843200</v>
          </cell>
          <cell r="T110">
            <v>110000</v>
          </cell>
          <cell r="U110">
            <v>0</v>
          </cell>
          <cell r="V110">
            <v>55000</v>
          </cell>
          <cell r="W110">
            <v>0</v>
          </cell>
          <cell r="X110">
            <v>44302</v>
          </cell>
        </row>
        <row r="111">
          <cell r="B111">
            <v>700313</v>
          </cell>
          <cell r="C111" t="str">
            <v>Handri Satria</v>
          </cell>
          <cell r="D111" t="str">
            <v>SPV</v>
          </cell>
          <cell r="E111" t="str">
            <v>SPV</v>
          </cell>
          <cell r="F111" t="str">
            <v>Asep Junaedi</v>
          </cell>
          <cell r="G111" t="str">
            <v>TK</v>
          </cell>
          <cell r="H111">
            <v>42311</v>
          </cell>
          <cell r="I111">
            <v>10</v>
          </cell>
          <cell r="J111">
            <v>4500000</v>
          </cell>
          <cell r="K111">
            <v>2647058.823529412</v>
          </cell>
          <cell r="L111">
            <v>0</v>
          </cell>
          <cell r="M111">
            <v>0</v>
          </cell>
          <cell r="N111">
            <v>0</v>
          </cell>
          <cell r="O111">
            <v>112235.29411764708</v>
          </cell>
          <cell r="P111">
            <v>0</v>
          </cell>
          <cell r="Q111">
            <v>52941.176470588245</v>
          </cell>
          <cell r="S111">
            <v>2812235.2941176477</v>
          </cell>
          <cell r="T111">
            <v>52941.176470588245</v>
          </cell>
          <cell r="U111">
            <v>0</v>
          </cell>
          <cell r="V111">
            <v>26470.588235294123</v>
          </cell>
          <cell r="W111">
            <v>0</v>
          </cell>
          <cell r="X111">
            <v>0</v>
          </cell>
        </row>
        <row r="112">
          <cell r="B112" t="str">
            <v>QA014</v>
          </cell>
          <cell r="C112" t="str">
            <v>Hanifah</v>
          </cell>
          <cell r="D112" t="str">
            <v>SPV QA</v>
          </cell>
          <cell r="E112" t="str">
            <v>SPV QA</v>
          </cell>
          <cell r="F112" t="str">
            <v>Asep Junaedi</v>
          </cell>
          <cell r="G112" t="str">
            <v>TK</v>
          </cell>
          <cell r="H112">
            <v>42131</v>
          </cell>
          <cell r="I112">
            <v>17</v>
          </cell>
          <cell r="J112">
            <v>4500000</v>
          </cell>
          <cell r="K112">
            <v>4500000</v>
          </cell>
          <cell r="L112">
            <v>0</v>
          </cell>
          <cell r="M112">
            <v>0</v>
          </cell>
          <cell r="N112">
            <v>200000</v>
          </cell>
          <cell r="O112">
            <v>190800</v>
          </cell>
          <cell r="P112">
            <v>0</v>
          </cell>
          <cell r="Q112">
            <v>90000</v>
          </cell>
          <cell r="S112">
            <v>4980800</v>
          </cell>
          <cell r="T112">
            <v>90000</v>
          </cell>
          <cell r="U112">
            <v>0</v>
          </cell>
          <cell r="V112">
            <v>45000</v>
          </cell>
          <cell r="W112">
            <v>0</v>
          </cell>
          <cell r="X112">
            <v>4838</v>
          </cell>
        </row>
        <row r="113">
          <cell r="B113" t="str">
            <v>QA005</v>
          </cell>
          <cell r="C113" t="str">
            <v>Siti Komaria</v>
          </cell>
          <cell r="D113" t="str">
            <v>QA</v>
          </cell>
          <cell r="E113" t="str">
            <v>QA</v>
          </cell>
          <cell r="F113" t="str">
            <v>Asep Junaedi</v>
          </cell>
          <cell r="G113" t="str">
            <v>TK</v>
          </cell>
          <cell r="H113">
            <v>42080</v>
          </cell>
          <cell r="I113">
            <v>17</v>
          </cell>
          <cell r="J113">
            <v>3945000</v>
          </cell>
          <cell r="K113">
            <v>3945000</v>
          </cell>
          <cell r="L113">
            <v>0</v>
          </cell>
          <cell r="M113">
            <v>0</v>
          </cell>
          <cell r="N113">
            <v>200000</v>
          </cell>
          <cell r="O113">
            <v>167268</v>
          </cell>
          <cell r="P113">
            <v>0</v>
          </cell>
          <cell r="Q113">
            <v>78900</v>
          </cell>
          <cell r="S113">
            <v>4391168</v>
          </cell>
          <cell r="T113">
            <v>78900</v>
          </cell>
          <cell r="U113">
            <v>0</v>
          </cell>
          <cell r="V113">
            <v>39450</v>
          </cell>
          <cell r="W113">
            <v>0</v>
          </cell>
          <cell r="X113">
            <v>0</v>
          </cell>
        </row>
        <row r="114">
          <cell r="B114" t="str">
            <v>QA013</v>
          </cell>
          <cell r="C114" t="str">
            <v>Dina Isnaeni</v>
          </cell>
          <cell r="D114" t="str">
            <v>QA</v>
          </cell>
          <cell r="E114" t="str">
            <v>QA</v>
          </cell>
          <cell r="F114" t="str">
            <v>Asep Junaedi</v>
          </cell>
          <cell r="G114" t="str">
            <v>TK</v>
          </cell>
          <cell r="H114">
            <v>42380</v>
          </cell>
          <cell r="I114">
            <v>17</v>
          </cell>
          <cell r="J114">
            <v>3945000</v>
          </cell>
          <cell r="K114">
            <v>3945000</v>
          </cell>
          <cell r="L114">
            <v>0</v>
          </cell>
          <cell r="M114">
            <v>0</v>
          </cell>
          <cell r="N114">
            <v>200000</v>
          </cell>
          <cell r="O114">
            <v>167268</v>
          </cell>
          <cell r="P114">
            <v>0</v>
          </cell>
          <cell r="Q114">
            <v>78900</v>
          </cell>
          <cell r="S114">
            <v>4391168</v>
          </cell>
          <cell r="T114">
            <v>78900</v>
          </cell>
          <cell r="U114">
            <v>0</v>
          </cell>
          <cell r="V114">
            <v>39450</v>
          </cell>
          <cell r="W114">
            <v>0</v>
          </cell>
          <cell r="X114">
            <v>0</v>
          </cell>
        </row>
        <row r="115">
          <cell r="B115" t="str">
            <v>QA015</v>
          </cell>
          <cell r="C115" t="str">
            <v>Merty Mayasari</v>
          </cell>
          <cell r="D115" t="str">
            <v>QA</v>
          </cell>
          <cell r="E115" t="str">
            <v>QA</v>
          </cell>
          <cell r="F115" t="str">
            <v>Asep Junaedi</v>
          </cell>
          <cell r="G115" t="str">
            <v>TK</v>
          </cell>
          <cell r="H115">
            <v>42566</v>
          </cell>
          <cell r="I115">
            <v>17</v>
          </cell>
          <cell r="J115">
            <v>3945000</v>
          </cell>
          <cell r="K115">
            <v>3945000</v>
          </cell>
          <cell r="L115">
            <v>0</v>
          </cell>
          <cell r="M115">
            <v>0</v>
          </cell>
          <cell r="N115">
            <v>200000</v>
          </cell>
          <cell r="O115">
            <v>167268</v>
          </cell>
          <cell r="P115">
            <v>0</v>
          </cell>
          <cell r="Q115">
            <v>78900</v>
          </cell>
          <cell r="S115">
            <v>4391168</v>
          </cell>
          <cell r="T115">
            <v>78900</v>
          </cell>
          <cell r="U115">
            <v>0</v>
          </cell>
          <cell r="V115">
            <v>39450</v>
          </cell>
          <cell r="W115">
            <v>0</v>
          </cell>
          <cell r="X115">
            <v>0</v>
          </cell>
        </row>
        <row r="116">
          <cell r="B116" t="str">
            <v>QA006</v>
          </cell>
          <cell r="C116" t="str">
            <v>Tika Hertika Ganiawati</v>
          </cell>
          <cell r="D116" t="str">
            <v>QA</v>
          </cell>
          <cell r="E116" t="str">
            <v>QA</v>
          </cell>
          <cell r="F116" t="str">
            <v>Asep Junaedi</v>
          </cell>
          <cell r="G116" t="str">
            <v>TK</v>
          </cell>
          <cell r="H116">
            <v>42110</v>
          </cell>
          <cell r="I116">
            <v>17</v>
          </cell>
          <cell r="J116">
            <v>3945000</v>
          </cell>
          <cell r="K116">
            <v>3945000</v>
          </cell>
          <cell r="L116">
            <v>0</v>
          </cell>
          <cell r="M116">
            <v>0</v>
          </cell>
          <cell r="N116">
            <v>200000</v>
          </cell>
          <cell r="O116">
            <v>167268</v>
          </cell>
          <cell r="P116">
            <v>0</v>
          </cell>
          <cell r="Q116">
            <v>78900</v>
          </cell>
          <cell r="S116">
            <v>4391168</v>
          </cell>
          <cell r="T116">
            <v>78900</v>
          </cell>
          <cell r="U116">
            <v>0</v>
          </cell>
          <cell r="V116">
            <v>39450</v>
          </cell>
          <cell r="W116">
            <v>0</v>
          </cell>
          <cell r="X116">
            <v>0</v>
          </cell>
        </row>
        <row r="117">
          <cell r="B117">
            <v>700519</v>
          </cell>
          <cell r="C117" t="str">
            <v>Reni Setioningrum</v>
          </cell>
          <cell r="D117" t="str">
            <v>QA</v>
          </cell>
          <cell r="E117" t="str">
            <v>QA</v>
          </cell>
          <cell r="F117" t="str">
            <v>Asep Junaedi</v>
          </cell>
          <cell r="G117" t="str">
            <v>TK</v>
          </cell>
          <cell r="H117">
            <v>42545</v>
          </cell>
          <cell r="I117">
            <v>17</v>
          </cell>
          <cell r="J117">
            <v>3945000</v>
          </cell>
          <cell r="K117">
            <v>3945000</v>
          </cell>
          <cell r="L117">
            <v>0</v>
          </cell>
          <cell r="M117">
            <v>0</v>
          </cell>
          <cell r="N117">
            <v>200000</v>
          </cell>
          <cell r="O117">
            <v>167268</v>
          </cell>
          <cell r="P117">
            <v>0</v>
          </cell>
          <cell r="Q117">
            <v>78900</v>
          </cell>
          <cell r="S117">
            <v>4391168</v>
          </cell>
          <cell r="T117">
            <v>78900</v>
          </cell>
          <cell r="U117">
            <v>0</v>
          </cell>
          <cell r="V117">
            <v>39450</v>
          </cell>
          <cell r="W117">
            <v>0</v>
          </cell>
          <cell r="X117">
            <v>0</v>
          </cell>
        </row>
      </sheetData>
      <sheetData sheetId="5"/>
      <sheetData sheetId="6"/>
      <sheetData sheetId="7">
        <row r="8">
          <cell r="B8">
            <v>700865</v>
          </cell>
          <cell r="C8" t="str">
            <v>Adelia Warsita Ramadhan</v>
          </cell>
        </row>
        <row r="9">
          <cell r="B9">
            <v>701147</v>
          </cell>
          <cell r="C9" t="str">
            <v>Mahadi Nugroho</v>
          </cell>
        </row>
        <row r="10">
          <cell r="B10">
            <v>701297</v>
          </cell>
          <cell r="C10" t="str">
            <v>Novita Marisi Rohayati</v>
          </cell>
        </row>
        <row r="11">
          <cell r="B11">
            <v>701331</v>
          </cell>
          <cell r="C11" t="str">
            <v xml:space="preserve">Irianti Watampone </v>
          </cell>
        </row>
        <row r="12">
          <cell r="B12">
            <v>701365</v>
          </cell>
          <cell r="C12" t="str">
            <v>Ratih Ariani</v>
          </cell>
        </row>
        <row r="13">
          <cell r="B13">
            <v>701177</v>
          </cell>
          <cell r="C13" t="str">
            <v>Eva Yuliastanti</v>
          </cell>
        </row>
        <row r="14">
          <cell r="B14">
            <v>701329</v>
          </cell>
          <cell r="C14" t="str">
            <v xml:space="preserve">Roy Widyana Somantri </v>
          </cell>
        </row>
        <row r="15">
          <cell r="B15">
            <v>701307</v>
          </cell>
          <cell r="C15" t="str">
            <v>Netty inge indraini</v>
          </cell>
        </row>
        <row r="16">
          <cell r="B16">
            <v>701312</v>
          </cell>
          <cell r="C16" t="str">
            <v>Windah grecia anastasya s</v>
          </cell>
        </row>
        <row r="17">
          <cell r="B17">
            <v>701304</v>
          </cell>
          <cell r="C17" t="str">
            <v>Agung mujianto</v>
          </cell>
        </row>
        <row r="18">
          <cell r="B18">
            <v>701305</v>
          </cell>
          <cell r="C18" t="str">
            <v>Heri idawati samosir</v>
          </cell>
        </row>
        <row r="19">
          <cell r="B19">
            <v>700420</v>
          </cell>
          <cell r="C19" t="str">
            <v>Amanda Sekar Rini</v>
          </cell>
        </row>
        <row r="20">
          <cell r="B20">
            <v>700788</v>
          </cell>
          <cell r="C20" t="str">
            <v>Ade sakinah</v>
          </cell>
        </row>
        <row r="21">
          <cell r="B21">
            <v>700277</v>
          </cell>
          <cell r="C21" t="str">
            <v>Andina Yulyawati</v>
          </cell>
        </row>
        <row r="22">
          <cell r="B22">
            <v>701111</v>
          </cell>
          <cell r="C22" t="str">
            <v>Yuli Yanti</v>
          </cell>
        </row>
        <row r="23">
          <cell r="B23">
            <v>701143</v>
          </cell>
          <cell r="C23" t="str">
            <v>Martalena Manullang</v>
          </cell>
        </row>
        <row r="24">
          <cell r="B24">
            <v>701338</v>
          </cell>
          <cell r="C24" t="str">
            <v xml:space="preserve">Wuriyani Suprihatin </v>
          </cell>
        </row>
        <row r="25">
          <cell r="B25">
            <v>701151</v>
          </cell>
          <cell r="C25" t="str">
            <v>Diah Rahmawati</v>
          </cell>
        </row>
        <row r="26">
          <cell r="B26">
            <v>701370</v>
          </cell>
          <cell r="C26" t="str">
            <v>Mida Sulastri</v>
          </cell>
        </row>
        <row r="27">
          <cell r="B27">
            <v>700347</v>
          </cell>
          <cell r="C27" t="str">
            <v xml:space="preserve">Hermanto </v>
          </cell>
        </row>
        <row r="28">
          <cell r="B28">
            <v>700646</v>
          </cell>
          <cell r="C28" t="str">
            <v>Herlina</v>
          </cell>
        </row>
        <row r="29">
          <cell r="B29">
            <v>701205</v>
          </cell>
          <cell r="C29" t="str">
            <v>Ana Shinta Lestari</v>
          </cell>
        </row>
        <row r="30">
          <cell r="B30">
            <v>701323</v>
          </cell>
          <cell r="C30" t="str">
            <v>Asmawani</v>
          </cell>
        </row>
        <row r="31">
          <cell r="B31">
            <v>701336</v>
          </cell>
          <cell r="C31" t="str">
            <v xml:space="preserve">Atiek Niavarah </v>
          </cell>
        </row>
        <row r="32">
          <cell r="B32">
            <v>701369</v>
          </cell>
          <cell r="C32" t="str">
            <v xml:space="preserve">Iceu Salihah </v>
          </cell>
        </row>
        <row r="33">
          <cell r="B33">
            <v>701298</v>
          </cell>
          <cell r="C33" t="str">
            <v>Tiara Hindayani</v>
          </cell>
        </row>
        <row r="34">
          <cell r="B34">
            <v>700978</v>
          </cell>
          <cell r="C34" t="str">
            <v xml:space="preserve">Masita </v>
          </cell>
        </row>
        <row r="35">
          <cell r="B35">
            <v>701345</v>
          </cell>
          <cell r="C35" t="str">
            <v>Sofyan Kurniawan</v>
          </cell>
        </row>
        <row r="36">
          <cell r="B36">
            <v>700637</v>
          </cell>
          <cell r="C36" t="str">
            <v>Dinda Nisriina Muthia Sari</v>
          </cell>
        </row>
        <row r="37">
          <cell r="B37">
            <v>701357</v>
          </cell>
          <cell r="C37" t="str">
            <v xml:space="preserve">Tri Aprilistiyani </v>
          </cell>
        </row>
        <row r="38">
          <cell r="B38">
            <v>700179</v>
          </cell>
          <cell r="C38" t="str">
            <v>Ella Amalia</v>
          </cell>
        </row>
        <row r="39">
          <cell r="B39">
            <v>701371</v>
          </cell>
          <cell r="C39" t="str">
            <v>Anisya Syahrani</v>
          </cell>
        </row>
        <row r="40">
          <cell r="B40">
            <v>701210</v>
          </cell>
          <cell r="C40" t="str">
            <v>Pungky Januarizky</v>
          </cell>
        </row>
        <row r="41">
          <cell r="B41">
            <v>701042</v>
          </cell>
          <cell r="C41" t="str">
            <v>Asriana</v>
          </cell>
        </row>
        <row r="42">
          <cell r="B42">
            <v>700168</v>
          </cell>
          <cell r="C42" t="str">
            <v>Viriya Nata Malik</v>
          </cell>
        </row>
        <row r="43">
          <cell r="B43">
            <v>700819</v>
          </cell>
          <cell r="C43" t="str">
            <v>Julis Suyantini</v>
          </cell>
        </row>
        <row r="44">
          <cell r="B44">
            <v>701249</v>
          </cell>
          <cell r="C44" t="str">
            <v xml:space="preserve">Ari Furnama </v>
          </cell>
        </row>
        <row r="45">
          <cell r="B45">
            <v>701271</v>
          </cell>
          <cell r="C45" t="str">
            <v>Shamshamatul Islami Dewantoro</v>
          </cell>
        </row>
        <row r="46">
          <cell r="B46">
            <v>701326</v>
          </cell>
          <cell r="C46" t="str">
            <v xml:space="preserve">Kristina </v>
          </cell>
        </row>
        <row r="47">
          <cell r="B47">
            <v>701324</v>
          </cell>
          <cell r="C47" t="str">
            <v>Saepudin Mahdi</v>
          </cell>
        </row>
        <row r="48">
          <cell r="B48">
            <v>701339</v>
          </cell>
          <cell r="C48" t="str">
            <v xml:space="preserve">Risca Merdekawati </v>
          </cell>
        </row>
        <row r="49">
          <cell r="B49">
            <v>701333</v>
          </cell>
          <cell r="C49" t="str">
            <v>Yanti Suhaemi</v>
          </cell>
        </row>
        <row r="50">
          <cell r="B50">
            <v>700835</v>
          </cell>
          <cell r="C50" t="str">
            <v>Elan Suherlan</v>
          </cell>
        </row>
        <row r="51">
          <cell r="B51">
            <v>700752</v>
          </cell>
          <cell r="C51" t="str">
            <v>Refi R</v>
          </cell>
        </row>
        <row r="52">
          <cell r="B52">
            <v>701258</v>
          </cell>
          <cell r="C52" t="str">
            <v>Rina Ari Setiani</v>
          </cell>
        </row>
        <row r="53">
          <cell r="B53">
            <v>701317</v>
          </cell>
          <cell r="C53" t="str">
            <v>Rery Anggraeini</v>
          </cell>
        </row>
        <row r="54">
          <cell r="B54">
            <v>701327</v>
          </cell>
          <cell r="C54" t="str">
            <v>Baimains Wasahua</v>
          </cell>
        </row>
        <row r="55">
          <cell r="B55">
            <v>701358</v>
          </cell>
          <cell r="C55" t="str">
            <v xml:space="preserve">Meliawati Siregar </v>
          </cell>
        </row>
        <row r="56">
          <cell r="B56">
            <v>701367</v>
          </cell>
          <cell r="C56" t="str">
            <v xml:space="preserve">Nurul Aviani Sri Oktavia Suryana </v>
          </cell>
        </row>
        <row r="57">
          <cell r="B57">
            <v>701284</v>
          </cell>
          <cell r="C57" t="str">
            <v>Puji Ayu Lestari</v>
          </cell>
        </row>
        <row r="58">
          <cell r="B58">
            <v>701168</v>
          </cell>
          <cell r="C58" t="str">
            <v>Ade Puput Indah</v>
          </cell>
        </row>
        <row r="59">
          <cell r="B59">
            <v>700092</v>
          </cell>
          <cell r="C59" t="str">
            <v>Feriyanto</v>
          </cell>
        </row>
        <row r="60">
          <cell r="B60">
            <v>700611</v>
          </cell>
          <cell r="C60" t="str">
            <v>Hana Kustia Permaestri</v>
          </cell>
        </row>
        <row r="61">
          <cell r="B61">
            <v>700134</v>
          </cell>
          <cell r="C61" t="str">
            <v>Rini Apriani</v>
          </cell>
        </row>
        <row r="62">
          <cell r="B62">
            <v>700676</v>
          </cell>
          <cell r="C62" t="str">
            <v>Yayang Maria</v>
          </cell>
        </row>
        <row r="63">
          <cell r="B63">
            <v>700979</v>
          </cell>
          <cell r="C63" t="str">
            <v>Yayang Maria</v>
          </cell>
        </row>
        <row r="64">
          <cell r="B64">
            <v>701049</v>
          </cell>
          <cell r="C64" t="str">
            <v>Febriansyah Rhomadon</v>
          </cell>
        </row>
        <row r="65">
          <cell r="B65">
            <v>701319</v>
          </cell>
          <cell r="C65" t="str">
            <v>Sri Rahayu</v>
          </cell>
        </row>
        <row r="66">
          <cell r="B66">
            <v>701342</v>
          </cell>
          <cell r="C66" t="str">
            <v xml:space="preserve">Minarti Herlina </v>
          </cell>
        </row>
        <row r="67">
          <cell r="B67">
            <v>701343</v>
          </cell>
          <cell r="C67" t="str">
            <v xml:space="preserve">Julfan Larosa </v>
          </cell>
        </row>
        <row r="68">
          <cell r="B68">
            <v>700001</v>
          </cell>
          <cell r="C68" t="str">
            <v xml:space="preserve">Made Egi Putra Jaya </v>
          </cell>
        </row>
        <row r="69">
          <cell r="B69">
            <v>700740</v>
          </cell>
          <cell r="C69" t="str">
            <v>Endang Lestari</v>
          </cell>
        </row>
        <row r="70">
          <cell r="B70">
            <v>700703</v>
          </cell>
          <cell r="C70" t="str">
            <v>Elsa Gultom</v>
          </cell>
        </row>
        <row r="71">
          <cell r="B71">
            <v>701216</v>
          </cell>
          <cell r="C71" t="str">
            <v>Arif Santoso</v>
          </cell>
        </row>
        <row r="72">
          <cell r="B72">
            <v>700522</v>
          </cell>
          <cell r="C72" t="str">
            <v>Moch Harris R Imron</v>
          </cell>
        </row>
        <row r="73">
          <cell r="B73">
            <v>700527</v>
          </cell>
          <cell r="C73" t="str">
            <v>Ika Soleha</v>
          </cell>
        </row>
        <row r="74">
          <cell r="B74">
            <v>700094</v>
          </cell>
          <cell r="C74" t="str">
            <v>Herda Octaviana</v>
          </cell>
        </row>
        <row r="75">
          <cell r="B75">
            <v>700333</v>
          </cell>
          <cell r="C75" t="str">
            <v>Nova Hutabarat</v>
          </cell>
        </row>
        <row r="76">
          <cell r="B76">
            <v>701368</v>
          </cell>
          <cell r="C76" t="str">
            <v>Ayu Lestari</v>
          </cell>
        </row>
        <row r="77">
          <cell r="B77">
            <v>700057</v>
          </cell>
          <cell r="C77" t="str">
            <v xml:space="preserve">Novita Dorlina </v>
          </cell>
        </row>
        <row r="78">
          <cell r="B78">
            <v>700305</v>
          </cell>
          <cell r="C78" t="str">
            <v>Nessa Bella Yuliana Putri</v>
          </cell>
        </row>
        <row r="79">
          <cell r="B79">
            <v>700854</v>
          </cell>
          <cell r="C79" t="str">
            <v>Faridah Hanafiyah</v>
          </cell>
        </row>
        <row r="80">
          <cell r="B80">
            <v>701293</v>
          </cell>
          <cell r="C80" t="str">
            <v>Indah Fajarwati</v>
          </cell>
        </row>
        <row r="81">
          <cell r="B81">
            <v>701321</v>
          </cell>
          <cell r="C81" t="str">
            <v xml:space="preserve">Diana Agustin </v>
          </cell>
        </row>
        <row r="82">
          <cell r="B82">
            <v>701355</v>
          </cell>
          <cell r="C82" t="str">
            <v>Siti Maryani Sip</v>
          </cell>
        </row>
        <row r="83">
          <cell r="B83">
            <v>700809</v>
          </cell>
          <cell r="C83" t="str">
            <v>Eddy Octara Achmad</v>
          </cell>
        </row>
        <row r="84">
          <cell r="B84">
            <v>700859</v>
          </cell>
          <cell r="C84" t="str">
            <v>Cahaya</v>
          </cell>
        </row>
        <row r="85">
          <cell r="B85">
            <v>700302</v>
          </cell>
          <cell r="C85" t="str">
            <v>Yuliana</v>
          </cell>
        </row>
        <row r="86">
          <cell r="B86">
            <v>700302</v>
          </cell>
          <cell r="C86" t="str">
            <v>Uki Ikrarsari</v>
          </cell>
        </row>
        <row r="87">
          <cell r="B87">
            <v>701248</v>
          </cell>
          <cell r="C87" t="str">
            <v>Hana Febriyanti</v>
          </cell>
        </row>
        <row r="88">
          <cell r="B88">
            <v>701256</v>
          </cell>
          <cell r="C88" t="str">
            <v xml:space="preserve">Dedeh Herawati </v>
          </cell>
        </row>
        <row r="89">
          <cell r="B89">
            <v>701341</v>
          </cell>
          <cell r="C89" t="str">
            <v xml:space="preserve">Maria Yolenta Lenda </v>
          </cell>
        </row>
        <row r="90">
          <cell r="B90">
            <v>701198</v>
          </cell>
          <cell r="C90" t="str">
            <v>Yessi Nur Susanti W</v>
          </cell>
        </row>
        <row r="91">
          <cell r="B91">
            <v>701359</v>
          </cell>
          <cell r="C91" t="str">
            <v xml:space="preserve">Agus Joko Prasetyo </v>
          </cell>
        </row>
        <row r="92">
          <cell r="B92">
            <v>701217</v>
          </cell>
          <cell r="C92" t="str">
            <v>Abdur Rahman Hakim</v>
          </cell>
        </row>
        <row r="93">
          <cell r="B93">
            <v>701350</v>
          </cell>
          <cell r="C93" t="str">
            <v>Muhammad Fachry Husaini</v>
          </cell>
        </row>
        <row r="94">
          <cell r="B94">
            <v>701285</v>
          </cell>
          <cell r="C94" t="str">
            <v>Rega Soenindro</v>
          </cell>
        </row>
        <row r="95">
          <cell r="B95">
            <v>701332</v>
          </cell>
          <cell r="C95" t="str">
            <v>Putri Khaerunisah</v>
          </cell>
        </row>
        <row r="96">
          <cell r="B96">
            <v>701348</v>
          </cell>
          <cell r="C96" t="str">
            <v xml:space="preserve">Wildan Firdaus </v>
          </cell>
        </row>
        <row r="97">
          <cell r="B97">
            <v>701361</v>
          </cell>
          <cell r="C97" t="str">
            <v xml:space="preserve">Yohanna Fransiska Effi P </v>
          </cell>
        </row>
        <row r="98">
          <cell r="B98">
            <v>701337</v>
          </cell>
          <cell r="C98" t="str">
            <v>Mimi Hari Yanti</v>
          </cell>
        </row>
        <row r="99">
          <cell r="B99">
            <v>701279</v>
          </cell>
          <cell r="C99" t="str">
            <v>Marisah Dwijaya Merzy</v>
          </cell>
        </row>
        <row r="100">
          <cell r="B100">
            <v>700505</v>
          </cell>
          <cell r="C100" t="str">
            <v>Rosmala Dewi</v>
          </cell>
        </row>
        <row r="101">
          <cell r="B101">
            <v>700512</v>
          </cell>
          <cell r="C101" t="str">
            <v xml:space="preserve">Andika Hafidh Ferdiansyah </v>
          </cell>
        </row>
        <row r="102">
          <cell r="B102">
            <v>700504</v>
          </cell>
          <cell r="C102" t="str">
            <v>Tri Haryono</v>
          </cell>
        </row>
        <row r="103">
          <cell r="B103">
            <v>700058</v>
          </cell>
          <cell r="C103" t="str">
            <v>Realita Anggun  Willanti</v>
          </cell>
          <cell r="D103">
            <v>0</v>
          </cell>
        </row>
        <row r="104">
          <cell r="B104">
            <v>700945</v>
          </cell>
          <cell r="C104" t="str">
            <v>Bowo</v>
          </cell>
          <cell r="D104">
            <v>0</v>
          </cell>
        </row>
        <row r="105">
          <cell r="B105">
            <v>700946</v>
          </cell>
          <cell r="C105" t="str">
            <v>Suheli Wibowo</v>
          </cell>
          <cell r="D105">
            <v>0</v>
          </cell>
        </row>
        <row r="106">
          <cell r="B106">
            <v>701270</v>
          </cell>
          <cell r="C106" t="str">
            <v>Mira Maryana</v>
          </cell>
          <cell r="D106">
            <v>0</v>
          </cell>
        </row>
        <row r="107">
          <cell r="B107">
            <v>701219</v>
          </cell>
          <cell r="C107" t="str">
            <v>Muhammad Fikri Askandary</v>
          </cell>
          <cell r="D107">
            <v>0</v>
          </cell>
        </row>
        <row r="108">
          <cell r="B108">
            <v>701303</v>
          </cell>
          <cell r="C108" t="str">
            <v xml:space="preserve">Amanda Anugerahani Estika </v>
          </cell>
          <cell r="D108">
            <v>0</v>
          </cell>
        </row>
        <row r="109">
          <cell r="B109">
            <v>700313</v>
          </cell>
          <cell r="C109" t="str">
            <v>Handri Satria</v>
          </cell>
          <cell r="D109">
            <v>0</v>
          </cell>
        </row>
        <row r="110">
          <cell r="B110" t="str">
            <v>QA014</v>
          </cell>
          <cell r="C110" t="str">
            <v>Hanifah</v>
          </cell>
          <cell r="D110">
            <v>200000</v>
          </cell>
        </row>
        <row r="111">
          <cell r="B111" t="str">
            <v>QA005</v>
          </cell>
          <cell r="C111" t="str">
            <v>Siti Komaria</v>
          </cell>
          <cell r="D111">
            <v>200000</v>
          </cell>
        </row>
        <row r="112">
          <cell r="B112" t="str">
            <v>QA013</v>
          </cell>
          <cell r="C112" t="str">
            <v>Dina Isnaeni</v>
          </cell>
          <cell r="D112">
            <v>200000</v>
          </cell>
        </row>
        <row r="113">
          <cell r="B113" t="str">
            <v>QA015</v>
          </cell>
          <cell r="C113" t="str">
            <v>Merty Mayasari</v>
          </cell>
          <cell r="D113">
            <v>200000</v>
          </cell>
        </row>
        <row r="114">
          <cell r="B114" t="str">
            <v>QA006</v>
          </cell>
          <cell r="C114" t="str">
            <v>Tika Hertika Ganiawati</v>
          </cell>
          <cell r="D114">
            <v>200000</v>
          </cell>
        </row>
        <row r="115">
          <cell r="B115">
            <v>700519</v>
          </cell>
          <cell r="C115" t="str">
            <v>Reni Setioningrum</v>
          </cell>
          <cell r="D115">
            <v>200000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"/>
  <sheetViews>
    <sheetView tabSelected="1" topLeftCell="S1" workbookViewId="0">
      <selection activeCell="AA9" sqref="AA9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43631</v>
      </c>
      <c r="B2">
        <v>700865</v>
      </c>
      <c r="C2" t="s">
        <v>32</v>
      </c>
      <c r="D2">
        <f>B2</f>
        <v>700865</v>
      </c>
      <c r="E2" t="s">
        <v>139</v>
      </c>
      <c r="F2" t="s">
        <v>140</v>
      </c>
      <c r="G2">
        <v>17</v>
      </c>
      <c r="H2" t="s">
        <v>146</v>
      </c>
      <c r="I2" s="5">
        <v>3250000</v>
      </c>
      <c r="J2" s="6">
        <f>I2</f>
        <v>3250000</v>
      </c>
      <c r="K2" s="5">
        <v>0</v>
      </c>
      <c r="L2" s="5">
        <f>IFERROR(VLOOKUP(B2,[1]OToT!$B$8:$D$115,3,0),0)</f>
        <v>0</v>
      </c>
      <c r="M2" s="5">
        <v>0</v>
      </c>
      <c r="N2" s="6">
        <f>SUM(J2:M2)</f>
        <v>3250000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6">
        <f>SUM(N2:U2)</f>
        <v>3250000</v>
      </c>
      <c r="W2" s="5">
        <f>IFERROR(VLOOKUP(B2,[1]THP!$B$11:$X$117,23,0),0)</f>
        <v>0</v>
      </c>
      <c r="X2" s="5">
        <f>IFERROR(VLOOKUP(B2,[1]THP!$B$11:$T$117,19,0),0)</f>
        <v>0</v>
      </c>
      <c r="Y2" s="5">
        <f>IFERROR(VLOOKUP(B2,[1]THP!$B$11:$V$117,21,0),0)</f>
        <v>0</v>
      </c>
      <c r="Z2" s="5">
        <f>IFERROR(VLOOKUP(B2,[1]THP!$B$11:$U$117,20,0),0)</f>
        <v>0</v>
      </c>
      <c r="AA2" s="5">
        <v>0</v>
      </c>
      <c r="AB2" s="5">
        <v>0</v>
      </c>
      <c r="AC2" s="6">
        <f>V2-W2-X2-Y2-Z2-AA2-AB2</f>
        <v>3250000</v>
      </c>
    </row>
    <row r="3" spans="1:29" ht="15.75" customHeight="1" x14ac:dyDescent="0.25">
      <c r="A3" s="3">
        <v>43631</v>
      </c>
      <c r="B3">
        <v>701147</v>
      </c>
      <c r="C3" t="s">
        <v>33</v>
      </c>
      <c r="D3">
        <f t="shared" ref="D3:D66" si="0">B3</f>
        <v>701147</v>
      </c>
      <c r="E3" t="s">
        <v>139</v>
      </c>
      <c r="F3" t="s">
        <v>140</v>
      </c>
      <c r="G3">
        <v>0</v>
      </c>
      <c r="H3" t="s">
        <v>146</v>
      </c>
      <c r="I3" s="5">
        <v>0</v>
      </c>
      <c r="J3" s="6">
        <f t="shared" ref="J3:J66" si="1">I3</f>
        <v>0</v>
      </c>
      <c r="K3" s="5">
        <v>0</v>
      </c>
      <c r="L3" s="5">
        <f>IFERROR(VLOOKUP(B3,[1]OToT!$B$8:$D$115,3,0),0)</f>
        <v>0</v>
      </c>
      <c r="M3" s="5">
        <v>0</v>
      </c>
      <c r="N3" s="6">
        <f t="shared" ref="N3:N66" si="2">SUM(J3:M3)</f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6">
        <f t="shared" ref="V3:V66" si="3">SUM(N3:U3)</f>
        <v>0</v>
      </c>
      <c r="W3" s="5">
        <f>IFERROR(VLOOKUP(B3,[1]THP!$B$11:$X$117,23,0),0)</f>
        <v>0</v>
      </c>
      <c r="X3" s="5">
        <f>IFERROR(VLOOKUP(B3,[1]THP!$B$11:$T$117,19,0),0)</f>
        <v>0</v>
      </c>
      <c r="Y3" s="5">
        <f>IFERROR(VLOOKUP(B3,[1]THP!$B$11:$V$117,21,0),0)</f>
        <v>0</v>
      </c>
      <c r="Z3" s="5">
        <f>IFERROR(VLOOKUP(B3,[1]THP!$B$11:$U$117,20,0),0)</f>
        <v>0</v>
      </c>
      <c r="AA3" s="5">
        <v>0</v>
      </c>
      <c r="AB3" s="5">
        <v>0</v>
      </c>
      <c r="AC3" s="6">
        <f t="shared" ref="AC3:AC66" si="4">V3-W3-X3-Y3-Z3-AA3-AB3</f>
        <v>0</v>
      </c>
    </row>
    <row r="4" spans="1:29" x14ac:dyDescent="0.25">
      <c r="A4" s="3">
        <v>43631</v>
      </c>
      <c r="B4">
        <v>701297</v>
      </c>
      <c r="C4" t="s">
        <v>34</v>
      </c>
      <c r="D4">
        <f t="shared" si="0"/>
        <v>701297</v>
      </c>
      <c r="E4" t="s">
        <v>139</v>
      </c>
      <c r="F4" t="s">
        <v>140</v>
      </c>
      <c r="G4">
        <v>15</v>
      </c>
      <c r="H4" t="s">
        <v>146</v>
      </c>
      <c r="I4" s="5">
        <v>2470588.2352941176</v>
      </c>
      <c r="J4" s="6">
        <f t="shared" si="1"/>
        <v>2470588.2352941176</v>
      </c>
      <c r="K4" s="5">
        <v>0</v>
      </c>
      <c r="L4" s="5">
        <f>IFERROR(VLOOKUP(B4,[1]OToT!$B$8:$D$115,3,0),0)</f>
        <v>0</v>
      </c>
      <c r="M4" s="5">
        <v>0</v>
      </c>
      <c r="N4" s="6">
        <f t="shared" si="2"/>
        <v>2470588.2352941176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6">
        <f t="shared" si="3"/>
        <v>2470588.2352941176</v>
      </c>
      <c r="W4" s="5">
        <f>IFERROR(VLOOKUP(B4,[1]THP!$B$11:$X$117,23,0),0)</f>
        <v>0</v>
      </c>
      <c r="X4" s="5">
        <f>IFERROR(VLOOKUP(B4,[1]THP!$B$11:$T$117,19,0),0)</f>
        <v>0</v>
      </c>
      <c r="Y4" s="5">
        <f>IFERROR(VLOOKUP(B4,[1]THP!$B$11:$V$117,21,0),0)</f>
        <v>0</v>
      </c>
      <c r="Z4" s="5">
        <f>IFERROR(VLOOKUP(B4,[1]THP!$B$11:$U$117,20,0),0)</f>
        <v>0</v>
      </c>
      <c r="AA4" s="5">
        <v>0</v>
      </c>
      <c r="AB4" s="5">
        <v>0</v>
      </c>
      <c r="AC4" s="6">
        <f t="shared" si="4"/>
        <v>2470588.2352941176</v>
      </c>
    </row>
    <row r="5" spans="1:29" x14ac:dyDescent="0.25">
      <c r="A5" s="3">
        <v>43631</v>
      </c>
      <c r="B5">
        <v>701331</v>
      </c>
      <c r="C5" t="s">
        <v>35</v>
      </c>
      <c r="D5">
        <f t="shared" si="0"/>
        <v>701331</v>
      </c>
      <c r="E5" t="s">
        <v>139</v>
      </c>
      <c r="F5" t="s">
        <v>140</v>
      </c>
      <c r="G5">
        <v>17</v>
      </c>
      <c r="H5" t="s">
        <v>146</v>
      </c>
      <c r="I5" s="5">
        <v>3250000</v>
      </c>
      <c r="J5" s="6">
        <f t="shared" si="1"/>
        <v>3250000</v>
      </c>
      <c r="K5" s="5">
        <v>0</v>
      </c>
      <c r="L5" s="5">
        <f>IFERROR(VLOOKUP(B5,[1]OToT!$B$8:$D$115,3,0),0)</f>
        <v>0</v>
      </c>
      <c r="M5" s="5">
        <v>0</v>
      </c>
      <c r="N5" s="6">
        <f t="shared" si="2"/>
        <v>3250000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6">
        <f t="shared" si="3"/>
        <v>3250000</v>
      </c>
      <c r="W5" s="5">
        <f>IFERROR(VLOOKUP(B5,[1]THP!$B$11:$X$117,23,0),0)</f>
        <v>0</v>
      </c>
      <c r="X5" s="5">
        <f>IFERROR(VLOOKUP(B5,[1]THP!$B$11:$T$117,19,0),0)</f>
        <v>0</v>
      </c>
      <c r="Y5" s="5">
        <f>IFERROR(VLOOKUP(B5,[1]THP!$B$11:$V$117,21,0),0)</f>
        <v>0</v>
      </c>
      <c r="Z5" s="5">
        <f>IFERROR(VLOOKUP(B5,[1]THP!$B$11:$U$117,20,0),0)</f>
        <v>0</v>
      </c>
      <c r="AA5" s="5">
        <v>0</v>
      </c>
      <c r="AB5" s="5">
        <v>0</v>
      </c>
      <c r="AC5" s="6">
        <f t="shared" si="4"/>
        <v>3250000</v>
      </c>
    </row>
    <row r="6" spans="1:29" x14ac:dyDescent="0.25">
      <c r="A6" s="3">
        <v>43631</v>
      </c>
      <c r="B6">
        <v>701365</v>
      </c>
      <c r="C6" t="s">
        <v>36</v>
      </c>
      <c r="D6">
        <f t="shared" si="0"/>
        <v>701365</v>
      </c>
      <c r="E6" t="s">
        <v>139</v>
      </c>
      <c r="F6" t="s">
        <v>140</v>
      </c>
      <c r="G6">
        <v>16</v>
      </c>
      <c r="H6" t="s">
        <v>146</v>
      </c>
      <c r="I6" s="5">
        <v>2635294.1176470588</v>
      </c>
      <c r="J6" s="6">
        <f t="shared" si="1"/>
        <v>2635294.1176470588</v>
      </c>
      <c r="K6" s="5">
        <v>0</v>
      </c>
      <c r="L6" s="5">
        <f>IFERROR(VLOOKUP(B6,[1]OToT!$B$8:$D$115,3,0),0)</f>
        <v>0</v>
      </c>
      <c r="M6" s="5">
        <v>0</v>
      </c>
      <c r="N6" s="6">
        <f t="shared" si="2"/>
        <v>2635294.1176470588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6">
        <f t="shared" si="3"/>
        <v>2635294.1176470588</v>
      </c>
      <c r="W6" s="5">
        <f>IFERROR(VLOOKUP(B6,[1]THP!$B$11:$X$117,23,0),0)</f>
        <v>0</v>
      </c>
      <c r="X6" s="5">
        <f>IFERROR(VLOOKUP(B6,[1]THP!$B$11:$T$117,19,0),0)</f>
        <v>0</v>
      </c>
      <c r="Y6" s="5">
        <f>IFERROR(VLOOKUP(B6,[1]THP!$B$11:$V$117,21,0),0)</f>
        <v>0</v>
      </c>
      <c r="Z6" s="5">
        <f>IFERROR(VLOOKUP(B6,[1]THP!$B$11:$U$117,20,0),0)</f>
        <v>0</v>
      </c>
      <c r="AA6" s="5">
        <v>0</v>
      </c>
      <c r="AB6" s="5">
        <v>0</v>
      </c>
      <c r="AC6" s="6">
        <f t="shared" si="4"/>
        <v>2635294.1176470588</v>
      </c>
    </row>
    <row r="7" spans="1:29" x14ac:dyDescent="0.25">
      <c r="A7" s="3">
        <v>43631</v>
      </c>
      <c r="B7">
        <v>701177</v>
      </c>
      <c r="C7" t="s">
        <v>37</v>
      </c>
      <c r="D7">
        <f t="shared" si="0"/>
        <v>701177</v>
      </c>
      <c r="E7" t="s">
        <v>139</v>
      </c>
      <c r="F7" t="s">
        <v>140</v>
      </c>
      <c r="G7">
        <v>16</v>
      </c>
      <c r="H7" t="s">
        <v>146</v>
      </c>
      <c r="I7" s="5">
        <v>3058823.5294117648</v>
      </c>
      <c r="J7" s="6">
        <f t="shared" si="1"/>
        <v>3058823.5294117648</v>
      </c>
      <c r="K7" s="5">
        <v>0</v>
      </c>
      <c r="L7" s="5">
        <f>IFERROR(VLOOKUP(B7,[1]OToT!$B$8:$D$115,3,0),0)</f>
        <v>0</v>
      </c>
      <c r="M7" s="5">
        <v>0</v>
      </c>
      <c r="N7" s="6">
        <f t="shared" si="2"/>
        <v>3058823.5294117648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6">
        <f t="shared" si="3"/>
        <v>3058823.5294117648</v>
      </c>
      <c r="W7" s="5">
        <f>IFERROR(VLOOKUP(B7,[1]THP!$B$11:$X$117,23,0),0)</f>
        <v>0</v>
      </c>
      <c r="X7" s="5">
        <f>IFERROR(VLOOKUP(B7,[1]THP!$B$11:$T$117,19,0),0)</f>
        <v>0</v>
      </c>
      <c r="Y7" s="5">
        <f>IFERROR(VLOOKUP(B7,[1]THP!$B$11:$V$117,21,0),0)</f>
        <v>0</v>
      </c>
      <c r="Z7" s="5">
        <f>IFERROR(VLOOKUP(B7,[1]THP!$B$11:$U$117,20,0),0)</f>
        <v>0</v>
      </c>
      <c r="AA7" s="5">
        <v>0</v>
      </c>
      <c r="AB7" s="5">
        <v>0</v>
      </c>
      <c r="AC7" s="6">
        <f t="shared" si="4"/>
        <v>3058823.5294117648</v>
      </c>
    </row>
    <row r="8" spans="1:29" x14ac:dyDescent="0.25">
      <c r="A8" s="3">
        <v>43631</v>
      </c>
      <c r="B8">
        <v>701329</v>
      </c>
      <c r="C8" t="s">
        <v>38</v>
      </c>
      <c r="D8">
        <f t="shared" si="0"/>
        <v>701329</v>
      </c>
      <c r="E8" t="s">
        <v>139</v>
      </c>
      <c r="F8" t="s">
        <v>140</v>
      </c>
      <c r="G8">
        <v>16</v>
      </c>
      <c r="H8" t="s">
        <v>146</v>
      </c>
      <c r="I8" s="5">
        <v>2635294.1176470588</v>
      </c>
      <c r="J8" s="6">
        <f t="shared" si="1"/>
        <v>2635294.1176470588</v>
      </c>
      <c r="K8" s="5">
        <v>0</v>
      </c>
      <c r="L8" s="5">
        <f>IFERROR(VLOOKUP(B8,[1]OToT!$B$8:$D$115,3,0),0)</f>
        <v>0</v>
      </c>
      <c r="M8" s="5">
        <v>0</v>
      </c>
      <c r="N8" s="6">
        <f t="shared" si="2"/>
        <v>2635294.1176470588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6">
        <f t="shared" si="3"/>
        <v>2635294.1176470588</v>
      </c>
      <c r="W8" s="5">
        <f>IFERROR(VLOOKUP(B8,[1]THP!$B$11:$X$117,23,0),0)</f>
        <v>0</v>
      </c>
      <c r="X8" s="5">
        <f>IFERROR(VLOOKUP(B8,[1]THP!$B$11:$T$117,19,0),0)</f>
        <v>0</v>
      </c>
      <c r="Y8" s="5">
        <f>IFERROR(VLOOKUP(B8,[1]THP!$B$11:$V$117,21,0),0)</f>
        <v>0</v>
      </c>
      <c r="Z8" s="5">
        <f>IFERROR(VLOOKUP(B8,[1]THP!$B$11:$U$117,20,0),0)</f>
        <v>0</v>
      </c>
      <c r="AA8" s="5">
        <v>0</v>
      </c>
      <c r="AB8" s="5">
        <v>0</v>
      </c>
      <c r="AC8" s="6">
        <f t="shared" si="4"/>
        <v>2635294.1176470588</v>
      </c>
    </row>
    <row r="9" spans="1:29" x14ac:dyDescent="0.25">
      <c r="A9" s="3">
        <v>43631</v>
      </c>
      <c r="B9">
        <v>701307</v>
      </c>
      <c r="C9" t="s">
        <v>39</v>
      </c>
      <c r="D9">
        <f t="shared" si="0"/>
        <v>701307</v>
      </c>
      <c r="E9" t="s">
        <v>139</v>
      </c>
      <c r="F9" t="s">
        <v>140</v>
      </c>
      <c r="G9">
        <v>15</v>
      </c>
      <c r="H9" t="s">
        <v>146</v>
      </c>
      <c r="I9" s="5">
        <v>2470588.2352941176</v>
      </c>
      <c r="J9" s="6">
        <f t="shared" si="1"/>
        <v>2470588.2352941176</v>
      </c>
      <c r="K9" s="5">
        <v>0</v>
      </c>
      <c r="L9" s="5">
        <f>IFERROR(VLOOKUP(B9,[1]OToT!$B$8:$D$115,3,0),0)</f>
        <v>0</v>
      </c>
      <c r="M9" s="5">
        <v>0</v>
      </c>
      <c r="N9" s="6">
        <f t="shared" si="2"/>
        <v>2470588.2352941176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6">
        <f t="shared" si="3"/>
        <v>2470588.2352941176</v>
      </c>
      <c r="W9" s="5">
        <f>IFERROR(VLOOKUP(B9,[1]THP!$B$11:$X$117,23,0),0)</f>
        <v>0</v>
      </c>
      <c r="X9" s="5">
        <f>IFERROR(VLOOKUP(B9,[1]THP!$B$11:$T$117,19,0),0)</f>
        <v>0</v>
      </c>
      <c r="Y9" s="5">
        <f>IFERROR(VLOOKUP(B9,[1]THP!$B$11:$V$117,21,0),0)</f>
        <v>0</v>
      </c>
      <c r="Z9" s="5">
        <f>IFERROR(VLOOKUP(B9,[1]THP!$B$11:$U$117,20,0),0)</f>
        <v>0</v>
      </c>
      <c r="AA9" s="5">
        <v>0</v>
      </c>
      <c r="AB9" s="5">
        <v>0</v>
      </c>
      <c r="AC9" s="6">
        <f t="shared" si="4"/>
        <v>2470588.2352941176</v>
      </c>
    </row>
    <row r="10" spans="1:29" x14ac:dyDescent="0.25">
      <c r="A10" s="3">
        <v>43631</v>
      </c>
      <c r="B10">
        <v>701312</v>
      </c>
      <c r="C10" t="s">
        <v>40</v>
      </c>
      <c r="D10">
        <f t="shared" si="0"/>
        <v>701312</v>
      </c>
      <c r="E10" t="s">
        <v>139</v>
      </c>
      <c r="F10" t="s">
        <v>140</v>
      </c>
      <c r="G10">
        <v>17</v>
      </c>
      <c r="H10" t="s">
        <v>146</v>
      </c>
      <c r="I10" s="5">
        <v>2800000</v>
      </c>
      <c r="J10" s="6">
        <f t="shared" si="1"/>
        <v>2800000</v>
      </c>
      <c r="K10" s="5">
        <v>0</v>
      </c>
      <c r="L10" s="5">
        <f>IFERROR(VLOOKUP(B10,[1]OToT!$B$8:$D$115,3,0),0)</f>
        <v>0</v>
      </c>
      <c r="M10" s="5">
        <v>0</v>
      </c>
      <c r="N10" s="6">
        <f t="shared" si="2"/>
        <v>2800000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6">
        <f t="shared" si="3"/>
        <v>2800000</v>
      </c>
      <c r="W10" s="5">
        <f>IFERROR(VLOOKUP(B10,[1]THP!$B$11:$X$117,23,0),0)</f>
        <v>0</v>
      </c>
      <c r="X10" s="5">
        <f>IFERROR(VLOOKUP(B10,[1]THP!$B$11:$T$117,19,0),0)</f>
        <v>0</v>
      </c>
      <c r="Y10" s="5">
        <f>IFERROR(VLOOKUP(B10,[1]THP!$B$11:$V$117,21,0),0)</f>
        <v>0</v>
      </c>
      <c r="Z10" s="5">
        <f>IFERROR(VLOOKUP(B10,[1]THP!$B$11:$U$117,20,0),0)</f>
        <v>0</v>
      </c>
      <c r="AA10" s="5">
        <v>0</v>
      </c>
      <c r="AB10" s="5">
        <v>0</v>
      </c>
      <c r="AC10" s="6">
        <f t="shared" si="4"/>
        <v>2800000</v>
      </c>
    </row>
    <row r="11" spans="1:29" x14ac:dyDescent="0.25">
      <c r="A11" s="3">
        <v>43631</v>
      </c>
      <c r="B11">
        <v>701304</v>
      </c>
      <c r="C11" t="s">
        <v>41</v>
      </c>
      <c r="D11">
        <f t="shared" si="0"/>
        <v>701304</v>
      </c>
      <c r="E11" t="s">
        <v>139</v>
      </c>
      <c r="F11" t="s">
        <v>140</v>
      </c>
      <c r="G11">
        <v>17</v>
      </c>
      <c r="H11" t="s">
        <v>146</v>
      </c>
      <c r="I11" s="5">
        <v>2800000</v>
      </c>
      <c r="J11" s="6">
        <f t="shared" si="1"/>
        <v>2800000</v>
      </c>
      <c r="K11" s="5">
        <v>0</v>
      </c>
      <c r="L11" s="5">
        <f>IFERROR(VLOOKUP(B11,[1]OToT!$B$8:$D$115,3,0),0)</f>
        <v>0</v>
      </c>
      <c r="M11" s="5">
        <v>0</v>
      </c>
      <c r="N11" s="6">
        <f t="shared" si="2"/>
        <v>2800000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6">
        <f t="shared" si="3"/>
        <v>2800000</v>
      </c>
      <c r="W11" s="5">
        <f>IFERROR(VLOOKUP(B11,[1]THP!$B$11:$X$117,23,0),0)</f>
        <v>0</v>
      </c>
      <c r="X11" s="5">
        <f>IFERROR(VLOOKUP(B11,[1]THP!$B$11:$T$117,19,0),0)</f>
        <v>0</v>
      </c>
      <c r="Y11" s="5">
        <f>IFERROR(VLOOKUP(B11,[1]THP!$B$11:$V$117,21,0),0)</f>
        <v>0</v>
      </c>
      <c r="Z11" s="5">
        <f>IFERROR(VLOOKUP(B11,[1]THP!$B$11:$U$117,20,0),0)</f>
        <v>0</v>
      </c>
      <c r="AA11" s="5">
        <v>0</v>
      </c>
      <c r="AB11" s="5">
        <v>0</v>
      </c>
      <c r="AC11" s="6">
        <f t="shared" si="4"/>
        <v>2800000</v>
      </c>
    </row>
    <row r="12" spans="1:29" x14ac:dyDescent="0.25">
      <c r="A12" s="3">
        <v>43631</v>
      </c>
      <c r="B12">
        <v>701305</v>
      </c>
      <c r="C12" t="s">
        <v>42</v>
      </c>
      <c r="D12">
        <f t="shared" si="0"/>
        <v>701305</v>
      </c>
      <c r="E12" t="s">
        <v>139</v>
      </c>
      <c r="F12" t="s">
        <v>140</v>
      </c>
      <c r="G12">
        <v>17</v>
      </c>
      <c r="H12" t="s">
        <v>146</v>
      </c>
      <c r="I12" s="5">
        <v>2800000</v>
      </c>
      <c r="J12" s="6">
        <f t="shared" si="1"/>
        <v>2800000</v>
      </c>
      <c r="K12" s="5">
        <v>0</v>
      </c>
      <c r="L12" s="5">
        <f>IFERROR(VLOOKUP(B12,[1]OToT!$B$8:$D$115,3,0),0)</f>
        <v>0</v>
      </c>
      <c r="M12" s="5">
        <v>0</v>
      </c>
      <c r="N12" s="6">
        <f t="shared" si="2"/>
        <v>2800000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6">
        <f t="shared" si="3"/>
        <v>2800000</v>
      </c>
      <c r="W12" s="5">
        <f>IFERROR(VLOOKUP(B12,[1]THP!$B$11:$X$117,23,0),0)</f>
        <v>0</v>
      </c>
      <c r="X12" s="5">
        <f>IFERROR(VLOOKUP(B12,[1]THP!$B$11:$T$117,19,0),0)</f>
        <v>0</v>
      </c>
      <c r="Y12" s="5">
        <f>IFERROR(VLOOKUP(B12,[1]THP!$B$11:$V$117,21,0),0)</f>
        <v>0</v>
      </c>
      <c r="Z12" s="5">
        <f>IFERROR(VLOOKUP(B12,[1]THP!$B$11:$U$117,20,0),0)</f>
        <v>0</v>
      </c>
      <c r="AA12" s="5">
        <v>0</v>
      </c>
      <c r="AB12" s="5">
        <v>0</v>
      </c>
      <c r="AC12" s="6">
        <f t="shared" si="4"/>
        <v>2800000</v>
      </c>
    </row>
    <row r="13" spans="1:29" x14ac:dyDescent="0.25">
      <c r="A13" s="3">
        <v>43631</v>
      </c>
      <c r="B13">
        <v>700420</v>
      </c>
      <c r="C13" t="s">
        <v>43</v>
      </c>
      <c r="D13">
        <f t="shared" si="0"/>
        <v>700420</v>
      </c>
      <c r="E13" t="s">
        <v>139</v>
      </c>
      <c r="F13" t="s">
        <v>141</v>
      </c>
      <c r="G13">
        <v>16</v>
      </c>
      <c r="H13" t="s">
        <v>146</v>
      </c>
      <c r="I13" s="5">
        <v>2635294.1176470588</v>
      </c>
      <c r="J13" s="6">
        <f t="shared" si="1"/>
        <v>2635294.1176470588</v>
      </c>
      <c r="K13" s="5">
        <v>0</v>
      </c>
      <c r="L13" s="5">
        <f>IFERROR(VLOOKUP(B13,[1]OToT!$B$8:$D$115,3,0),0)</f>
        <v>0</v>
      </c>
      <c r="M13" s="5">
        <v>0</v>
      </c>
      <c r="N13" s="6">
        <f t="shared" si="2"/>
        <v>2635294.1176470588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6">
        <f t="shared" si="3"/>
        <v>2635294.1176470588</v>
      </c>
      <c r="W13" s="5">
        <f>IFERROR(VLOOKUP(B13,[1]THP!$B$11:$X$117,23,0),0)</f>
        <v>0</v>
      </c>
      <c r="X13" s="5">
        <f>IFERROR(VLOOKUP(B13,[1]THP!$B$11:$T$117,19,0),0)</f>
        <v>0</v>
      </c>
      <c r="Y13" s="5">
        <f>IFERROR(VLOOKUP(B13,[1]THP!$B$11:$V$117,21,0),0)</f>
        <v>0</v>
      </c>
      <c r="Z13" s="5">
        <f>IFERROR(VLOOKUP(B13,[1]THP!$B$11:$U$117,20,0),0)</f>
        <v>0</v>
      </c>
      <c r="AA13" s="5">
        <v>0</v>
      </c>
      <c r="AB13" s="5">
        <v>0</v>
      </c>
      <c r="AC13" s="6">
        <f t="shared" si="4"/>
        <v>2635294.1176470588</v>
      </c>
    </row>
    <row r="14" spans="1:29" x14ac:dyDescent="0.25">
      <c r="A14" s="3">
        <v>43631</v>
      </c>
      <c r="B14">
        <v>700788</v>
      </c>
      <c r="C14" t="s">
        <v>44</v>
      </c>
      <c r="D14">
        <f t="shared" si="0"/>
        <v>700788</v>
      </c>
      <c r="E14" t="s">
        <v>139</v>
      </c>
      <c r="F14" t="s">
        <v>141</v>
      </c>
      <c r="G14">
        <v>15</v>
      </c>
      <c r="H14" t="s">
        <v>146</v>
      </c>
      <c r="I14" s="5">
        <v>2470588.2352941176</v>
      </c>
      <c r="J14" s="6">
        <f t="shared" si="1"/>
        <v>2470588.2352941176</v>
      </c>
      <c r="K14" s="5">
        <v>0</v>
      </c>
      <c r="L14" s="5">
        <f>IFERROR(VLOOKUP(B14,[1]OToT!$B$8:$D$115,3,0),0)</f>
        <v>0</v>
      </c>
      <c r="M14" s="5">
        <v>0</v>
      </c>
      <c r="N14" s="6">
        <f t="shared" si="2"/>
        <v>2470588.2352941176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6">
        <f t="shared" si="3"/>
        <v>2470588.2352941176</v>
      </c>
      <c r="W14" s="5">
        <f>IFERROR(VLOOKUP(B14,[1]THP!$B$11:$X$117,23,0),0)</f>
        <v>0</v>
      </c>
      <c r="X14" s="5">
        <f>IFERROR(VLOOKUP(B14,[1]THP!$B$11:$T$117,19,0),0)</f>
        <v>0</v>
      </c>
      <c r="Y14" s="5">
        <f>IFERROR(VLOOKUP(B14,[1]THP!$B$11:$V$117,21,0),0)</f>
        <v>0</v>
      </c>
      <c r="Z14" s="5">
        <f>IFERROR(VLOOKUP(B14,[1]THP!$B$11:$U$117,20,0),0)</f>
        <v>0</v>
      </c>
      <c r="AA14" s="5">
        <v>0</v>
      </c>
      <c r="AB14" s="5">
        <v>0</v>
      </c>
      <c r="AC14" s="6">
        <f t="shared" si="4"/>
        <v>2470588.2352941176</v>
      </c>
    </row>
    <row r="15" spans="1:29" x14ac:dyDescent="0.25">
      <c r="A15" s="3">
        <v>43631</v>
      </c>
      <c r="B15">
        <v>700277</v>
      </c>
      <c r="C15" t="s">
        <v>45</v>
      </c>
      <c r="D15">
        <f t="shared" si="0"/>
        <v>700277</v>
      </c>
      <c r="E15" t="s">
        <v>139</v>
      </c>
      <c r="F15" t="s">
        <v>141</v>
      </c>
      <c r="G15">
        <v>17</v>
      </c>
      <c r="H15" t="s">
        <v>146</v>
      </c>
      <c r="I15" s="5">
        <v>3750000</v>
      </c>
      <c r="J15" s="6">
        <f t="shared" si="1"/>
        <v>3750000</v>
      </c>
      <c r="K15" s="5">
        <v>0</v>
      </c>
      <c r="L15" s="5">
        <f>IFERROR(VLOOKUP(B15,[1]OToT!$B$8:$D$115,3,0),0)</f>
        <v>0</v>
      </c>
      <c r="M15" s="5">
        <v>0</v>
      </c>
      <c r="N15" s="6">
        <f t="shared" si="2"/>
        <v>3750000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6">
        <f t="shared" si="3"/>
        <v>3750000</v>
      </c>
      <c r="W15" s="5">
        <f>IFERROR(VLOOKUP(B15,[1]THP!$B$11:$X$117,23,0),0)</f>
        <v>0</v>
      </c>
      <c r="X15" s="5">
        <f>IFERROR(VLOOKUP(B15,[1]THP!$B$11:$T$117,19,0),0)</f>
        <v>0</v>
      </c>
      <c r="Y15" s="5">
        <f>IFERROR(VLOOKUP(B15,[1]THP!$B$11:$V$117,21,0),0)</f>
        <v>0</v>
      </c>
      <c r="Z15" s="5">
        <f>IFERROR(VLOOKUP(B15,[1]THP!$B$11:$U$117,20,0),0)</f>
        <v>0</v>
      </c>
      <c r="AA15" s="5">
        <v>0</v>
      </c>
      <c r="AB15" s="5">
        <v>0</v>
      </c>
      <c r="AC15" s="6">
        <f t="shared" si="4"/>
        <v>3750000</v>
      </c>
    </row>
    <row r="16" spans="1:29" x14ac:dyDescent="0.25">
      <c r="A16" s="3">
        <v>43631</v>
      </c>
      <c r="B16">
        <v>701111</v>
      </c>
      <c r="C16" t="s">
        <v>46</v>
      </c>
      <c r="D16">
        <f t="shared" si="0"/>
        <v>701111</v>
      </c>
      <c r="E16" t="s">
        <v>139</v>
      </c>
      <c r="F16" t="s">
        <v>141</v>
      </c>
      <c r="G16">
        <v>16</v>
      </c>
      <c r="H16" t="s">
        <v>146</v>
      </c>
      <c r="I16" s="5">
        <v>2635294.1176470588</v>
      </c>
      <c r="J16" s="6">
        <f t="shared" si="1"/>
        <v>2635294.1176470588</v>
      </c>
      <c r="K16" s="5">
        <v>0</v>
      </c>
      <c r="L16" s="5">
        <f>IFERROR(VLOOKUP(B16,[1]OToT!$B$8:$D$115,3,0),0)</f>
        <v>0</v>
      </c>
      <c r="M16" s="5">
        <v>0</v>
      </c>
      <c r="N16" s="6">
        <f t="shared" si="2"/>
        <v>2635294.1176470588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6">
        <f t="shared" si="3"/>
        <v>2635294.1176470588</v>
      </c>
      <c r="W16" s="5">
        <f>IFERROR(VLOOKUP(B16,[1]THP!$B$11:$X$117,23,0),0)</f>
        <v>0</v>
      </c>
      <c r="X16" s="5">
        <f>IFERROR(VLOOKUP(B16,[1]THP!$B$11:$T$117,19,0),0)</f>
        <v>0</v>
      </c>
      <c r="Y16" s="5">
        <f>IFERROR(VLOOKUP(B16,[1]THP!$B$11:$V$117,21,0),0)</f>
        <v>0</v>
      </c>
      <c r="Z16" s="5">
        <f>IFERROR(VLOOKUP(B16,[1]THP!$B$11:$U$117,20,0),0)</f>
        <v>0</v>
      </c>
      <c r="AA16" s="5">
        <v>0</v>
      </c>
      <c r="AB16" s="5">
        <v>0</v>
      </c>
      <c r="AC16" s="6">
        <f t="shared" si="4"/>
        <v>2635294.1176470588</v>
      </c>
    </row>
    <row r="17" spans="1:29" x14ac:dyDescent="0.25">
      <c r="A17" s="3">
        <v>43631</v>
      </c>
      <c r="B17">
        <v>701143</v>
      </c>
      <c r="C17" t="s">
        <v>47</v>
      </c>
      <c r="D17">
        <f t="shared" si="0"/>
        <v>701143</v>
      </c>
      <c r="E17" t="s">
        <v>139</v>
      </c>
      <c r="F17" t="s">
        <v>141</v>
      </c>
      <c r="G17">
        <v>16</v>
      </c>
      <c r="H17" t="s">
        <v>146</v>
      </c>
      <c r="I17" s="5">
        <v>3058823.5294117648</v>
      </c>
      <c r="J17" s="6">
        <f t="shared" si="1"/>
        <v>3058823.5294117648</v>
      </c>
      <c r="K17" s="5">
        <v>0</v>
      </c>
      <c r="L17" s="5">
        <f>IFERROR(VLOOKUP(B17,[1]OToT!$B$8:$D$115,3,0),0)</f>
        <v>0</v>
      </c>
      <c r="M17" s="5">
        <v>0</v>
      </c>
      <c r="N17" s="6">
        <f t="shared" si="2"/>
        <v>3058823.5294117648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6">
        <f t="shared" si="3"/>
        <v>3058823.5294117648</v>
      </c>
      <c r="W17" s="5">
        <f>IFERROR(VLOOKUP(B17,[1]THP!$B$11:$X$117,23,0),0)</f>
        <v>0</v>
      </c>
      <c r="X17" s="5">
        <f>IFERROR(VLOOKUP(B17,[1]THP!$B$11:$T$117,19,0),0)</f>
        <v>0</v>
      </c>
      <c r="Y17" s="5">
        <f>IFERROR(VLOOKUP(B17,[1]THP!$B$11:$V$117,21,0),0)</f>
        <v>0</v>
      </c>
      <c r="Z17" s="5">
        <f>IFERROR(VLOOKUP(B17,[1]THP!$B$11:$U$117,20,0),0)</f>
        <v>0</v>
      </c>
      <c r="AA17" s="5">
        <v>0</v>
      </c>
      <c r="AB17" s="5">
        <v>0</v>
      </c>
      <c r="AC17" s="6">
        <f t="shared" si="4"/>
        <v>3058823.5294117648</v>
      </c>
    </row>
    <row r="18" spans="1:29" x14ac:dyDescent="0.25">
      <c r="A18" s="3">
        <v>43631</v>
      </c>
      <c r="B18">
        <v>701338</v>
      </c>
      <c r="C18" t="s">
        <v>48</v>
      </c>
      <c r="D18">
        <f t="shared" si="0"/>
        <v>701338</v>
      </c>
      <c r="E18" t="s">
        <v>139</v>
      </c>
      <c r="F18" t="s">
        <v>141</v>
      </c>
      <c r="G18">
        <v>16</v>
      </c>
      <c r="H18" t="s">
        <v>146</v>
      </c>
      <c r="I18" s="5">
        <v>3058823.5294117648</v>
      </c>
      <c r="J18" s="6">
        <f t="shared" si="1"/>
        <v>3058823.5294117648</v>
      </c>
      <c r="K18" s="5">
        <v>0</v>
      </c>
      <c r="L18" s="5">
        <f>IFERROR(VLOOKUP(B18,[1]OToT!$B$8:$D$115,3,0),0)</f>
        <v>0</v>
      </c>
      <c r="M18" s="5">
        <v>0</v>
      </c>
      <c r="N18" s="6">
        <f t="shared" si="2"/>
        <v>3058823.5294117648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6">
        <f t="shared" si="3"/>
        <v>3058823.5294117648</v>
      </c>
      <c r="W18" s="5">
        <f>IFERROR(VLOOKUP(B18,[1]THP!$B$11:$X$117,23,0),0)</f>
        <v>0</v>
      </c>
      <c r="X18" s="5">
        <f>IFERROR(VLOOKUP(B18,[1]THP!$B$11:$T$117,19,0),0)</f>
        <v>0</v>
      </c>
      <c r="Y18" s="5">
        <f>IFERROR(VLOOKUP(B18,[1]THP!$B$11:$V$117,21,0),0)</f>
        <v>0</v>
      </c>
      <c r="Z18" s="5">
        <f>IFERROR(VLOOKUP(B18,[1]THP!$B$11:$U$117,20,0),0)</f>
        <v>0</v>
      </c>
      <c r="AA18" s="5">
        <v>0</v>
      </c>
      <c r="AB18" s="5">
        <v>0</v>
      </c>
      <c r="AC18" s="6">
        <f t="shared" si="4"/>
        <v>3058823.5294117648</v>
      </c>
    </row>
    <row r="19" spans="1:29" x14ac:dyDescent="0.25">
      <c r="A19" s="3">
        <v>43631</v>
      </c>
      <c r="B19">
        <v>701151</v>
      </c>
      <c r="C19" t="s">
        <v>49</v>
      </c>
      <c r="D19">
        <f t="shared" si="0"/>
        <v>701151</v>
      </c>
      <c r="E19" t="s">
        <v>139</v>
      </c>
      <c r="F19" t="s">
        <v>141</v>
      </c>
      <c r="G19">
        <v>15</v>
      </c>
      <c r="H19" t="s">
        <v>146</v>
      </c>
      <c r="I19" s="5">
        <v>2470588.2352941176</v>
      </c>
      <c r="J19" s="6">
        <f t="shared" si="1"/>
        <v>2470588.2352941176</v>
      </c>
      <c r="K19" s="5">
        <v>0</v>
      </c>
      <c r="L19" s="5">
        <f>IFERROR(VLOOKUP(B19,[1]OToT!$B$8:$D$115,3,0),0)</f>
        <v>0</v>
      </c>
      <c r="M19" s="5">
        <v>0</v>
      </c>
      <c r="N19" s="6">
        <f t="shared" si="2"/>
        <v>2470588.2352941176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6">
        <f t="shared" si="3"/>
        <v>2470588.2352941176</v>
      </c>
      <c r="W19" s="5">
        <f>IFERROR(VLOOKUP(B19,[1]THP!$B$11:$X$117,23,0),0)</f>
        <v>0</v>
      </c>
      <c r="X19" s="5">
        <f>IFERROR(VLOOKUP(B19,[1]THP!$B$11:$T$117,19,0),0)</f>
        <v>0</v>
      </c>
      <c r="Y19" s="5">
        <f>IFERROR(VLOOKUP(B19,[1]THP!$B$11:$V$117,21,0),0)</f>
        <v>0</v>
      </c>
      <c r="Z19" s="5">
        <f>IFERROR(VLOOKUP(B19,[1]THP!$B$11:$U$117,20,0),0)</f>
        <v>0</v>
      </c>
      <c r="AA19" s="5">
        <v>0</v>
      </c>
      <c r="AB19" s="5">
        <v>0</v>
      </c>
      <c r="AC19" s="6">
        <f t="shared" si="4"/>
        <v>2470588.2352941176</v>
      </c>
    </row>
    <row r="20" spans="1:29" x14ac:dyDescent="0.25">
      <c r="A20" s="3">
        <v>43631</v>
      </c>
      <c r="B20">
        <v>701370</v>
      </c>
      <c r="C20" t="s">
        <v>50</v>
      </c>
      <c r="D20">
        <f t="shared" si="0"/>
        <v>701370</v>
      </c>
      <c r="E20" t="s">
        <v>139</v>
      </c>
      <c r="F20" t="s">
        <v>142</v>
      </c>
      <c r="G20">
        <v>7</v>
      </c>
      <c r="H20" t="s">
        <v>146</v>
      </c>
      <c r="I20" s="5">
        <v>1152941.1764705882</v>
      </c>
      <c r="J20" s="6">
        <f t="shared" si="1"/>
        <v>1152941.1764705882</v>
      </c>
      <c r="K20" s="5">
        <v>0</v>
      </c>
      <c r="L20" s="5">
        <f>IFERROR(VLOOKUP(B20,[1]OToT!$B$8:$D$115,3,0),0)</f>
        <v>0</v>
      </c>
      <c r="M20" s="5">
        <v>0</v>
      </c>
      <c r="N20" s="6">
        <f t="shared" si="2"/>
        <v>1152941.1764705882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6">
        <f t="shared" si="3"/>
        <v>1152941.1764705882</v>
      </c>
      <c r="W20" s="5">
        <f>IFERROR(VLOOKUP(B20,[1]THP!$B$11:$X$117,23,0),0)</f>
        <v>0</v>
      </c>
      <c r="X20" s="5">
        <f>IFERROR(VLOOKUP(B20,[1]THP!$B$11:$T$117,19,0),0)</f>
        <v>0</v>
      </c>
      <c r="Y20" s="5">
        <f>IFERROR(VLOOKUP(B20,[1]THP!$B$11:$V$117,21,0),0)</f>
        <v>0</v>
      </c>
      <c r="Z20" s="5">
        <f>IFERROR(VLOOKUP(B20,[1]THP!$B$11:$U$117,20,0),0)</f>
        <v>0</v>
      </c>
      <c r="AA20" s="5">
        <v>0</v>
      </c>
      <c r="AB20" s="5">
        <v>0</v>
      </c>
      <c r="AC20" s="6">
        <f t="shared" si="4"/>
        <v>1152941.1764705882</v>
      </c>
    </row>
    <row r="21" spans="1:29" x14ac:dyDescent="0.25">
      <c r="A21" s="3">
        <v>43631</v>
      </c>
      <c r="B21">
        <v>700347</v>
      </c>
      <c r="C21" t="s">
        <v>51</v>
      </c>
      <c r="D21">
        <f t="shared" si="0"/>
        <v>700347</v>
      </c>
      <c r="E21" t="s">
        <v>139</v>
      </c>
      <c r="F21" t="s">
        <v>127</v>
      </c>
      <c r="G21">
        <v>17</v>
      </c>
      <c r="H21" t="s">
        <v>146</v>
      </c>
      <c r="I21" s="5">
        <v>3750000</v>
      </c>
      <c r="J21" s="6">
        <f t="shared" si="1"/>
        <v>3750000</v>
      </c>
      <c r="K21" s="5">
        <v>0</v>
      </c>
      <c r="L21" s="5">
        <f>IFERROR(VLOOKUP(B21,[1]OToT!$B$8:$D$115,3,0),0)</f>
        <v>0</v>
      </c>
      <c r="M21" s="5">
        <v>0</v>
      </c>
      <c r="N21" s="6">
        <f t="shared" si="2"/>
        <v>3750000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6">
        <f t="shared" si="3"/>
        <v>3750000</v>
      </c>
      <c r="W21" s="5">
        <f>IFERROR(VLOOKUP(B21,[1]THP!$B$11:$X$117,23,0),0)</f>
        <v>0</v>
      </c>
      <c r="X21" s="5">
        <f>IFERROR(VLOOKUP(B21,[1]THP!$B$11:$T$117,19,0),0)</f>
        <v>0</v>
      </c>
      <c r="Y21" s="5">
        <f>IFERROR(VLOOKUP(B21,[1]THP!$B$11:$V$117,21,0),0)</f>
        <v>0</v>
      </c>
      <c r="Z21" s="5">
        <f>IFERROR(VLOOKUP(B21,[1]THP!$B$11:$U$117,20,0),0)</f>
        <v>0</v>
      </c>
      <c r="AA21" s="5">
        <v>0</v>
      </c>
      <c r="AB21" s="5">
        <v>0</v>
      </c>
      <c r="AC21" s="6">
        <f t="shared" si="4"/>
        <v>3750000</v>
      </c>
    </row>
    <row r="22" spans="1:29" x14ac:dyDescent="0.25">
      <c r="A22" s="3">
        <v>43631</v>
      </c>
      <c r="B22">
        <v>700646</v>
      </c>
      <c r="C22" t="s">
        <v>52</v>
      </c>
      <c r="D22">
        <f t="shared" si="0"/>
        <v>700646</v>
      </c>
      <c r="E22" t="s">
        <v>139</v>
      </c>
      <c r="F22" t="s">
        <v>127</v>
      </c>
      <c r="G22">
        <v>17</v>
      </c>
      <c r="H22" t="s">
        <v>146</v>
      </c>
      <c r="I22" s="5">
        <v>3500000</v>
      </c>
      <c r="J22" s="6">
        <f t="shared" si="1"/>
        <v>3500000</v>
      </c>
      <c r="K22" s="5">
        <v>0</v>
      </c>
      <c r="L22" s="5">
        <f>IFERROR(VLOOKUP(B22,[1]OToT!$B$8:$D$115,3,0),0)</f>
        <v>0</v>
      </c>
      <c r="M22" s="5">
        <v>0</v>
      </c>
      <c r="N22" s="6">
        <f t="shared" si="2"/>
        <v>3500000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6">
        <f t="shared" si="3"/>
        <v>3500000</v>
      </c>
      <c r="W22" s="5">
        <f>IFERROR(VLOOKUP(B22,[1]THP!$B$11:$X$117,23,0),0)</f>
        <v>0</v>
      </c>
      <c r="X22" s="5">
        <f>IFERROR(VLOOKUP(B22,[1]THP!$B$11:$T$117,19,0),0)</f>
        <v>0</v>
      </c>
      <c r="Y22" s="5">
        <f>IFERROR(VLOOKUP(B22,[1]THP!$B$11:$V$117,21,0),0)</f>
        <v>0</v>
      </c>
      <c r="Z22" s="5">
        <f>IFERROR(VLOOKUP(B22,[1]THP!$B$11:$U$117,20,0),0)</f>
        <v>0</v>
      </c>
      <c r="AA22" s="5">
        <v>0</v>
      </c>
      <c r="AB22" s="5">
        <v>0</v>
      </c>
      <c r="AC22" s="6">
        <f t="shared" si="4"/>
        <v>3500000</v>
      </c>
    </row>
    <row r="23" spans="1:29" x14ac:dyDescent="0.25">
      <c r="A23" s="3">
        <v>43631</v>
      </c>
      <c r="B23">
        <v>701205</v>
      </c>
      <c r="C23" t="s">
        <v>53</v>
      </c>
      <c r="D23">
        <f t="shared" si="0"/>
        <v>701205</v>
      </c>
      <c r="E23" t="s">
        <v>139</v>
      </c>
      <c r="F23" t="s">
        <v>127</v>
      </c>
      <c r="G23">
        <v>15</v>
      </c>
      <c r="H23" t="s">
        <v>146</v>
      </c>
      <c r="I23" s="5">
        <v>2470588.2352941176</v>
      </c>
      <c r="J23" s="6">
        <f t="shared" si="1"/>
        <v>2470588.2352941176</v>
      </c>
      <c r="K23" s="5">
        <v>0</v>
      </c>
      <c r="L23" s="5">
        <f>IFERROR(VLOOKUP(B23,[1]OToT!$B$8:$D$115,3,0),0)</f>
        <v>0</v>
      </c>
      <c r="M23" s="5">
        <v>0</v>
      </c>
      <c r="N23" s="6">
        <f t="shared" si="2"/>
        <v>2470588.2352941176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6">
        <f t="shared" si="3"/>
        <v>2470588.2352941176</v>
      </c>
      <c r="W23" s="5">
        <f>IFERROR(VLOOKUP(B23,[1]THP!$B$11:$X$117,23,0),0)</f>
        <v>0</v>
      </c>
      <c r="X23" s="5">
        <f>IFERROR(VLOOKUP(B23,[1]THP!$B$11:$T$117,19,0),0)</f>
        <v>0</v>
      </c>
      <c r="Y23" s="5">
        <f>IFERROR(VLOOKUP(B23,[1]THP!$B$11:$V$117,21,0),0)</f>
        <v>0</v>
      </c>
      <c r="Z23" s="5">
        <f>IFERROR(VLOOKUP(B23,[1]THP!$B$11:$U$117,20,0),0)</f>
        <v>0</v>
      </c>
      <c r="AA23" s="5">
        <v>0</v>
      </c>
      <c r="AB23" s="5">
        <v>0</v>
      </c>
      <c r="AC23" s="6">
        <f t="shared" si="4"/>
        <v>2470588.2352941176</v>
      </c>
    </row>
    <row r="24" spans="1:29" x14ac:dyDescent="0.25">
      <c r="A24" s="3">
        <v>43631</v>
      </c>
      <c r="B24">
        <v>701323</v>
      </c>
      <c r="C24" t="s">
        <v>54</v>
      </c>
      <c r="D24">
        <f t="shared" si="0"/>
        <v>701323</v>
      </c>
      <c r="E24" t="s">
        <v>139</v>
      </c>
      <c r="F24" t="s">
        <v>127</v>
      </c>
      <c r="G24">
        <v>15</v>
      </c>
      <c r="H24" t="s">
        <v>146</v>
      </c>
      <c r="I24" s="5">
        <v>2470588.2352941176</v>
      </c>
      <c r="J24" s="6">
        <f t="shared" si="1"/>
        <v>2470588.2352941176</v>
      </c>
      <c r="K24" s="5">
        <v>0</v>
      </c>
      <c r="L24" s="5">
        <f>IFERROR(VLOOKUP(B24,[1]OToT!$B$8:$D$115,3,0),0)</f>
        <v>0</v>
      </c>
      <c r="M24" s="5">
        <v>0</v>
      </c>
      <c r="N24" s="6">
        <f t="shared" si="2"/>
        <v>2470588.2352941176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6">
        <f t="shared" si="3"/>
        <v>2470588.2352941176</v>
      </c>
      <c r="W24" s="5">
        <f>IFERROR(VLOOKUP(B24,[1]THP!$B$11:$X$117,23,0),0)</f>
        <v>0</v>
      </c>
      <c r="X24" s="5">
        <f>IFERROR(VLOOKUP(B24,[1]THP!$B$11:$T$117,19,0),0)</f>
        <v>0</v>
      </c>
      <c r="Y24" s="5">
        <f>IFERROR(VLOOKUP(B24,[1]THP!$B$11:$V$117,21,0),0)</f>
        <v>0</v>
      </c>
      <c r="Z24" s="5">
        <f>IFERROR(VLOOKUP(B24,[1]THP!$B$11:$U$117,20,0),0)</f>
        <v>0</v>
      </c>
      <c r="AA24" s="5">
        <v>0</v>
      </c>
      <c r="AB24" s="5">
        <v>0</v>
      </c>
      <c r="AC24" s="6">
        <f t="shared" si="4"/>
        <v>2470588.2352941176</v>
      </c>
    </row>
    <row r="25" spans="1:29" x14ac:dyDescent="0.25">
      <c r="A25" s="3">
        <v>43631</v>
      </c>
      <c r="B25">
        <v>701336</v>
      </c>
      <c r="C25" t="s">
        <v>55</v>
      </c>
      <c r="D25">
        <f t="shared" si="0"/>
        <v>701336</v>
      </c>
      <c r="E25" t="s">
        <v>139</v>
      </c>
      <c r="F25" t="s">
        <v>127</v>
      </c>
      <c r="G25">
        <v>15</v>
      </c>
      <c r="H25" t="s">
        <v>146</v>
      </c>
      <c r="I25" s="5">
        <v>2470588.2352941176</v>
      </c>
      <c r="J25" s="6">
        <f t="shared" si="1"/>
        <v>2470588.2352941176</v>
      </c>
      <c r="K25" s="5">
        <v>0</v>
      </c>
      <c r="L25" s="5">
        <f>IFERROR(VLOOKUP(B25,[1]OToT!$B$8:$D$115,3,0),0)</f>
        <v>0</v>
      </c>
      <c r="M25" s="5">
        <v>0</v>
      </c>
      <c r="N25" s="6">
        <f t="shared" si="2"/>
        <v>2470588.2352941176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6">
        <f t="shared" si="3"/>
        <v>2470588.2352941176</v>
      </c>
      <c r="W25" s="5">
        <f>IFERROR(VLOOKUP(B25,[1]THP!$B$11:$X$117,23,0),0)</f>
        <v>0</v>
      </c>
      <c r="X25" s="5">
        <f>IFERROR(VLOOKUP(B25,[1]THP!$B$11:$T$117,19,0),0)</f>
        <v>0</v>
      </c>
      <c r="Y25" s="5">
        <f>IFERROR(VLOOKUP(B25,[1]THP!$B$11:$V$117,21,0),0)</f>
        <v>0</v>
      </c>
      <c r="Z25" s="5">
        <f>IFERROR(VLOOKUP(B25,[1]THP!$B$11:$U$117,20,0),0)</f>
        <v>0</v>
      </c>
      <c r="AA25" s="5">
        <v>0</v>
      </c>
      <c r="AB25" s="5">
        <v>0</v>
      </c>
      <c r="AC25" s="6">
        <f t="shared" si="4"/>
        <v>2470588.2352941176</v>
      </c>
    </row>
    <row r="26" spans="1:29" x14ac:dyDescent="0.25">
      <c r="A26" s="3">
        <v>43631</v>
      </c>
      <c r="B26">
        <v>701369</v>
      </c>
      <c r="C26" t="s">
        <v>56</v>
      </c>
      <c r="D26">
        <f t="shared" si="0"/>
        <v>701369</v>
      </c>
      <c r="E26" t="s">
        <v>139</v>
      </c>
      <c r="F26" t="s">
        <v>127</v>
      </c>
      <c r="G26">
        <v>6</v>
      </c>
      <c r="H26" t="s">
        <v>146</v>
      </c>
      <c r="I26" s="5">
        <v>988235.29411764699</v>
      </c>
      <c r="J26" s="6">
        <f t="shared" si="1"/>
        <v>988235.29411764699</v>
      </c>
      <c r="K26" s="5">
        <v>0</v>
      </c>
      <c r="L26" s="5">
        <f>IFERROR(VLOOKUP(B26,[1]OToT!$B$8:$D$115,3,0),0)</f>
        <v>0</v>
      </c>
      <c r="M26" s="5">
        <v>0</v>
      </c>
      <c r="N26" s="6">
        <f t="shared" si="2"/>
        <v>988235.29411764699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6">
        <f t="shared" si="3"/>
        <v>988235.29411764699</v>
      </c>
      <c r="W26" s="5">
        <f>IFERROR(VLOOKUP(B26,[1]THP!$B$11:$X$117,23,0),0)</f>
        <v>0</v>
      </c>
      <c r="X26" s="5">
        <f>IFERROR(VLOOKUP(B26,[1]THP!$B$11:$T$117,19,0),0)</f>
        <v>0</v>
      </c>
      <c r="Y26" s="5">
        <f>IFERROR(VLOOKUP(B26,[1]THP!$B$11:$V$117,21,0),0)</f>
        <v>0</v>
      </c>
      <c r="Z26" s="5">
        <f>IFERROR(VLOOKUP(B26,[1]THP!$B$11:$U$117,20,0),0)</f>
        <v>0</v>
      </c>
      <c r="AA26" s="5">
        <v>0</v>
      </c>
      <c r="AB26" s="5">
        <v>0</v>
      </c>
      <c r="AC26" s="6">
        <f t="shared" si="4"/>
        <v>988235.29411764699</v>
      </c>
    </row>
    <row r="27" spans="1:29" x14ac:dyDescent="0.25">
      <c r="A27" s="3">
        <v>43631</v>
      </c>
      <c r="B27">
        <v>701298</v>
      </c>
      <c r="C27" t="s">
        <v>57</v>
      </c>
      <c r="D27">
        <f t="shared" si="0"/>
        <v>701298</v>
      </c>
      <c r="E27" t="s">
        <v>139</v>
      </c>
      <c r="F27" t="s">
        <v>127</v>
      </c>
      <c r="G27">
        <v>7</v>
      </c>
      <c r="H27" t="s">
        <v>146</v>
      </c>
      <c r="I27" s="5">
        <v>1152941.1764705882</v>
      </c>
      <c r="J27" s="6">
        <f t="shared" si="1"/>
        <v>1152941.1764705882</v>
      </c>
      <c r="K27" s="5">
        <v>0</v>
      </c>
      <c r="L27" s="5">
        <f>IFERROR(VLOOKUP(B27,[1]OToT!$B$8:$D$115,3,0),0)</f>
        <v>0</v>
      </c>
      <c r="M27" s="5">
        <v>0</v>
      </c>
      <c r="N27" s="6">
        <f t="shared" si="2"/>
        <v>1152941.1764705882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6">
        <f t="shared" si="3"/>
        <v>1152941.1764705882</v>
      </c>
      <c r="W27" s="5">
        <f>IFERROR(VLOOKUP(B27,[1]THP!$B$11:$X$117,23,0),0)</f>
        <v>0</v>
      </c>
      <c r="X27" s="5">
        <f>IFERROR(VLOOKUP(B27,[1]THP!$B$11:$T$117,19,0),0)</f>
        <v>0</v>
      </c>
      <c r="Y27" s="5">
        <f>IFERROR(VLOOKUP(B27,[1]THP!$B$11:$V$117,21,0),0)</f>
        <v>0</v>
      </c>
      <c r="Z27" s="5">
        <f>IFERROR(VLOOKUP(B27,[1]THP!$B$11:$U$117,20,0),0)</f>
        <v>0</v>
      </c>
      <c r="AA27" s="5">
        <v>0</v>
      </c>
      <c r="AB27" s="5">
        <v>0</v>
      </c>
      <c r="AC27" s="6">
        <f t="shared" si="4"/>
        <v>1152941.1764705882</v>
      </c>
    </row>
    <row r="28" spans="1:29" x14ac:dyDescent="0.25">
      <c r="A28" s="3">
        <v>43631</v>
      </c>
      <c r="B28">
        <v>700978</v>
      </c>
      <c r="C28" t="s">
        <v>58</v>
      </c>
      <c r="D28">
        <f t="shared" si="0"/>
        <v>700978</v>
      </c>
      <c r="E28" t="s">
        <v>139</v>
      </c>
      <c r="F28" t="s">
        <v>127</v>
      </c>
      <c r="G28">
        <v>7</v>
      </c>
      <c r="H28" t="s">
        <v>146</v>
      </c>
      <c r="I28" s="5">
        <v>1338235.2941176472</v>
      </c>
      <c r="J28" s="6">
        <f t="shared" si="1"/>
        <v>1338235.2941176472</v>
      </c>
      <c r="K28" s="5">
        <v>0</v>
      </c>
      <c r="L28" s="5">
        <f>IFERROR(VLOOKUP(B28,[1]OToT!$B$8:$D$115,3,0),0)</f>
        <v>0</v>
      </c>
      <c r="M28" s="5">
        <v>0</v>
      </c>
      <c r="N28" s="6">
        <f t="shared" si="2"/>
        <v>1338235.2941176472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6">
        <f t="shared" si="3"/>
        <v>1338235.2941176472</v>
      </c>
      <c r="W28" s="5">
        <f>IFERROR(VLOOKUP(B28,[1]THP!$B$11:$X$117,23,0),0)</f>
        <v>0</v>
      </c>
      <c r="X28" s="5">
        <f>IFERROR(VLOOKUP(B28,[1]THP!$B$11:$T$117,19,0),0)</f>
        <v>0</v>
      </c>
      <c r="Y28" s="5">
        <f>IFERROR(VLOOKUP(B28,[1]THP!$B$11:$V$117,21,0),0)</f>
        <v>0</v>
      </c>
      <c r="Z28" s="5">
        <f>IFERROR(VLOOKUP(B28,[1]THP!$B$11:$U$117,20,0),0)</f>
        <v>0</v>
      </c>
      <c r="AA28" s="5">
        <v>0</v>
      </c>
      <c r="AB28" s="5">
        <v>0</v>
      </c>
      <c r="AC28" s="6">
        <f t="shared" si="4"/>
        <v>1338235.2941176472</v>
      </c>
    </row>
    <row r="29" spans="1:29" x14ac:dyDescent="0.25">
      <c r="A29" s="3">
        <v>43631</v>
      </c>
      <c r="B29">
        <v>701345</v>
      </c>
      <c r="C29" t="s">
        <v>59</v>
      </c>
      <c r="D29">
        <f t="shared" si="0"/>
        <v>701345</v>
      </c>
      <c r="E29" t="s">
        <v>139</v>
      </c>
      <c r="F29" t="s">
        <v>127</v>
      </c>
      <c r="G29">
        <v>11</v>
      </c>
      <c r="H29" t="s">
        <v>146</v>
      </c>
      <c r="I29" s="5">
        <v>2102941.1764705884</v>
      </c>
      <c r="J29" s="6">
        <f t="shared" si="1"/>
        <v>2102941.1764705884</v>
      </c>
      <c r="K29" s="5">
        <v>0</v>
      </c>
      <c r="L29" s="5">
        <f>IFERROR(VLOOKUP(B29,[1]OToT!$B$8:$D$115,3,0),0)</f>
        <v>0</v>
      </c>
      <c r="M29" s="5">
        <v>0</v>
      </c>
      <c r="N29" s="6">
        <f t="shared" si="2"/>
        <v>2102941.1764705884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6">
        <f t="shared" si="3"/>
        <v>2102941.1764705884</v>
      </c>
      <c r="W29" s="5">
        <f>IFERROR(VLOOKUP(B29,[1]THP!$B$11:$X$117,23,0),0)</f>
        <v>0</v>
      </c>
      <c r="X29" s="5">
        <f>IFERROR(VLOOKUP(B29,[1]THP!$B$11:$T$117,19,0),0)</f>
        <v>0</v>
      </c>
      <c r="Y29" s="5">
        <f>IFERROR(VLOOKUP(B29,[1]THP!$B$11:$V$117,21,0),0)</f>
        <v>0</v>
      </c>
      <c r="Z29" s="5">
        <f>IFERROR(VLOOKUP(B29,[1]THP!$B$11:$U$117,20,0),0)</f>
        <v>0</v>
      </c>
      <c r="AA29" s="5">
        <v>0</v>
      </c>
      <c r="AB29" s="5">
        <v>0</v>
      </c>
      <c r="AC29" s="6">
        <f t="shared" si="4"/>
        <v>2102941.1764705884</v>
      </c>
    </row>
    <row r="30" spans="1:29" x14ac:dyDescent="0.25">
      <c r="A30" s="3">
        <v>43631</v>
      </c>
      <c r="B30">
        <v>700637</v>
      </c>
      <c r="C30" t="s">
        <v>60</v>
      </c>
      <c r="D30">
        <f t="shared" si="0"/>
        <v>700637</v>
      </c>
      <c r="E30" t="s">
        <v>139</v>
      </c>
      <c r="F30" t="s">
        <v>132</v>
      </c>
      <c r="G30">
        <v>17</v>
      </c>
      <c r="H30" t="s">
        <v>146</v>
      </c>
      <c r="I30" s="5">
        <v>2800000</v>
      </c>
      <c r="J30" s="6">
        <f t="shared" si="1"/>
        <v>2800000</v>
      </c>
      <c r="K30" s="5">
        <v>0</v>
      </c>
      <c r="L30" s="5">
        <f>IFERROR(VLOOKUP(B30,[1]OToT!$B$8:$D$115,3,0),0)</f>
        <v>0</v>
      </c>
      <c r="M30" s="5">
        <v>0</v>
      </c>
      <c r="N30" s="6">
        <f t="shared" si="2"/>
        <v>2800000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6">
        <f t="shared" si="3"/>
        <v>2800000</v>
      </c>
      <c r="W30" s="5">
        <f>IFERROR(VLOOKUP(B30,[1]THP!$B$11:$X$117,23,0),0)</f>
        <v>0</v>
      </c>
      <c r="X30" s="5">
        <f>IFERROR(VLOOKUP(B30,[1]THP!$B$11:$T$117,19,0),0)</f>
        <v>0</v>
      </c>
      <c r="Y30" s="5">
        <f>IFERROR(VLOOKUP(B30,[1]THP!$B$11:$V$117,21,0),0)</f>
        <v>0</v>
      </c>
      <c r="Z30" s="5">
        <f>IFERROR(VLOOKUP(B30,[1]THP!$B$11:$U$117,20,0),0)</f>
        <v>0</v>
      </c>
      <c r="AA30" s="5">
        <v>0</v>
      </c>
      <c r="AB30" s="5">
        <v>0</v>
      </c>
      <c r="AC30" s="6">
        <f t="shared" si="4"/>
        <v>2800000</v>
      </c>
    </row>
    <row r="31" spans="1:29" x14ac:dyDescent="0.25">
      <c r="A31" s="3">
        <v>43631</v>
      </c>
      <c r="B31">
        <v>701357</v>
      </c>
      <c r="C31" t="s">
        <v>61</v>
      </c>
      <c r="D31">
        <f t="shared" si="0"/>
        <v>701357</v>
      </c>
      <c r="E31" t="s">
        <v>139</v>
      </c>
      <c r="F31" t="s">
        <v>132</v>
      </c>
      <c r="G31">
        <v>16</v>
      </c>
      <c r="H31" t="s">
        <v>146</v>
      </c>
      <c r="I31" s="5">
        <v>3058823.5294117648</v>
      </c>
      <c r="J31" s="6">
        <f t="shared" si="1"/>
        <v>3058823.5294117648</v>
      </c>
      <c r="K31" s="5">
        <v>0</v>
      </c>
      <c r="L31" s="5">
        <f>IFERROR(VLOOKUP(B31,[1]OToT!$B$8:$D$115,3,0),0)</f>
        <v>0</v>
      </c>
      <c r="M31" s="5">
        <v>0</v>
      </c>
      <c r="N31" s="6">
        <f t="shared" si="2"/>
        <v>3058823.5294117648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6">
        <f t="shared" si="3"/>
        <v>3058823.5294117648</v>
      </c>
      <c r="W31" s="5">
        <f>IFERROR(VLOOKUP(B31,[1]THP!$B$11:$X$117,23,0),0)</f>
        <v>0</v>
      </c>
      <c r="X31" s="5">
        <f>IFERROR(VLOOKUP(B31,[1]THP!$B$11:$T$117,19,0),0)</f>
        <v>0</v>
      </c>
      <c r="Y31" s="5">
        <f>IFERROR(VLOOKUP(B31,[1]THP!$B$11:$V$117,21,0),0)</f>
        <v>0</v>
      </c>
      <c r="Z31" s="5">
        <f>IFERROR(VLOOKUP(B31,[1]THP!$B$11:$U$117,20,0),0)</f>
        <v>0</v>
      </c>
      <c r="AA31" s="5">
        <v>0</v>
      </c>
      <c r="AB31" s="5">
        <v>0</v>
      </c>
      <c r="AC31" s="6">
        <f t="shared" si="4"/>
        <v>3058823.5294117648</v>
      </c>
    </row>
    <row r="32" spans="1:29" x14ac:dyDescent="0.25">
      <c r="A32" s="3">
        <v>43631</v>
      </c>
      <c r="B32">
        <v>700179</v>
      </c>
      <c r="C32" t="s">
        <v>62</v>
      </c>
      <c r="D32">
        <f t="shared" si="0"/>
        <v>700179</v>
      </c>
      <c r="E32" t="s">
        <v>139</v>
      </c>
      <c r="F32" t="s">
        <v>132</v>
      </c>
      <c r="G32">
        <v>17</v>
      </c>
      <c r="H32" t="s">
        <v>146</v>
      </c>
      <c r="I32" s="5">
        <v>2800000</v>
      </c>
      <c r="J32" s="6">
        <f t="shared" si="1"/>
        <v>2800000</v>
      </c>
      <c r="K32" s="5">
        <v>0</v>
      </c>
      <c r="L32" s="5">
        <f>IFERROR(VLOOKUP(B32,[1]OToT!$B$8:$D$115,3,0),0)</f>
        <v>0</v>
      </c>
      <c r="M32" s="5">
        <v>0</v>
      </c>
      <c r="N32" s="6">
        <f t="shared" si="2"/>
        <v>2800000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6">
        <f t="shared" si="3"/>
        <v>2800000</v>
      </c>
      <c r="W32" s="5">
        <f>IFERROR(VLOOKUP(B32,[1]THP!$B$11:$X$117,23,0),0)</f>
        <v>0</v>
      </c>
      <c r="X32" s="5">
        <f>IFERROR(VLOOKUP(B32,[1]THP!$B$11:$T$117,19,0),0)</f>
        <v>0</v>
      </c>
      <c r="Y32" s="5">
        <f>IFERROR(VLOOKUP(B32,[1]THP!$B$11:$V$117,21,0),0)</f>
        <v>0</v>
      </c>
      <c r="Z32" s="5">
        <f>IFERROR(VLOOKUP(B32,[1]THP!$B$11:$U$117,20,0),0)</f>
        <v>0</v>
      </c>
      <c r="AA32" s="5">
        <v>0</v>
      </c>
      <c r="AB32" s="5">
        <v>0</v>
      </c>
      <c r="AC32" s="6">
        <f t="shared" si="4"/>
        <v>2800000</v>
      </c>
    </row>
    <row r="33" spans="1:29" x14ac:dyDescent="0.25">
      <c r="A33" s="3">
        <v>43631</v>
      </c>
      <c r="B33">
        <v>701371</v>
      </c>
      <c r="C33" t="s">
        <v>63</v>
      </c>
      <c r="D33">
        <f t="shared" si="0"/>
        <v>701371</v>
      </c>
      <c r="E33" t="s">
        <v>139</v>
      </c>
      <c r="F33" t="s">
        <v>132</v>
      </c>
      <c r="G33">
        <v>7</v>
      </c>
      <c r="H33" t="s">
        <v>146</v>
      </c>
      <c r="I33" s="5">
        <v>1152941.1764705882</v>
      </c>
      <c r="J33" s="6">
        <f t="shared" si="1"/>
        <v>1152941.1764705882</v>
      </c>
      <c r="K33" s="5">
        <v>0</v>
      </c>
      <c r="L33" s="5">
        <f>IFERROR(VLOOKUP(B33,[1]OToT!$B$8:$D$115,3,0),0)</f>
        <v>0</v>
      </c>
      <c r="M33" s="5">
        <v>0</v>
      </c>
      <c r="N33" s="6">
        <f t="shared" si="2"/>
        <v>1152941.1764705882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6">
        <f t="shared" si="3"/>
        <v>1152941.1764705882</v>
      </c>
      <c r="W33" s="5">
        <f>IFERROR(VLOOKUP(B33,[1]THP!$B$11:$X$117,23,0),0)</f>
        <v>0</v>
      </c>
      <c r="X33" s="5">
        <f>IFERROR(VLOOKUP(B33,[1]THP!$B$11:$T$117,19,0),0)</f>
        <v>0</v>
      </c>
      <c r="Y33" s="5">
        <f>IFERROR(VLOOKUP(B33,[1]THP!$B$11:$V$117,21,0),0)</f>
        <v>0</v>
      </c>
      <c r="Z33" s="5">
        <f>IFERROR(VLOOKUP(B33,[1]THP!$B$11:$U$117,20,0),0)</f>
        <v>0</v>
      </c>
      <c r="AA33" s="5">
        <v>0</v>
      </c>
      <c r="AB33" s="5">
        <v>0</v>
      </c>
      <c r="AC33" s="6">
        <f t="shared" si="4"/>
        <v>1152941.1764705882</v>
      </c>
    </row>
    <row r="34" spans="1:29" x14ac:dyDescent="0.25">
      <c r="A34" s="3">
        <v>43631</v>
      </c>
      <c r="B34">
        <v>701210</v>
      </c>
      <c r="C34" t="s">
        <v>64</v>
      </c>
      <c r="D34">
        <f t="shared" si="0"/>
        <v>701210</v>
      </c>
      <c r="E34" t="s">
        <v>139</v>
      </c>
      <c r="F34" t="s">
        <v>132</v>
      </c>
      <c r="G34">
        <v>2</v>
      </c>
      <c r="H34" t="s">
        <v>146</v>
      </c>
      <c r="I34" s="5">
        <v>382352.9411764706</v>
      </c>
      <c r="J34" s="6">
        <f t="shared" si="1"/>
        <v>382352.9411764706</v>
      </c>
      <c r="K34" s="5">
        <v>0</v>
      </c>
      <c r="L34" s="5">
        <f>IFERROR(VLOOKUP(B34,[1]OToT!$B$8:$D$115,3,0),0)</f>
        <v>0</v>
      </c>
      <c r="M34" s="5">
        <v>0</v>
      </c>
      <c r="N34" s="6">
        <f t="shared" si="2"/>
        <v>382352.9411764706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6">
        <f t="shared" si="3"/>
        <v>382352.9411764706</v>
      </c>
      <c r="W34" s="5">
        <f>IFERROR(VLOOKUP(B34,[1]THP!$B$11:$X$117,23,0),0)</f>
        <v>0</v>
      </c>
      <c r="X34" s="5">
        <f>IFERROR(VLOOKUP(B34,[1]THP!$B$11:$T$117,19,0),0)</f>
        <v>0</v>
      </c>
      <c r="Y34" s="5">
        <f>IFERROR(VLOOKUP(B34,[1]THP!$B$11:$V$117,21,0),0)</f>
        <v>0</v>
      </c>
      <c r="Z34" s="5">
        <f>IFERROR(VLOOKUP(B34,[1]THP!$B$11:$U$117,20,0),0)</f>
        <v>0</v>
      </c>
      <c r="AA34" s="5">
        <v>0</v>
      </c>
      <c r="AB34" s="5">
        <v>0</v>
      </c>
      <c r="AC34" s="6">
        <f t="shared" si="4"/>
        <v>382352.9411764706</v>
      </c>
    </row>
    <row r="35" spans="1:29" x14ac:dyDescent="0.25">
      <c r="A35" s="3">
        <v>43631</v>
      </c>
      <c r="B35">
        <v>701042</v>
      </c>
      <c r="C35" t="s">
        <v>65</v>
      </c>
      <c r="D35">
        <f t="shared" si="0"/>
        <v>701042</v>
      </c>
      <c r="E35" t="s">
        <v>139</v>
      </c>
      <c r="F35" t="s">
        <v>132</v>
      </c>
      <c r="G35">
        <v>17</v>
      </c>
      <c r="H35" t="s">
        <v>146</v>
      </c>
      <c r="I35" s="5">
        <v>2800000</v>
      </c>
      <c r="J35" s="6">
        <f t="shared" si="1"/>
        <v>2800000</v>
      </c>
      <c r="K35" s="5">
        <v>0</v>
      </c>
      <c r="L35" s="5">
        <f>IFERROR(VLOOKUP(B35,[1]OToT!$B$8:$D$115,3,0),0)</f>
        <v>0</v>
      </c>
      <c r="M35" s="5">
        <v>0</v>
      </c>
      <c r="N35" s="6">
        <f t="shared" si="2"/>
        <v>2800000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6">
        <f t="shared" si="3"/>
        <v>2800000</v>
      </c>
      <c r="W35" s="5">
        <f>IFERROR(VLOOKUP(B35,[1]THP!$B$11:$X$117,23,0),0)</f>
        <v>0</v>
      </c>
      <c r="X35" s="5">
        <f>IFERROR(VLOOKUP(B35,[1]THP!$B$11:$T$117,19,0),0)</f>
        <v>0</v>
      </c>
      <c r="Y35" s="5">
        <f>IFERROR(VLOOKUP(B35,[1]THP!$B$11:$V$117,21,0),0)</f>
        <v>0</v>
      </c>
      <c r="Z35" s="5">
        <f>IFERROR(VLOOKUP(B35,[1]THP!$B$11:$U$117,20,0),0)</f>
        <v>0</v>
      </c>
      <c r="AA35" s="5">
        <v>0</v>
      </c>
      <c r="AB35" s="5">
        <v>0</v>
      </c>
      <c r="AC35" s="6">
        <f t="shared" si="4"/>
        <v>2800000</v>
      </c>
    </row>
    <row r="36" spans="1:29" x14ac:dyDescent="0.25">
      <c r="A36" s="3">
        <v>43631</v>
      </c>
      <c r="B36">
        <v>700168</v>
      </c>
      <c r="C36" t="s">
        <v>66</v>
      </c>
      <c r="D36">
        <f t="shared" si="0"/>
        <v>700168</v>
      </c>
      <c r="E36" t="s">
        <v>139</v>
      </c>
      <c r="F36" t="s">
        <v>143</v>
      </c>
      <c r="G36">
        <v>17</v>
      </c>
      <c r="H36" t="s">
        <v>146</v>
      </c>
      <c r="I36" s="5">
        <v>3750000</v>
      </c>
      <c r="J36" s="6">
        <f t="shared" si="1"/>
        <v>3750000</v>
      </c>
      <c r="K36" s="5">
        <v>0</v>
      </c>
      <c r="L36" s="5">
        <f>IFERROR(VLOOKUP(B36,[1]OToT!$B$8:$D$115,3,0),0)</f>
        <v>0</v>
      </c>
      <c r="M36" s="5">
        <v>0</v>
      </c>
      <c r="N36" s="6">
        <f t="shared" si="2"/>
        <v>3750000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6">
        <f t="shared" si="3"/>
        <v>3750000</v>
      </c>
      <c r="W36" s="5">
        <f>IFERROR(VLOOKUP(B36,[1]THP!$B$11:$X$117,23,0),0)</f>
        <v>0</v>
      </c>
      <c r="X36" s="5">
        <f>IFERROR(VLOOKUP(B36,[1]THP!$B$11:$T$117,19,0),0)</f>
        <v>0</v>
      </c>
      <c r="Y36" s="5">
        <f>IFERROR(VLOOKUP(B36,[1]THP!$B$11:$V$117,21,0),0)</f>
        <v>0</v>
      </c>
      <c r="Z36" s="5">
        <f>IFERROR(VLOOKUP(B36,[1]THP!$B$11:$U$117,20,0),0)</f>
        <v>0</v>
      </c>
      <c r="AA36" s="5">
        <v>0</v>
      </c>
      <c r="AB36" s="5">
        <v>0</v>
      </c>
      <c r="AC36" s="6">
        <f t="shared" si="4"/>
        <v>3750000</v>
      </c>
    </row>
    <row r="37" spans="1:29" x14ac:dyDescent="0.25">
      <c r="A37" s="3">
        <v>43631</v>
      </c>
      <c r="B37">
        <v>700819</v>
      </c>
      <c r="C37" t="s">
        <v>67</v>
      </c>
      <c r="D37">
        <f t="shared" si="0"/>
        <v>700819</v>
      </c>
      <c r="E37" t="s">
        <v>139</v>
      </c>
      <c r="F37" t="s">
        <v>143</v>
      </c>
      <c r="G37">
        <v>17</v>
      </c>
      <c r="H37" t="s">
        <v>146</v>
      </c>
      <c r="I37" s="5">
        <v>2800000</v>
      </c>
      <c r="J37" s="6">
        <f t="shared" si="1"/>
        <v>2800000</v>
      </c>
      <c r="K37" s="5">
        <v>0</v>
      </c>
      <c r="L37" s="5">
        <f>IFERROR(VLOOKUP(B37,[1]OToT!$B$8:$D$115,3,0),0)</f>
        <v>0</v>
      </c>
      <c r="M37" s="5">
        <v>0</v>
      </c>
      <c r="N37" s="6">
        <f t="shared" si="2"/>
        <v>2800000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6">
        <f t="shared" si="3"/>
        <v>2800000</v>
      </c>
      <c r="W37" s="5">
        <f>IFERROR(VLOOKUP(B37,[1]THP!$B$11:$X$117,23,0),0)</f>
        <v>0</v>
      </c>
      <c r="X37" s="5">
        <f>IFERROR(VLOOKUP(B37,[1]THP!$B$11:$T$117,19,0),0)</f>
        <v>0</v>
      </c>
      <c r="Y37" s="5">
        <f>IFERROR(VLOOKUP(B37,[1]THP!$B$11:$V$117,21,0),0)</f>
        <v>0</v>
      </c>
      <c r="Z37" s="5">
        <f>IFERROR(VLOOKUP(B37,[1]THP!$B$11:$U$117,20,0),0)</f>
        <v>0</v>
      </c>
      <c r="AA37" s="5">
        <v>0</v>
      </c>
      <c r="AB37" s="5">
        <v>0</v>
      </c>
      <c r="AC37" s="6">
        <f t="shared" si="4"/>
        <v>2800000</v>
      </c>
    </row>
    <row r="38" spans="1:29" x14ac:dyDescent="0.25">
      <c r="A38" s="3">
        <v>43631</v>
      </c>
      <c r="B38">
        <v>701249</v>
      </c>
      <c r="C38" t="s">
        <v>68</v>
      </c>
      <c r="D38">
        <f t="shared" si="0"/>
        <v>701249</v>
      </c>
      <c r="E38" t="s">
        <v>139</v>
      </c>
      <c r="F38" t="s">
        <v>143</v>
      </c>
      <c r="G38">
        <v>17</v>
      </c>
      <c r="H38" t="s">
        <v>146</v>
      </c>
      <c r="I38" s="5">
        <v>2800000</v>
      </c>
      <c r="J38" s="6">
        <f t="shared" si="1"/>
        <v>2800000</v>
      </c>
      <c r="K38" s="5">
        <v>0</v>
      </c>
      <c r="L38" s="5">
        <f>IFERROR(VLOOKUP(B38,[1]OToT!$B$8:$D$115,3,0),0)</f>
        <v>0</v>
      </c>
      <c r="M38" s="5">
        <v>0</v>
      </c>
      <c r="N38" s="6">
        <f t="shared" si="2"/>
        <v>2800000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6">
        <f t="shared" si="3"/>
        <v>2800000</v>
      </c>
      <c r="W38" s="5">
        <f>IFERROR(VLOOKUP(B38,[1]THP!$B$11:$X$117,23,0),0)</f>
        <v>0</v>
      </c>
      <c r="X38" s="5">
        <f>IFERROR(VLOOKUP(B38,[1]THP!$B$11:$T$117,19,0),0)</f>
        <v>0</v>
      </c>
      <c r="Y38" s="5">
        <f>IFERROR(VLOOKUP(B38,[1]THP!$B$11:$V$117,21,0),0)</f>
        <v>0</v>
      </c>
      <c r="Z38" s="5">
        <f>IFERROR(VLOOKUP(B38,[1]THP!$B$11:$U$117,20,0),0)</f>
        <v>0</v>
      </c>
      <c r="AA38" s="5">
        <v>0</v>
      </c>
      <c r="AB38" s="5">
        <v>0</v>
      </c>
      <c r="AC38" s="6">
        <f t="shared" si="4"/>
        <v>2800000</v>
      </c>
    </row>
    <row r="39" spans="1:29" x14ac:dyDescent="0.25">
      <c r="A39" s="3">
        <v>43631</v>
      </c>
      <c r="B39">
        <v>701271</v>
      </c>
      <c r="C39" t="s">
        <v>69</v>
      </c>
      <c r="D39">
        <f t="shared" si="0"/>
        <v>701271</v>
      </c>
      <c r="E39" t="s">
        <v>139</v>
      </c>
      <c r="F39" t="s">
        <v>143</v>
      </c>
      <c r="G39">
        <v>17</v>
      </c>
      <c r="H39" t="s">
        <v>146</v>
      </c>
      <c r="I39" s="5">
        <v>2800000</v>
      </c>
      <c r="J39" s="6">
        <f t="shared" si="1"/>
        <v>2800000</v>
      </c>
      <c r="K39" s="5">
        <v>0</v>
      </c>
      <c r="L39" s="5">
        <f>IFERROR(VLOOKUP(B39,[1]OToT!$B$8:$D$115,3,0),0)</f>
        <v>0</v>
      </c>
      <c r="M39" s="5">
        <v>0</v>
      </c>
      <c r="N39" s="6">
        <f t="shared" si="2"/>
        <v>2800000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6">
        <f t="shared" si="3"/>
        <v>2800000</v>
      </c>
      <c r="W39" s="5">
        <f>IFERROR(VLOOKUP(B39,[1]THP!$B$11:$X$117,23,0),0)</f>
        <v>0</v>
      </c>
      <c r="X39" s="5">
        <f>IFERROR(VLOOKUP(B39,[1]THP!$B$11:$T$117,19,0),0)</f>
        <v>0</v>
      </c>
      <c r="Y39" s="5">
        <f>IFERROR(VLOOKUP(B39,[1]THP!$B$11:$V$117,21,0),0)</f>
        <v>0</v>
      </c>
      <c r="Z39" s="5">
        <f>IFERROR(VLOOKUP(B39,[1]THP!$B$11:$U$117,20,0),0)</f>
        <v>0</v>
      </c>
      <c r="AA39" s="5">
        <v>0</v>
      </c>
      <c r="AB39" s="5">
        <v>0</v>
      </c>
      <c r="AC39" s="6">
        <f t="shared" si="4"/>
        <v>2800000</v>
      </c>
    </row>
    <row r="40" spans="1:29" x14ac:dyDescent="0.25">
      <c r="A40" s="3">
        <v>43631</v>
      </c>
      <c r="B40">
        <v>701326</v>
      </c>
      <c r="C40" t="s">
        <v>70</v>
      </c>
      <c r="D40">
        <f t="shared" si="0"/>
        <v>701326</v>
      </c>
      <c r="E40" t="s">
        <v>139</v>
      </c>
      <c r="F40" t="s">
        <v>143</v>
      </c>
      <c r="G40">
        <v>16</v>
      </c>
      <c r="H40" t="s">
        <v>146</v>
      </c>
      <c r="I40" s="5">
        <v>2635294.1176470588</v>
      </c>
      <c r="J40" s="6">
        <f t="shared" si="1"/>
        <v>2635294.1176470588</v>
      </c>
      <c r="K40" s="5">
        <v>0</v>
      </c>
      <c r="L40" s="5">
        <f>IFERROR(VLOOKUP(B40,[1]OToT!$B$8:$D$115,3,0),0)</f>
        <v>0</v>
      </c>
      <c r="M40" s="5">
        <v>0</v>
      </c>
      <c r="N40" s="6">
        <f t="shared" si="2"/>
        <v>2635294.1176470588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6">
        <f t="shared" si="3"/>
        <v>2635294.1176470588</v>
      </c>
      <c r="W40" s="5">
        <f>IFERROR(VLOOKUP(B40,[1]THP!$B$11:$X$117,23,0),0)</f>
        <v>0</v>
      </c>
      <c r="X40" s="5">
        <f>IFERROR(VLOOKUP(B40,[1]THP!$B$11:$T$117,19,0),0)</f>
        <v>0</v>
      </c>
      <c r="Y40" s="5">
        <f>IFERROR(VLOOKUP(B40,[1]THP!$B$11:$V$117,21,0),0)</f>
        <v>0</v>
      </c>
      <c r="Z40" s="5">
        <f>IFERROR(VLOOKUP(B40,[1]THP!$B$11:$U$117,20,0),0)</f>
        <v>0</v>
      </c>
      <c r="AA40" s="5">
        <v>0</v>
      </c>
      <c r="AB40" s="5">
        <v>0</v>
      </c>
      <c r="AC40" s="6">
        <f t="shared" si="4"/>
        <v>2635294.1176470588</v>
      </c>
    </row>
    <row r="41" spans="1:29" x14ac:dyDescent="0.25">
      <c r="A41" s="3">
        <v>43631</v>
      </c>
      <c r="B41">
        <v>701324</v>
      </c>
      <c r="C41" t="s">
        <v>71</v>
      </c>
      <c r="D41">
        <f t="shared" si="0"/>
        <v>701324</v>
      </c>
      <c r="E41" t="s">
        <v>139</v>
      </c>
      <c r="F41" t="s">
        <v>143</v>
      </c>
      <c r="G41">
        <v>16</v>
      </c>
      <c r="H41" t="s">
        <v>146</v>
      </c>
      <c r="I41" s="5">
        <v>2635294.1176470588</v>
      </c>
      <c r="J41" s="6">
        <f t="shared" si="1"/>
        <v>2635294.1176470588</v>
      </c>
      <c r="K41" s="5">
        <v>0</v>
      </c>
      <c r="L41" s="5">
        <f>IFERROR(VLOOKUP(B41,[1]OToT!$B$8:$D$115,3,0),0)</f>
        <v>0</v>
      </c>
      <c r="M41" s="5">
        <v>0</v>
      </c>
      <c r="N41" s="6">
        <f t="shared" si="2"/>
        <v>2635294.1176470588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6">
        <f t="shared" si="3"/>
        <v>2635294.1176470588</v>
      </c>
      <c r="W41" s="5">
        <f>IFERROR(VLOOKUP(B41,[1]THP!$B$11:$X$117,23,0),0)</f>
        <v>0</v>
      </c>
      <c r="X41" s="5">
        <f>IFERROR(VLOOKUP(B41,[1]THP!$B$11:$T$117,19,0),0)</f>
        <v>0</v>
      </c>
      <c r="Y41" s="5">
        <f>IFERROR(VLOOKUP(B41,[1]THP!$B$11:$V$117,21,0),0)</f>
        <v>0</v>
      </c>
      <c r="Z41" s="5">
        <f>IFERROR(VLOOKUP(B41,[1]THP!$B$11:$U$117,20,0),0)</f>
        <v>0</v>
      </c>
      <c r="AA41" s="5">
        <v>0</v>
      </c>
      <c r="AB41" s="5">
        <v>0</v>
      </c>
      <c r="AC41" s="6">
        <f t="shared" si="4"/>
        <v>2635294.1176470588</v>
      </c>
    </row>
    <row r="42" spans="1:29" x14ac:dyDescent="0.25">
      <c r="A42" s="3">
        <v>43631</v>
      </c>
      <c r="B42">
        <v>701339</v>
      </c>
      <c r="C42" t="s">
        <v>72</v>
      </c>
      <c r="D42">
        <f t="shared" si="0"/>
        <v>701339</v>
      </c>
      <c r="E42" t="s">
        <v>139</v>
      </c>
      <c r="F42" t="s">
        <v>143</v>
      </c>
      <c r="G42">
        <v>16</v>
      </c>
      <c r="H42" t="s">
        <v>146</v>
      </c>
      <c r="I42" s="5">
        <v>2635294.1176470588</v>
      </c>
      <c r="J42" s="6">
        <f t="shared" si="1"/>
        <v>2635294.1176470588</v>
      </c>
      <c r="K42" s="5">
        <v>0</v>
      </c>
      <c r="L42" s="5">
        <f>IFERROR(VLOOKUP(B42,[1]OToT!$B$8:$D$115,3,0),0)</f>
        <v>0</v>
      </c>
      <c r="M42" s="5">
        <v>0</v>
      </c>
      <c r="N42" s="6">
        <f t="shared" si="2"/>
        <v>2635294.1176470588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6">
        <f t="shared" si="3"/>
        <v>2635294.1176470588</v>
      </c>
      <c r="W42" s="5">
        <f>IFERROR(VLOOKUP(B42,[1]THP!$B$11:$X$117,23,0),0)</f>
        <v>0</v>
      </c>
      <c r="X42" s="5">
        <f>IFERROR(VLOOKUP(B42,[1]THP!$B$11:$T$117,19,0),0)</f>
        <v>0</v>
      </c>
      <c r="Y42" s="5">
        <f>IFERROR(VLOOKUP(B42,[1]THP!$B$11:$V$117,21,0),0)</f>
        <v>0</v>
      </c>
      <c r="Z42" s="5">
        <f>IFERROR(VLOOKUP(B42,[1]THP!$B$11:$U$117,20,0),0)</f>
        <v>0</v>
      </c>
      <c r="AA42" s="5">
        <v>0</v>
      </c>
      <c r="AB42" s="5">
        <v>0</v>
      </c>
      <c r="AC42" s="6">
        <f t="shared" si="4"/>
        <v>2635294.1176470588</v>
      </c>
    </row>
    <row r="43" spans="1:29" x14ac:dyDescent="0.25">
      <c r="A43" s="3">
        <v>43631</v>
      </c>
      <c r="B43">
        <v>701333</v>
      </c>
      <c r="C43" t="s">
        <v>73</v>
      </c>
      <c r="D43">
        <f t="shared" si="0"/>
        <v>701333</v>
      </c>
      <c r="E43" t="s">
        <v>139</v>
      </c>
      <c r="F43" t="s">
        <v>143</v>
      </c>
      <c r="G43">
        <v>16</v>
      </c>
      <c r="H43" t="s">
        <v>146</v>
      </c>
      <c r="I43" s="5">
        <v>2635294.1176470588</v>
      </c>
      <c r="J43" s="6">
        <f t="shared" si="1"/>
        <v>2635294.1176470588</v>
      </c>
      <c r="K43" s="5">
        <v>0</v>
      </c>
      <c r="L43" s="5">
        <f>IFERROR(VLOOKUP(B43,[1]OToT!$B$8:$D$115,3,0),0)</f>
        <v>0</v>
      </c>
      <c r="M43" s="5">
        <v>0</v>
      </c>
      <c r="N43" s="6">
        <f t="shared" si="2"/>
        <v>2635294.1176470588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6">
        <f t="shared" si="3"/>
        <v>2635294.1176470588</v>
      </c>
      <c r="W43" s="5">
        <f>IFERROR(VLOOKUP(B43,[1]THP!$B$11:$X$117,23,0),0)</f>
        <v>0</v>
      </c>
      <c r="X43" s="5">
        <f>IFERROR(VLOOKUP(B43,[1]THP!$B$11:$T$117,19,0),0)</f>
        <v>0</v>
      </c>
      <c r="Y43" s="5">
        <f>IFERROR(VLOOKUP(B43,[1]THP!$B$11:$V$117,21,0),0)</f>
        <v>0</v>
      </c>
      <c r="Z43" s="5">
        <f>IFERROR(VLOOKUP(B43,[1]THP!$B$11:$U$117,20,0),0)</f>
        <v>0</v>
      </c>
      <c r="AA43" s="5">
        <v>0</v>
      </c>
      <c r="AB43" s="5">
        <v>0</v>
      </c>
      <c r="AC43" s="6">
        <f t="shared" si="4"/>
        <v>2635294.1176470588</v>
      </c>
    </row>
    <row r="44" spans="1:29" x14ac:dyDescent="0.25">
      <c r="A44" s="3">
        <v>43631</v>
      </c>
      <c r="B44">
        <v>700835</v>
      </c>
      <c r="C44" t="s">
        <v>74</v>
      </c>
      <c r="D44">
        <f t="shared" si="0"/>
        <v>700835</v>
      </c>
      <c r="E44" t="s">
        <v>139</v>
      </c>
      <c r="F44" t="s">
        <v>143</v>
      </c>
      <c r="G44">
        <v>14</v>
      </c>
      <c r="H44" t="s">
        <v>146</v>
      </c>
      <c r="I44" s="5">
        <v>2676470.5882352944</v>
      </c>
      <c r="J44" s="6">
        <f t="shared" si="1"/>
        <v>2676470.5882352944</v>
      </c>
      <c r="K44" s="5">
        <v>0</v>
      </c>
      <c r="L44" s="5">
        <f>IFERROR(VLOOKUP(B44,[1]OToT!$B$8:$D$115,3,0),0)</f>
        <v>0</v>
      </c>
      <c r="M44" s="5">
        <v>0</v>
      </c>
      <c r="N44" s="6">
        <f t="shared" si="2"/>
        <v>2676470.5882352944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6">
        <f t="shared" si="3"/>
        <v>2676470.5882352944</v>
      </c>
      <c r="W44" s="5">
        <f>IFERROR(VLOOKUP(B44,[1]THP!$B$11:$X$117,23,0),0)</f>
        <v>0</v>
      </c>
      <c r="X44" s="5">
        <f>IFERROR(VLOOKUP(B44,[1]THP!$B$11:$T$117,19,0),0)</f>
        <v>0</v>
      </c>
      <c r="Y44" s="5">
        <f>IFERROR(VLOOKUP(B44,[1]THP!$B$11:$V$117,21,0),0)</f>
        <v>0</v>
      </c>
      <c r="Z44" s="5">
        <f>IFERROR(VLOOKUP(B44,[1]THP!$B$11:$U$117,20,0),0)</f>
        <v>0</v>
      </c>
      <c r="AA44" s="5">
        <v>0</v>
      </c>
      <c r="AB44" s="5">
        <v>0</v>
      </c>
      <c r="AC44" s="6">
        <f t="shared" si="4"/>
        <v>2676470.5882352944</v>
      </c>
    </row>
    <row r="45" spans="1:29" x14ac:dyDescent="0.25">
      <c r="A45" s="3">
        <v>43631</v>
      </c>
      <c r="B45">
        <v>700752</v>
      </c>
      <c r="C45" t="s">
        <v>75</v>
      </c>
      <c r="D45">
        <f t="shared" si="0"/>
        <v>700752</v>
      </c>
      <c r="E45" t="s">
        <v>139</v>
      </c>
      <c r="F45" t="s">
        <v>130</v>
      </c>
      <c r="G45">
        <v>17</v>
      </c>
      <c r="H45" t="s">
        <v>146</v>
      </c>
      <c r="I45" s="5">
        <v>3750000</v>
      </c>
      <c r="J45" s="6">
        <f t="shared" si="1"/>
        <v>3750000</v>
      </c>
      <c r="K45" s="5">
        <v>0</v>
      </c>
      <c r="L45" s="5">
        <f>IFERROR(VLOOKUP(B45,[1]OToT!$B$8:$D$115,3,0),0)</f>
        <v>0</v>
      </c>
      <c r="M45" s="5">
        <v>0</v>
      </c>
      <c r="N45" s="6">
        <f t="shared" si="2"/>
        <v>3750000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6">
        <f t="shared" si="3"/>
        <v>3750000</v>
      </c>
      <c r="W45" s="5">
        <f>IFERROR(VLOOKUP(B45,[1]THP!$B$11:$X$117,23,0),0)</f>
        <v>0</v>
      </c>
      <c r="X45" s="5">
        <f>IFERROR(VLOOKUP(B45,[1]THP!$B$11:$T$117,19,0),0)</f>
        <v>0</v>
      </c>
      <c r="Y45" s="5">
        <f>IFERROR(VLOOKUP(B45,[1]THP!$B$11:$V$117,21,0),0)</f>
        <v>0</v>
      </c>
      <c r="Z45" s="5">
        <f>IFERROR(VLOOKUP(B45,[1]THP!$B$11:$U$117,20,0),0)</f>
        <v>0</v>
      </c>
      <c r="AA45" s="5">
        <v>0</v>
      </c>
      <c r="AB45" s="5">
        <v>0</v>
      </c>
      <c r="AC45" s="6">
        <f t="shared" si="4"/>
        <v>3750000</v>
      </c>
    </row>
    <row r="46" spans="1:29" x14ac:dyDescent="0.25">
      <c r="A46" s="3">
        <v>43631</v>
      </c>
      <c r="B46">
        <v>701258</v>
      </c>
      <c r="C46" t="s">
        <v>76</v>
      </c>
      <c r="D46">
        <f t="shared" si="0"/>
        <v>701258</v>
      </c>
      <c r="E46" t="s">
        <v>139</v>
      </c>
      <c r="F46" t="s">
        <v>130</v>
      </c>
      <c r="G46">
        <v>17</v>
      </c>
      <c r="H46" t="s">
        <v>146</v>
      </c>
      <c r="I46" s="5">
        <v>2800000</v>
      </c>
      <c r="J46" s="6">
        <f t="shared" si="1"/>
        <v>2800000</v>
      </c>
      <c r="K46" s="5">
        <v>0</v>
      </c>
      <c r="L46" s="5">
        <f>IFERROR(VLOOKUP(B46,[1]OToT!$B$8:$D$115,3,0),0)</f>
        <v>0</v>
      </c>
      <c r="M46" s="5">
        <v>0</v>
      </c>
      <c r="N46" s="6">
        <f t="shared" si="2"/>
        <v>2800000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6">
        <f t="shared" si="3"/>
        <v>2800000</v>
      </c>
      <c r="W46" s="5">
        <f>IFERROR(VLOOKUP(B46,[1]THP!$B$11:$X$117,23,0),0)</f>
        <v>0</v>
      </c>
      <c r="X46" s="5">
        <f>IFERROR(VLOOKUP(B46,[1]THP!$B$11:$T$117,19,0),0)</f>
        <v>0</v>
      </c>
      <c r="Y46" s="5">
        <f>IFERROR(VLOOKUP(B46,[1]THP!$B$11:$V$117,21,0),0)</f>
        <v>0</v>
      </c>
      <c r="Z46" s="5">
        <f>IFERROR(VLOOKUP(B46,[1]THP!$B$11:$U$117,20,0),0)</f>
        <v>0</v>
      </c>
      <c r="AA46" s="5">
        <v>0</v>
      </c>
      <c r="AB46" s="5">
        <v>0</v>
      </c>
      <c r="AC46" s="6">
        <f t="shared" si="4"/>
        <v>2800000</v>
      </c>
    </row>
    <row r="47" spans="1:29" x14ac:dyDescent="0.25">
      <c r="A47" s="3">
        <v>43631</v>
      </c>
      <c r="B47">
        <v>701317</v>
      </c>
      <c r="C47" t="s">
        <v>77</v>
      </c>
      <c r="D47">
        <f t="shared" si="0"/>
        <v>701317</v>
      </c>
      <c r="E47" t="s">
        <v>139</v>
      </c>
      <c r="F47" t="s">
        <v>130</v>
      </c>
      <c r="G47">
        <v>17</v>
      </c>
      <c r="H47" t="s">
        <v>146</v>
      </c>
      <c r="I47" s="5">
        <v>2800000</v>
      </c>
      <c r="J47" s="6">
        <f t="shared" si="1"/>
        <v>2800000</v>
      </c>
      <c r="K47" s="5">
        <v>0</v>
      </c>
      <c r="L47" s="5">
        <f>IFERROR(VLOOKUP(B47,[1]OToT!$B$8:$D$115,3,0),0)</f>
        <v>0</v>
      </c>
      <c r="M47" s="5">
        <v>0</v>
      </c>
      <c r="N47" s="6">
        <f t="shared" si="2"/>
        <v>2800000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6">
        <f t="shared" si="3"/>
        <v>2800000</v>
      </c>
      <c r="W47" s="5">
        <f>IFERROR(VLOOKUP(B47,[1]THP!$B$11:$X$117,23,0),0)</f>
        <v>0</v>
      </c>
      <c r="X47" s="5">
        <f>IFERROR(VLOOKUP(B47,[1]THP!$B$11:$T$117,19,0),0)</f>
        <v>0</v>
      </c>
      <c r="Y47" s="5">
        <f>IFERROR(VLOOKUP(B47,[1]THP!$B$11:$V$117,21,0),0)</f>
        <v>0</v>
      </c>
      <c r="Z47" s="5">
        <f>IFERROR(VLOOKUP(B47,[1]THP!$B$11:$U$117,20,0),0)</f>
        <v>0</v>
      </c>
      <c r="AA47" s="5">
        <v>0</v>
      </c>
      <c r="AB47" s="5">
        <v>0</v>
      </c>
      <c r="AC47" s="6">
        <f t="shared" si="4"/>
        <v>2800000</v>
      </c>
    </row>
    <row r="48" spans="1:29" x14ac:dyDescent="0.25">
      <c r="A48" s="3">
        <v>43631</v>
      </c>
      <c r="B48">
        <v>701327</v>
      </c>
      <c r="C48" t="s">
        <v>78</v>
      </c>
      <c r="D48">
        <f t="shared" si="0"/>
        <v>701327</v>
      </c>
      <c r="E48" t="s">
        <v>139</v>
      </c>
      <c r="F48" t="s">
        <v>130</v>
      </c>
      <c r="G48">
        <v>16</v>
      </c>
      <c r="H48" t="s">
        <v>146</v>
      </c>
      <c r="I48" s="5">
        <v>2635294.1176470588</v>
      </c>
      <c r="J48" s="6">
        <f t="shared" si="1"/>
        <v>2635294.1176470588</v>
      </c>
      <c r="K48" s="5">
        <v>0</v>
      </c>
      <c r="L48" s="5">
        <f>IFERROR(VLOOKUP(B48,[1]OToT!$B$8:$D$115,3,0),0)</f>
        <v>0</v>
      </c>
      <c r="M48" s="5">
        <v>0</v>
      </c>
      <c r="N48" s="6">
        <f t="shared" si="2"/>
        <v>2635294.1176470588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6">
        <f t="shared" si="3"/>
        <v>2635294.1176470588</v>
      </c>
      <c r="W48" s="5">
        <f>IFERROR(VLOOKUP(B48,[1]THP!$B$11:$X$117,23,0),0)</f>
        <v>0</v>
      </c>
      <c r="X48" s="5">
        <f>IFERROR(VLOOKUP(B48,[1]THP!$B$11:$T$117,19,0),0)</f>
        <v>0</v>
      </c>
      <c r="Y48" s="5">
        <f>IFERROR(VLOOKUP(B48,[1]THP!$B$11:$V$117,21,0),0)</f>
        <v>0</v>
      </c>
      <c r="Z48" s="5">
        <f>IFERROR(VLOOKUP(B48,[1]THP!$B$11:$U$117,20,0),0)</f>
        <v>0</v>
      </c>
      <c r="AA48" s="5">
        <v>0</v>
      </c>
      <c r="AB48" s="5">
        <v>0</v>
      </c>
      <c r="AC48" s="6">
        <f t="shared" si="4"/>
        <v>2635294.1176470588</v>
      </c>
    </row>
    <row r="49" spans="1:29" x14ac:dyDescent="0.25">
      <c r="A49" s="3">
        <v>43631</v>
      </c>
      <c r="B49">
        <v>701358</v>
      </c>
      <c r="C49" t="s">
        <v>79</v>
      </c>
      <c r="D49">
        <f t="shared" si="0"/>
        <v>701358</v>
      </c>
      <c r="E49" t="s">
        <v>139</v>
      </c>
      <c r="F49" t="s">
        <v>130</v>
      </c>
      <c r="G49">
        <v>14</v>
      </c>
      <c r="H49" t="s">
        <v>146</v>
      </c>
      <c r="I49" s="5">
        <v>2305882.3529411764</v>
      </c>
      <c r="J49" s="6">
        <f t="shared" si="1"/>
        <v>2305882.3529411764</v>
      </c>
      <c r="K49" s="5">
        <v>0</v>
      </c>
      <c r="L49" s="5">
        <f>IFERROR(VLOOKUP(B49,[1]OToT!$B$8:$D$115,3,0),0)</f>
        <v>0</v>
      </c>
      <c r="M49" s="5">
        <v>0</v>
      </c>
      <c r="N49" s="6">
        <f t="shared" si="2"/>
        <v>2305882.3529411764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6">
        <f t="shared" si="3"/>
        <v>2305882.3529411764</v>
      </c>
      <c r="W49" s="5">
        <f>IFERROR(VLOOKUP(B49,[1]THP!$B$11:$X$117,23,0),0)</f>
        <v>0</v>
      </c>
      <c r="X49" s="5">
        <f>IFERROR(VLOOKUP(B49,[1]THP!$B$11:$T$117,19,0),0)</f>
        <v>0</v>
      </c>
      <c r="Y49" s="5">
        <f>IFERROR(VLOOKUP(B49,[1]THP!$B$11:$V$117,21,0),0)</f>
        <v>0</v>
      </c>
      <c r="Z49" s="5">
        <f>IFERROR(VLOOKUP(B49,[1]THP!$B$11:$U$117,20,0),0)</f>
        <v>0</v>
      </c>
      <c r="AA49" s="5">
        <v>0</v>
      </c>
      <c r="AB49" s="5">
        <v>0</v>
      </c>
      <c r="AC49" s="6">
        <f t="shared" si="4"/>
        <v>2305882.3529411764</v>
      </c>
    </row>
    <row r="50" spans="1:29" x14ac:dyDescent="0.25">
      <c r="A50" s="3">
        <v>43631</v>
      </c>
      <c r="B50">
        <v>701367</v>
      </c>
      <c r="C50" t="s">
        <v>80</v>
      </c>
      <c r="D50">
        <f t="shared" si="0"/>
        <v>701367</v>
      </c>
      <c r="E50" t="s">
        <v>139</v>
      </c>
      <c r="F50" t="s">
        <v>130</v>
      </c>
      <c r="G50">
        <v>7</v>
      </c>
      <c r="H50" t="s">
        <v>146</v>
      </c>
      <c r="I50" s="5">
        <v>1152941.1764705882</v>
      </c>
      <c r="J50" s="6">
        <f t="shared" si="1"/>
        <v>1152941.1764705882</v>
      </c>
      <c r="K50" s="5">
        <v>0</v>
      </c>
      <c r="L50" s="5">
        <f>IFERROR(VLOOKUP(B50,[1]OToT!$B$8:$D$115,3,0),0)</f>
        <v>0</v>
      </c>
      <c r="M50" s="5">
        <v>0</v>
      </c>
      <c r="N50" s="6">
        <f t="shared" si="2"/>
        <v>1152941.1764705882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6">
        <f t="shared" si="3"/>
        <v>1152941.1764705882</v>
      </c>
      <c r="W50" s="5">
        <f>IFERROR(VLOOKUP(B50,[1]THP!$B$11:$X$117,23,0),0)</f>
        <v>0</v>
      </c>
      <c r="X50" s="5">
        <f>IFERROR(VLOOKUP(B50,[1]THP!$B$11:$T$117,19,0),0)</f>
        <v>0</v>
      </c>
      <c r="Y50" s="5">
        <f>IFERROR(VLOOKUP(B50,[1]THP!$B$11:$V$117,21,0),0)</f>
        <v>0</v>
      </c>
      <c r="Z50" s="5">
        <f>IFERROR(VLOOKUP(B50,[1]THP!$B$11:$U$117,20,0),0)</f>
        <v>0</v>
      </c>
      <c r="AA50" s="5">
        <v>0</v>
      </c>
      <c r="AB50" s="5">
        <v>0</v>
      </c>
      <c r="AC50" s="6">
        <f t="shared" si="4"/>
        <v>1152941.1764705882</v>
      </c>
    </row>
    <row r="51" spans="1:29" x14ac:dyDescent="0.25">
      <c r="A51" s="3">
        <v>43631</v>
      </c>
      <c r="B51">
        <v>701284</v>
      </c>
      <c r="C51" t="s">
        <v>81</v>
      </c>
      <c r="D51">
        <f t="shared" si="0"/>
        <v>701284</v>
      </c>
      <c r="E51" t="s">
        <v>139</v>
      </c>
      <c r="F51" t="s">
        <v>130</v>
      </c>
      <c r="G51">
        <v>15</v>
      </c>
      <c r="H51" t="s">
        <v>146</v>
      </c>
      <c r="I51" s="5">
        <v>2867647.0588235296</v>
      </c>
      <c r="J51" s="6">
        <f t="shared" si="1"/>
        <v>2867647.0588235296</v>
      </c>
      <c r="K51" s="5">
        <v>0</v>
      </c>
      <c r="L51" s="5">
        <f>IFERROR(VLOOKUP(B51,[1]OToT!$B$8:$D$115,3,0),0)</f>
        <v>0</v>
      </c>
      <c r="M51" s="5">
        <v>0</v>
      </c>
      <c r="N51" s="6">
        <f t="shared" si="2"/>
        <v>2867647.0588235296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6">
        <f t="shared" si="3"/>
        <v>2867647.0588235296</v>
      </c>
      <c r="W51" s="5">
        <f>IFERROR(VLOOKUP(B51,[1]THP!$B$11:$X$117,23,0),0)</f>
        <v>0</v>
      </c>
      <c r="X51" s="5">
        <f>IFERROR(VLOOKUP(B51,[1]THP!$B$11:$T$117,19,0),0)</f>
        <v>0</v>
      </c>
      <c r="Y51" s="5">
        <f>IFERROR(VLOOKUP(B51,[1]THP!$B$11:$V$117,21,0),0)</f>
        <v>0</v>
      </c>
      <c r="Z51" s="5">
        <f>IFERROR(VLOOKUP(B51,[1]THP!$B$11:$U$117,20,0),0)</f>
        <v>0</v>
      </c>
      <c r="AA51" s="5">
        <v>0</v>
      </c>
      <c r="AB51" s="5">
        <v>0</v>
      </c>
      <c r="AC51" s="6">
        <f t="shared" si="4"/>
        <v>2867647.0588235296</v>
      </c>
    </row>
    <row r="52" spans="1:29" x14ac:dyDescent="0.25">
      <c r="A52" s="3">
        <v>43631</v>
      </c>
      <c r="B52">
        <v>701168</v>
      </c>
      <c r="C52" t="s">
        <v>82</v>
      </c>
      <c r="D52">
        <f t="shared" si="0"/>
        <v>701168</v>
      </c>
      <c r="E52" t="s">
        <v>139</v>
      </c>
      <c r="F52" t="s">
        <v>130</v>
      </c>
      <c r="G52">
        <v>16</v>
      </c>
      <c r="H52" t="s">
        <v>146</v>
      </c>
      <c r="I52" s="5">
        <v>2635294.1176470588</v>
      </c>
      <c r="J52" s="6">
        <f t="shared" si="1"/>
        <v>2635294.1176470588</v>
      </c>
      <c r="K52" s="5">
        <v>0</v>
      </c>
      <c r="L52" s="5">
        <f>IFERROR(VLOOKUP(B52,[1]OToT!$B$8:$D$115,3,0),0)</f>
        <v>0</v>
      </c>
      <c r="M52" s="5">
        <v>0</v>
      </c>
      <c r="N52" s="6">
        <f t="shared" si="2"/>
        <v>2635294.1176470588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6">
        <f t="shared" si="3"/>
        <v>2635294.1176470588</v>
      </c>
      <c r="W52" s="5">
        <f>IFERROR(VLOOKUP(B52,[1]THP!$B$11:$X$117,23,0),0)</f>
        <v>0</v>
      </c>
      <c r="X52" s="5">
        <f>IFERROR(VLOOKUP(B52,[1]THP!$B$11:$T$117,19,0),0)</f>
        <v>0</v>
      </c>
      <c r="Y52" s="5">
        <f>IFERROR(VLOOKUP(B52,[1]THP!$B$11:$V$117,21,0),0)</f>
        <v>0</v>
      </c>
      <c r="Z52" s="5">
        <f>IFERROR(VLOOKUP(B52,[1]THP!$B$11:$U$117,20,0),0)</f>
        <v>0</v>
      </c>
      <c r="AA52" s="5">
        <v>0</v>
      </c>
      <c r="AB52" s="5">
        <v>0</v>
      </c>
      <c r="AC52" s="6">
        <f t="shared" si="4"/>
        <v>2635294.1176470588</v>
      </c>
    </row>
    <row r="53" spans="1:29" x14ac:dyDescent="0.25">
      <c r="A53" s="3">
        <v>43631</v>
      </c>
      <c r="B53">
        <v>700092</v>
      </c>
      <c r="C53" t="s">
        <v>83</v>
      </c>
      <c r="D53">
        <f t="shared" si="0"/>
        <v>700092</v>
      </c>
      <c r="E53" t="s">
        <v>139</v>
      </c>
      <c r="F53" t="s">
        <v>144</v>
      </c>
      <c r="G53">
        <v>17</v>
      </c>
      <c r="H53" t="s">
        <v>146</v>
      </c>
      <c r="I53" s="5">
        <v>3250000</v>
      </c>
      <c r="J53" s="6">
        <f t="shared" si="1"/>
        <v>3250000</v>
      </c>
      <c r="K53" s="5">
        <v>0</v>
      </c>
      <c r="L53" s="5">
        <f>IFERROR(VLOOKUP(B53,[1]OToT!$B$8:$D$115,3,0),0)</f>
        <v>0</v>
      </c>
      <c r="M53" s="5">
        <v>0</v>
      </c>
      <c r="N53" s="6">
        <f t="shared" si="2"/>
        <v>3250000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6">
        <f t="shared" si="3"/>
        <v>3250000</v>
      </c>
      <c r="W53" s="5">
        <f>IFERROR(VLOOKUP(B53,[1]THP!$B$11:$X$117,23,0),0)</f>
        <v>0</v>
      </c>
      <c r="X53" s="5">
        <f>IFERROR(VLOOKUP(B53,[1]THP!$B$11:$T$117,19,0),0)</f>
        <v>0</v>
      </c>
      <c r="Y53" s="5">
        <f>IFERROR(VLOOKUP(B53,[1]THP!$B$11:$V$117,21,0),0)</f>
        <v>0</v>
      </c>
      <c r="Z53" s="5">
        <f>IFERROR(VLOOKUP(B53,[1]THP!$B$11:$U$117,20,0),0)</f>
        <v>0</v>
      </c>
      <c r="AA53" s="5">
        <v>0</v>
      </c>
      <c r="AB53" s="5">
        <v>0</v>
      </c>
      <c r="AC53" s="6">
        <f t="shared" si="4"/>
        <v>3250000</v>
      </c>
    </row>
    <row r="54" spans="1:29" x14ac:dyDescent="0.25">
      <c r="A54" s="3">
        <v>43631</v>
      </c>
      <c r="B54">
        <v>700611</v>
      </c>
      <c r="C54" t="s">
        <v>84</v>
      </c>
      <c r="D54">
        <f t="shared" si="0"/>
        <v>700611</v>
      </c>
      <c r="E54" t="s">
        <v>139</v>
      </c>
      <c r="F54" t="s">
        <v>144</v>
      </c>
      <c r="G54">
        <v>17</v>
      </c>
      <c r="H54" t="s">
        <v>146</v>
      </c>
      <c r="I54" s="5">
        <v>3500000</v>
      </c>
      <c r="J54" s="6">
        <f t="shared" si="1"/>
        <v>3500000</v>
      </c>
      <c r="K54" s="5">
        <v>0</v>
      </c>
      <c r="L54" s="5">
        <f>IFERROR(VLOOKUP(B54,[1]OToT!$B$8:$D$115,3,0),0)</f>
        <v>0</v>
      </c>
      <c r="M54" s="5">
        <v>0</v>
      </c>
      <c r="N54" s="6">
        <f t="shared" si="2"/>
        <v>3500000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6">
        <f t="shared" si="3"/>
        <v>3500000</v>
      </c>
      <c r="W54" s="5">
        <f>IFERROR(VLOOKUP(B54,[1]THP!$B$11:$X$117,23,0),0)</f>
        <v>0</v>
      </c>
      <c r="X54" s="5">
        <f>IFERROR(VLOOKUP(B54,[1]THP!$B$11:$T$117,19,0),0)</f>
        <v>0</v>
      </c>
      <c r="Y54" s="5">
        <f>IFERROR(VLOOKUP(B54,[1]THP!$B$11:$V$117,21,0),0)</f>
        <v>0</v>
      </c>
      <c r="Z54" s="5">
        <f>IFERROR(VLOOKUP(B54,[1]THP!$B$11:$U$117,20,0),0)</f>
        <v>0</v>
      </c>
      <c r="AA54" s="5">
        <v>0</v>
      </c>
      <c r="AB54" s="5">
        <v>0</v>
      </c>
      <c r="AC54" s="6">
        <f t="shared" si="4"/>
        <v>3500000</v>
      </c>
    </row>
    <row r="55" spans="1:29" x14ac:dyDescent="0.25">
      <c r="A55" s="3">
        <v>43631</v>
      </c>
      <c r="B55">
        <v>700134</v>
      </c>
      <c r="C55" t="s">
        <v>85</v>
      </c>
      <c r="D55">
        <f t="shared" si="0"/>
        <v>700134</v>
      </c>
      <c r="E55" t="s">
        <v>139</v>
      </c>
      <c r="F55" t="s">
        <v>144</v>
      </c>
      <c r="G55">
        <v>17</v>
      </c>
      <c r="H55" t="s">
        <v>146</v>
      </c>
      <c r="I55" s="5">
        <v>3750000</v>
      </c>
      <c r="J55" s="6">
        <f t="shared" si="1"/>
        <v>3750000</v>
      </c>
      <c r="K55" s="5">
        <v>0</v>
      </c>
      <c r="L55" s="5">
        <f>IFERROR(VLOOKUP(B55,[1]OToT!$B$8:$D$115,3,0),0)</f>
        <v>0</v>
      </c>
      <c r="M55" s="5">
        <v>0</v>
      </c>
      <c r="N55" s="6">
        <f t="shared" si="2"/>
        <v>3750000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6">
        <f t="shared" si="3"/>
        <v>3750000</v>
      </c>
      <c r="W55" s="5">
        <f>IFERROR(VLOOKUP(B55,[1]THP!$B$11:$X$117,23,0),0)</f>
        <v>0</v>
      </c>
      <c r="X55" s="5">
        <f>IFERROR(VLOOKUP(B55,[1]THP!$B$11:$T$117,19,0),0)</f>
        <v>0</v>
      </c>
      <c r="Y55" s="5">
        <f>IFERROR(VLOOKUP(B55,[1]THP!$B$11:$V$117,21,0),0)</f>
        <v>0</v>
      </c>
      <c r="Z55" s="5">
        <f>IFERROR(VLOOKUP(B55,[1]THP!$B$11:$U$117,20,0),0)</f>
        <v>0</v>
      </c>
      <c r="AA55" s="5">
        <v>0</v>
      </c>
      <c r="AB55" s="5">
        <v>0</v>
      </c>
      <c r="AC55" s="6">
        <f t="shared" si="4"/>
        <v>3750000</v>
      </c>
    </row>
    <row r="56" spans="1:29" x14ac:dyDescent="0.25">
      <c r="A56" s="3">
        <v>43631</v>
      </c>
      <c r="B56">
        <v>700676</v>
      </c>
      <c r="C56" t="s">
        <v>86</v>
      </c>
      <c r="D56">
        <f t="shared" si="0"/>
        <v>700676</v>
      </c>
      <c r="E56" t="s">
        <v>139</v>
      </c>
      <c r="F56" t="s">
        <v>144</v>
      </c>
      <c r="G56">
        <v>17</v>
      </c>
      <c r="H56" t="s">
        <v>146</v>
      </c>
      <c r="I56" s="5">
        <v>3750000</v>
      </c>
      <c r="J56" s="6">
        <f t="shared" si="1"/>
        <v>3750000</v>
      </c>
      <c r="K56" s="5">
        <v>0</v>
      </c>
      <c r="L56" s="5">
        <f>IFERROR(VLOOKUP(B56,[1]OToT!$B$8:$D$115,3,0),0)</f>
        <v>0</v>
      </c>
      <c r="M56" s="5">
        <v>0</v>
      </c>
      <c r="N56" s="6">
        <f t="shared" si="2"/>
        <v>3750000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6">
        <f t="shared" si="3"/>
        <v>3750000</v>
      </c>
      <c r="W56" s="5">
        <f>IFERROR(VLOOKUP(B56,[1]THP!$B$11:$X$117,23,0),0)</f>
        <v>0</v>
      </c>
      <c r="X56" s="5">
        <f>IFERROR(VLOOKUP(B56,[1]THP!$B$11:$T$117,19,0),0)</f>
        <v>0</v>
      </c>
      <c r="Y56" s="5">
        <f>IFERROR(VLOOKUP(B56,[1]THP!$B$11:$V$117,21,0),0)</f>
        <v>0</v>
      </c>
      <c r="Z56" s="5">
        <f>IFERROR(VLOOKUP(B56,[1]THP!$B$11:$U$117,20,0),0)</f>
        <v>0</v>
      </c>
      <c r="AA56" s="5">
        <v>0</v>
      </c>
      <c r="AB56" s="5">
        <v>0</v>
      </c>
      <c r="AC56" s="6">
        <f t="shared" si="4"/>
        <v>3750000</v>
      </c>
    </row>
    <row r="57" spans="1:29" x14ac:dyDescent="0.25">
      <c r="A57" s="3">
        <v>43631</v>
      </c>
      <c r="B57">
        <v>700979</v>
      </c>
      <c r="C57" t="s">
        <v>87</v>
      </c>
      <c r="D57">
        <f t="shared" si="0"/>
        <v>700979</v>
      </c>
      <c r="E57" t="s">
        <v>139</v>
      </c>
      <c r="F57" t="s">
        <v>144</v>
      </c>
      <c r="G57">
        <v>17</v>
      </c>
      <c r="H57" t="s">
        <v>146</v>
      </c>
      <c r="I57" s="5">
        <v>2800000</v>
      </c>
      <c r="J57" s="6">
        <f t="shared" si="1"/>
        <v>2800000</v>
      </c>
      <c r="K57" s="5">
        <v>0</v>
      </c>
      <c r="L57" s="5">
        <f>IFERROR(VLOOKUP(B57,[1]OToT!$B$8:$D$115,3,0),0)</f>
        <v>0</v>
      </c>
      <c r="M57" s="5">
        <v>0</v>
      </c>
      <c r="N57" s="6">
        <f t="shared" si="2"/>
        <v>2800000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6">
        <f t="shared" si="3"/>
        <v>2800000</v>
      </c>
      <c r="W57" s="5">
        <f>IFERROR(VLOOKUP(B57,[1]THP!$B$11:$X$117,23,0),0)</f>
        <v>0</v>
      </c>
      <c r="X57" s="5">
        <f>IFERROR(VLOOKUP(B57,[1]THP!$B$11:$T$117,19,0),0)</f>
        <v>0</v>
      </c>
      <c r="Y57" s="5">
        <f>IFERROR(VLOOKUP(B57,[1]THP!$B$11:$V$117,21,0),0)</f>
        <v>0</v>
      </c>
      <c r="Z57" s="5">
        <f>IFERROR(VLOOKUP(B57,[1]THP!$B$11:$U$117,20,0),0)</f>
        <v>0</v>
      </c>
      <c r="AA57" s="5">
        <v>0</v>
      </c>
      <c r="AB57" s="5">
        <v>0</v>
      </c>
      <c r="AC57" s="6">
        <f t="shared" si="4"/>
        <v>2800000</v>
      </c>
    </row>
    <row r="58" spans="1:29" x14ac:dyDescent="0.25">
      <c r="A58" s="3">
        <v>43631</v>
      </c>
      <c r="B58">
        <v>701049</v>
      </c>
      <c r="C58" t="s">
        <v>88</v>
      </c>
      <c r="D58">
        <f t="shared" si="0"/>
        <v>701049</v>
      </c>
      <c r="E58" t="s">
        <v>139</v>
      </c>
      <c r="F58" t="s">
        <v>144</v>
      </c>
      <c r="G58">
        <v>16</v>
      </c>
      <c r="H58" t="s">
        <v>146</v>
      </c>
      <c r="I58" s="5">
        <v>2635294.1176470588</v>
      </c>
      <c r="J58" s="6">
        <f t="shared" si="1"/>
        <v>2635294.1176470588</v>
      </c>
      <c r="K58" s="5">
        <v>0</v>
      </c>
      <c r="L58" s="5">
        <f>IFERROR(VLOOKUP(B58,[1]OToT!$B$8:$D$115,3,0),0)</f>
        <v>0</v>
      </c>
      <c r="M58" s="5">
        <v>0</v>
      </c>
      <c r="N58" s="6">
        <f t="shared" si="2"/>
        <v>2635294.1176470588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6">
        <f t="shared" si="3"/>
        <v>2635294.1176470588</v>
      </c>
      <c r="W58" s="5">
        <f>IFERROR(VLOOKUP(B58,[1]THP!$B$11:$X$117,23,0),0)</f>
        <v>0</v>
      </c>
      <c r="X58" s="5">
        <f>IFERROR(VLOOKUP(B58,[1]THP!$B$11:$T$117,19,0),0)</f>
        <v>0</v>
      </c>
      <c r="Y58" s="5">
        <f>IFERROR(VLOOKUP(B58,[1]THP!$B$11:$V$117,21,0),0)</f>
        <v>0</v>
      </c>
      <c r="Z58" s="5">
        <f>IFERROR(VLOOKUP(B58,[1]THP!$B$11:$U$117,20,0),0)</f>
        <v>0</v>
      </c>
      <c r="AA58" s="5">
        <v>0</v>
      </c>
      <c r="AB58" s="5">
        <v>0</v>
      </c>
      <c r="AC58" s="6">
        <f t="shared" si="4"/>
        <v>2635294.1176470588</v>
      </c>
    </row>
    <row r="59" spans="1:29" x14ac:dyDescent="0.25">
      <c r="A59" s="3">
        <v>43631</v>
      </c>
      <c r="B59">
        <v>701319</v>
      </c>
      <c r="C59" t="s">
        <v>89</v>
      </c>
      <c r="D59">
        <f t="shared" si="0"/>
        <v>701319</v>
      </c>
      <c r="E59" t="s">
        <v>139</v>
      </c>
      <c r="F59" t="s">
        <v>144</v>
      </c>
      <c r="G59">
        <v>16</v>
      </c>
      <c r="H59" t="s">
        <v>146</v>
      </c>
      <c r="I59" s="5">
        <v>2635294.1176470588</v>
      </c>
      <c r="J59" s="6">
        <f t="shared" si="1"/>
        <v>2635294.1176470588</v>
      </c>
      <c r="K59" s="5">
        <v>0</v>
      </c>
      <c r="L59" s="5">
        <f>IFERROR(VLOOKUP(B59,[1]OToT!$B$8:$D$115,3,0),0)</f>
        <v>0</v>
      </c>
      <c r="M59" s="5">
        <v>0</v>
      </c>
      <c r="N59" s="6">
        <f t="shared" si="2"/>
        <v>2635294.1176470588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6">
        <f t="shared" si="3"/>
        <v>2635294.1176470588</v>
      </c>
      <c r="W59" s="5">
        <f>IFERROR(VLOOKUP(B59,[1]THP!$B$11:$X$117,23,0),0)</f>
        <v>0</v>
      </c>
      <c r="X59" s="5">
        <f>IFERROR(VLOOKUP(B59,[1]THP!$B$11:$T$117,19,0),0)</f>
        <v>0</v>
      </c>
      <c r="Y59" s="5">
        <f>IFERROR(VLOOKUP(B59,[1]THP!$B$11:$V$117,21,0),0)</f>
        <v>0</v>
      </c>
      <c r="Z59" s="5">
        <f>IFERROR(VLOOKUP(B59,[1]THP!$B$11:$U$117,20,0),0)</f>
        <v>0</v>
      </c>
      <c r="AA59" s="5">
        <v>0</v>
      </c>
      <c r="AB59" s="5">
        <v>0</v>
      </c>
      <c r="AC59" s="6">
        <f t="shared" si="4"/>
        <v>2635294.1176470588</v>
      </c>
    </row>
    <row r="60" spans="1:29" x14ac:dyDescent="0.25">
      <c r="A60" s="3">
        <v>43631</v>
      </c>
      <c r="B60">
        <v>701342</v>
      </c>
      <c r="C60" t="s">
        <v>90</v>
      </c>
      <c r="D60">
        <f t="shared" si="0"/>
        <v>701342</v>
      </c>
      <c r="E60" t="s">
        <v>139</v>
      </c>
      <c r="F60" t="s">
        <v>144</v>
      </c>
      <c r="G60">
        <v>17</v>
      </c>
      <c r="H60" t="s">
        <v>146</v>
      </c>
      <c r="I60" s="5">
        <v>2800000</v>
      </c>
      <c r="J60" s="6">
        <f t="shared" si="1"/>
        <v>2800000</v>
      </c>
      <c r="K60" s="5">
        <v>0</v>
      </c>
      <c r="L60" s="5">
        <f>IFERROR(VLOOKUP(B60,[1]OToT!$B$8:$D$115,3,0),0)</f>
        <v>0</v>
      </c>
      <c r="M60" s="5">
        <v>0</v>
      </c>
      <c r="N60" s="6">
        <f t="shared" si="2"/>
        <v>2800000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6">
        <f t="shared" si="3"/>
        <v>2800000</v>
      </c>
      <c r="W60" s="5">
        <f>IFERROR(VLOOKUP(B60,[1]THP!$B$11:$X$117,23,0),0)</f>
        <v>0</v>
      </c>
      <c r="X60" s="5">
        <f>IFERROR(VLOOKUP(B60,[1]THP!$B$11:$T$117,19,0),0)</f>
        <v>0</v>
      </c>
      <c r="Y60" s="5">
        <f>IFERROR(VLOOKUP(B60,[1]THP!$B$11:$V$117,21,0),0)</f>
        <v>0</v>
      </c>
      <c r="Z60" s="5">
        <f>IFERROR(VLOOKUP(B60,[1]THP!$B$11:$U$117,20,0),0)</f>
        <v>0</v>
      </c>
      <c r="AA60" s="5">
        <v>0</v>
      </c>
      <c r="AB60" s="5">
        <v>0</v>
      </c>
      <c r="AC60" s="6">
        <f t="shared" si="4"/>
        <v>2800000</v>
      </c>
    </row>
    <row r="61" spans="1:29" x14ac:dyDescent="0.25">
      <c r="A61" s="3">
        <v>43631</v>
      </c>
      <c r="B61">
        <v>701343</v>
      </c>
      <c r="C61" t="s">
        <v>91</v>
      </c>
      <c r="D61">
        <f t="shared" si="0"/>
        <v>701343</v>
      </c>
      <c r="E61" t="s">
        <v>139</v>
      </c>
      <c r="F61" t="s">
        <v>144</v>
      </c>
      <c r="G61">
        <v>14</v>
      </c>
      <c r="H61" t="s">
        <v>146</v>
      </c>
      <c r="I61" s="5">
        <v>2305882.3529411764</v>
      </c>
      <c r="J61" s="6">
        <f t="shared" si="1"/>
        <v>2305882.3529411764</v>
      </c>
      <c r="K61" s="5">
        <v>0</v>
      </c>
      <c r="L61" s="5">
        <f>IFERROR(VLOOKUP(B61,[1]OToT!$B$8:$D$115,3,0),0)</f>
        <v>0</v>
      </c>
      <c r="M61" s="5">
        <v>0</v>
      </c>
      <c r="N61" s="6">
        <f t="shared" si="2"/>
        <v>2305882.3529411764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6">
        <f t="shared" si="3"/>
        <v>2305882.3529411764</v>
      </c>
      <c r="W61" s="5">
        <f>IFERROR(VLOOKUP(B61,[1]THP!$B$11:$X$117,23,0),0)</f>
        <v>0</v>
      </c>
      <c r="X61" s="5">
        <f>IFERROR(VLOOKUP(B61,[1]THP!$B$11:$T$117,19,0),0)</f>
        <v>0</v>
      </c>
      <c r="Y61" s="5">
        <f>IFERROR(VLOOKUP(B61,[1]THP!$B$11:$V$117,21,0),0)</f>
        <v>0</v>
      </c>
      <c r="Z61" s="5">
        <f>IFERROR(VLOOKUP(B61,[1]THP!$B$11:$U$117,20,0),0)</f>
        <v>0</v>
      </c>
      <c r="AA61" s="5">
        <v>0</v>
      </c>
      <c r="AB61" s="5">
        <v>0</v>
      </c>
      <c r="AC61" s="6">
        <f t="shared" si="4"/>
        <v>2305882.3529411764</v>
      </c>
    </row>
    <row r="62" spans="1:29" x14ac:dyDescent="0.25">
      <c r="A62" s="3">
        <v>43631</v>
      </c>
      <c r="B62">
        <v>700001</v>
      </c>
      <c r="C62" t="s">
        <v>92</v>
      </c>
      <c r="D62">
        <f t="shared" si="0"/>
        <v>700001</v>
      </c>
      <c r="E62" t="s">
        <v>139</v>
      </c>
      <c r="F62" t="s">
        <v>123</v>
      </c>
      <c r="G62">
        <v>15</v>
      </c>
      <c r="H62" t="s">
        <v>146</v>
      </c>
      <c r="I62" s="5">
        <v>3308823.5294117648</v>
      </c>
      <c r="J62" s="6">
        <f t="shared" si="1"/>
        <v>3308823.5294117648</v>
      </c>
      <c r="K62" s="5">
        <v>0</v>
      </c>
      <c r="L62" s="5">
        <f>IFERROR(VLOOKUP(B62,[1]OToT!$B$8:$D$115,3,0),0)</f>
        <v>0</v>
      </c>
      <c r="M62" s="5">
        <v>0</v>
      </c>
      <c r="N62" s="6">
        <f t="shared" si="2"/>
        <v>3308823.5294117648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6">
        <f t="shared" si="3"/>
        <v>3308823.5294117648</v>
      </c>
      <c r="W62" s="5">
        <f>IFERROR(VLOOKUP(B62,[1]THP!$B$11:$X$117,23,0),0)</f>
        <v>0</v>
      </c>
      <c r="X62" s="5">
        <f>IFERROR(VLOOKUP(B62,[1]THP!$B$11:$T$117,19,0),0)</f>
        <v>0</v>
      </c>
      <c r="Y62" s="5">
        <f>IFERROR(VLOOKUP(B62,[1]THP!$B$11:$V$117,21,0),0)</f>
        <v>0</v>
      </c>
      <c r="Z62" s="5">
        <f>IFERROR(VLOOKUP(B62,[1]THP!$B$11:$U$117,20,0),0)</f>
        <v>0</v>
      </c>
      <c r="AA62" s="5">
        <v>0</v>
      </c>
      <c r="AB62" s="5">
        <v>0</v>
      </c>
      <c r="AC62" s="6">
        <f t="shared" si="4"/>
        <v>3308823.5294117648</v>
      </c>
    </row>
    <row r="63" spans="1:29" x14ac:dyDescent="0.25">
      <c r="A63" s="3">
        <v>43631</v>
      </c>
      <c r="B63">
        <v>700740</v>
      </c>
      <c r="C63" t="s">
        <v>93</v>
      </c>
      <c r="D63">
        <f t="shared" si="0"/>
        <v>700740</v>
      </c>
      <c r="E63" t="s">
        <v>139</v>
      </c>
      <c r="F63" t="s">
        <v>123</v>
      </c>
      <c r="G63">
        <v>13</v>
      </c>
      <c r="H63" t="s">
        <v>146</v>
      </c>
      <c r="I63" s="5">
        <v>2141176.4705882352</v>
      </c>
      <c r="J63" s="6">
        <f t="shared" si="1"/>
        <v>2141176.4705882352</v>
      </c>
      <c r="K63" s="5">
        <v>0</v>
      </c>
      <c r="L63" s="5">
        <f>IFERROR(VLOOKUP(B63,[1]OToT!$B$8:$D$115,3,0),0)</f>
        <v>0</v>
      </c>
      <c r="M63" s="5">
        <v>0</v>
      </c>
      <c r="N63" s="6">
        <f t="shared" si="2"/>
        <v>2141176.4705882352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6">
        <f t="shared" si="3"/>
        <v>2141176.4705882352</v>
      </c>
      <c r="W63" s="5">
        <f>IFERROR(VLOOKUP(B63,[1]THP!$B$11:$X$117,23,0),0)</f>
        <v>0</v>
      </c>
      <c r="X63" s="5">
        <f>IFERROR(VLOOKUP(B63,[1]THP!$B$11:$T$117,19,0),0)</f>
        <v>0</v>
      </c>
      <c r="Y63" s="5">
        <f>IFERROR(VLOOKUP(B63,[1]THP!$B$11:$V$117,21,0),0)</f>
        <v>0</v>
      </c>
      <c r="Z63" s="5">
        <f>IFERROR(VLOOKUP(B63,[1]THP!$B$11:$U$117,20,0),0)</f>
        <v>0</v>
      </c>
      <c r="AA63" s="5">
        <v>0</v>
      </c>
      <c r="AB63" s="5">
        <v>0</v>
      </c>
      <c r="AC63" s="6">
        <f t="shared" si="4"/>
        <v>2141176.4705882352</v>
      </c>
    </row>
    <row r="64" spans="1:29" x14ac:dyDescent="0.25">
      <c r="A64" s="3">
        <v>43631</v>
      </c>
      <c r="B64">
        <v>700703</v>
      </c>
      <c r="C64" t="s">
        <v>94</v>
      </c>
      <c r="D64">
        <f t="shared" si="0"/>
        <v>700703</v>
      </c>
      <c r="E64" t="s">
        <v>139</v>
      </c>
      <c r="F64" t="s">
        <v>123</v>
      </c>
      <c r="G64">
        <v>17</v>
      </c>
      <c r="H64" t="s">
        <v>146</v>
      </c>
      <c r="I64" s="5">
        <v>3500000</v>
      </c>
      <c r="J64" s="6">
        <f t="shared" si="1"/>
        <v>3500000</v>
      </c>
      <c r="K64" s="5">
        <v>0</v>
      </c>
      <c r="L64" s="5">
        <f>IFERROR(VLOOKUP(B64,[1]OToT!$B$8:$D$115,3,0),0)</f>
        <v>0</v>
      </c>
      <c r="M64" s="5">
        <v>0</v>
      </c>
      <c r="N64" s="6">
        <f t="shared" si="2"/>
        <v>3500000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6">
        <f t="shared" si="3"/>
        <v>3500000</v>
      </c>
      <c r="W64" s="5">
        <f>IFERROR(VLOOKUP(B64,[1]THP!$B$11:$X$117,23,0),0)</f>
        <v>0</v>
      </c>
      <c r="X64" s="5">
        <f>IFERROR(VLOOKUP(B64,[1]THP!$B$11:$T$117,19,0),0)</f>
        <v>0</v>
      </c>
      <c r="Y64" s="5">
        <f>IFERROR(VLOOKUP(B64,[1]THP!$B$11:$V$117,21,0),0)</f>
        <v>0</v>
      </c>
      <c r="Z64" s="5">
        <f>IFERROR(VLOOKUP(B64,[1]THP!$B$11:$U$117,20,0),0)</f>
        <v>0</v>
      </c>
      <c r="AA64" s="5">
        <v>0</v>
      </c>
      <c r="AB64" s="5">
        <v>0</v>
      </c>
      <c r="AC64" s="6">
        <f t="shared" si="4"/>
        <v>3500000</v>
      </c>
    </row>
    <row r="65" spans="1:29" x14ac:dyDescent="0.25">
      <c r="A65" s="3">
        <v>43631</v>
      </c>
      <c r="B65">
        <v>701216</v>
      </c>
      <c r="C65" t="s">
        <v>95</v>
      </c>
      <c r="D65">
        <f t="shared" si="0"/>
        <v>701216</v>
      </c>
      <c r="E65" t="s">
        <v>139</v>
      </c>
      <c r="F65" t="s">
        <v>123</v>
      </c>
      <c r="G65">
        <v>16</v>
      </c>
      <c r="H65" t="s">
        <v>146</v>
      </c>
      <c r="I65" s="5">
        <v>2635294.1176470588</v>
      </c>
      <c r="J65" s="6">
        <f t="shared" si="1"/>
        <v>2635294.1176470588</v>
      </c>
      <c r="K65" s="5">
        <v>0</v>
      </c>
      <c r="L65" s="5">
        <f>IFERROR(VLOOKUP(B65,[1]OToT!$B$8:$D$115,3,0),0)</f>
        <v>0</v>
      </c>
      <c r="M65" s="5">
        <v>0</v>
      </c>
      <c r="N65" s="6">
        <f t="shared" si="2"/>
        <v>2635294.1176470588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6">
        <f t="shared" si="3"/>
        <v>2635294.1176470588</v>
      </c>
      <c r="W65" s="5">
        <f>IFERROR(VLOOKUP(B65,[1]THP!$B$11:$X$117,23,0),0)</f>
        <v>0</v>
      </c>
      <c r="X65" s="5">
        <f>IFERROR(VLOOKUP(B65,[1]THP!$B$11:$T$117,19,0),0)</f>
        <v>0</v>
      </c>
      <c r="Y65" s="5">
        <f>IFERROR(VLOOKUP(B65,[1]THP!$B$11:$V$117,21,0),0)</f>
        <v>0</v>
      </c>
      <c r="Z65" s="5">
        <f>IFERROR(VLOOKUP(B65,[1]THP!$B$11:$U$117,20,0),0)</f>
        <v>0</v>
      </c>
      <c r="AA65" s="5">
        <v>0</v>
      </c>
      <c r="AB65" s="5">
        <v>0</v>
      </c>
      <c r="AC65" s="6">
        <f t="shared" si="4"/>
        <v>2635294.1176470588</v>
      </c>
    </row>
    <row r="66" spans="1:29" x14ac:dyDescent="0.25">
      <c r="A66" s="3">
        <v>43631</v>
      </c>
      <c r="B66">
        <v>700522</v>
      </c>
      <c r="C66" t="s">
        <v>96</v>
      </c>
      <c r="D66">
        <f t="shared" si="0"/>
        <v>700522</v>
      </c>
      <c r="E66" t="s">
        <v>139</v>
      </c>
      <c r="F66" t="s">
        <v>123</v>
      </c>
      <c r="G66">
        <v>17</v>
      </c>
      <c r="H66" t="s">
        <v>146</v>
      </c>
      <c r="I66" s="5">
        <v>2800000</v>
      </c>
      <c r="J66" s="6">
        <f t="shared" si="1"/>
        <v>2800000</v>
      </c>
      <c r="K66" s="5">
        <v>0</v>
      </c>
      <c r="L66" s="5">
        <f>IFERROR(VLOOKUP(B66,[1]OToT!$B$8:$D$115,3,0),0)</f>
        <v>0</v>
      </c>
      <c r="M66" s="5">
        <v>0</v>
      </c>
      <c r="N66" s="6">
        <f t="shared" si="2"/>
        <v>2800000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6">
        <f t="shared" si="3"/>
        <v>2800000</v>
      </c>
      <c r="W66" s="5">
        <f>IFERROR(VLOOKUP(B66,[1]THP!$B$11:$X$117,23,0),0)</f>
        <v>0</v>
      </c>
      <c r="X66" s="5">
        <f>IFERROR(VLOOKUP(B66,[1]THP!$B$11:$T$117,19,0),0)</f>
        <v>0</v>
      </c>
      <c r="Y66" s="5">
        <f>IFERROR(VLOOKUP(B66,[1]THP!$B$11:$V$117,21,0),0)</f>
        <v>0</v>
      </c>
      <c r="Z66" s="5">
        <f>IFERROR(VLOOKUP(B66,[1]THP!$B$11:$U$117,20,0),0)</f>
        <v>0</v>
      </c>
      <c r="AA66" s="5">
        <v>0</v>
      </c>
      <c r="AB66" s="5">
        <v>0</v>
      </c>
      <c r="AC66" s="6">
        <f t="shared" si="4"/>
        <v>2800000</v>
      </c>
    </row>
    <row r="67" spans="1:29" x14ac:dyDescent="0.25">
      <c r="A67" s="3">
        <v>43631</v>
      </c>
      <c r="B67">
        <v>700527</v>
      </c>
      <c r="C67" t="s">
        <v>97</v>
      </c>
      <c r="D67">
        <f t="shared" ref="D67:D108" si="5">B67</f>
        <v>700527</v>
      </c>
      <c r="E67" t="s">
        <v>139</v>
      </c>
      <c r="F67" t="s">
        <v>123</v>
      </c>
      <c r="G67">
        <v>15</v>
      </c>
      <c r="H67" t="s">
        <v>146</v>
      </c>
      <c r="I67" s="5">
        <v>2867647.0588235296</v>
      </c>
      <c r="J67" s="6">
        <f t="shared" ref="J67:J108" si="6">I67</f>
        <v>2867647.0588235296</v>
      </c>
      <c r="K67" s="5">
        <v>0</v>
      </c>
      <c r="L67" s="5">
        <f>IFERROR(VLOOKUP(B67,[1]OToT!$B$8:$D$115,3,0),0)</f>
        <v>0</v>
      </c>
      <c r="M67" s="5">
        <v>0</v>
      </c>
      <c r="N67" s="6">
        <f t="shared" ref="N67:N108" si="7">SUM(J67:M67)</f>
        <v>2867647.0588235296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6">
        <f t="shared" ref="V67:V108" si="8">SUM(N67:U67)</f>
        <v>2867647.0588235296</v>
      </c>
      <c r="W67" s="5">
        <f>IFERROR(VLOOKUP(B67,[1]THP!$B$11:$X$117,23,0),0)</f>
        <v>0</v>
      </c>
      <c r="X67" s="5">
        <f>IFERROR(VLOOKUP(B67,[1]THP!$B$11:$T$117,19,0),0)</f>
        <v>0</v>
      </c>
      <c r="Y67" s="5">
        <f>IFERROR(VLOOKUP(B67,[1]THP!$B$11:$V$117,21,0),0)</f>
        <v>0</v>
      </c>
      <c r="Z67" s="5">
        <f>IFERROR(VLOOKUP(B67,[1]THP!$B$11:$U$117,20,0),0)</f>
        <v>0</v>
      </c>
      <c r="AA67" s="5">
        <v>0</v>
      </c>
      <c r="AB67" s="5">
        <v>0</v>
      </c>
      <c r="AC67" s="6">
        <f t="shared" ref="AC67:AC108" si="9">V67-W67-X67-Y67-Z67-AA67-AB67</f>
        <v>2867647.0588235296</v>
      </c>
    </row>
    <row r="68" spans="1:29" x14ac:dyDescent="0.25">
      <c r="A68" s="3">
        <v>43631</v>
      </c>
      <c r="B68">
        <v>700094</v>
      </c>
      <c r="C68" t="s">
        <v>98</v>
      </c>
      <c r="D68">
        <f t="shared" si="5"/>
        <v>700094</v>
      </c>
      <c r="E68" t="s">
        <v>139</v>
      </c>
      <c r="F68" t="s">
        <v>123</v>
      </c>
      <c r="G68">
        <v>16</v>
      </c>
      <c r="H68" t="s">
        <v>146</v>
      </c>
      <c r="I68" s="5">
        <v>3529411.7647058824</v>
      </c>
      <c r="J68" s="6">
        <f t="shared" si="6"/>
        <v>3529411.7647058824</v>
      </c>
      <c r="K68" s="5">
        <v>0</v>
      </c>
      <c r="L68" s="5">
        <f>IFERROR(VLOOKUP(B68,[1]OToT!$B$8:$D$115,3,0),0)</f>
        <v>0</v>
      </c>
      <c r="M68" s="5">
        <v>0</v>
      </c>
      <c r="N68" s="6">
        <f t="shared" si="7"/>
        <v>3529411.7647058824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6">
        <f t="shared" si="8"/>
        <v>3529411.7647058824</v>
      </c>
      <c r="W68" s="5">
        <f>IFERROR(VLOOKUP(B68,[1]THP!$B$11:$X$117,23,0),0)</f>
        <v>0</v>
      </c>
      <c r="X68" s="5">
        <f>IFERROR(VLOOKUP(B68,[1]THP!$B$11:$T$117,19,0),0)</f>
        <v>0</v>
      </c>
      <c r="Y68" s="5">
        <f>IFERROR(VLOOKUP(B68,[1]THP!$B$11:$V$117,21,0),0)</f>
        <v>0</v>
      </c>
      <c r="Z68" s="5">
        <f>IFERROR(VLOOKUP(B68,[1]THP!$B$11:$U$117,20,0),0)</f>
        <v>0</v>
      </c>
      <c r="AA68" s="5">
        <v>0</v>
      </c>
      <c r="AB68" s="5">
        <v>0</v>
      </c>
      <c r="AC68" s="6">
        <f t="shared" si="9"/>
        <v>3529411.7647058824</v>
      </c>
    </row>
    <row r="69" spans="1:29" x14ac:dyDescent="0.25">
      <c r="A69" s="3">
        <v>43631</v>
      </c>
      <c r="B69">
        <v>700333</v>
      </c>
      <c r="C69" t="s">
        <v>99</v>
      </c>
      <c r="D69">
        <f t="shared" si="5"/>
        <v>700333</v>
      </c>
      <c r="E69" t="s">
        <v>139</v>
      </c>
      <c r="F69" t="s">
        <v>123</v>
      </c>
      <c r="G69">
        <v>15</v>
      </c>
      <c r="H69" t="s">
        <v>146</v>
      </c>
      <c r="I69" s="5">
        <v>2867647.0588235296</v>
      </c>
      <c r="J69" s="6">
        <f t="shared" si="6"/>
        <v>2867647.0588235296</v>
      </c>
      <c r="K69" s="5">
        <v>0</v>
      </c>
      <c r="L69" s="5">
        <f>IFERROR(VLOOKUP(B69,[1]OToT!$B$8:$D$115,3,0),0)</f>
        <v>0</v>
      </c>
      <c r="M69" s="5">
        <v>0</v>
      </c>
      <c r="N69" s="6">
        <f t="shared" si="7"/>
        <v>2867647.0588235296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6">
        <f t="shared" si="8"/>
        <v>2867647.0588235296</v>
      </c>
      <c r="W69" s="5">
        <f>IFERROR(VLOOKUP(B69,[1]THP!$B$11:$X$117,23,0),0)</f>
        <v>0</v>
      </c>
      <c r="X69" s="5">
        <f>IFERROR(VLOOKUP(B69,[1]THP!$B$11:$T$117,19,0),0)</f>
        <v>0</v>
      </c>
      <c r="Y69" s="5">
        <f>IFERROR(VLOOKUP(B69,[1]THP!$B$11:$V$117,21,0),0)</f>
        <v>0</v>
      </c>
      <c r="Z69" s="5">
        <f>IFERROR(VLOOKUP(B69,[1]THP!$B$11:$U$117,20,0),0)</f>
        <v>0</v>
      </c>
      <c r="AA69" s="5">
        <v>0</v>
      </c>
      <c r="AB69" s="5">
        <v>0</v>
      </c>
      <c r="AC69" s="6">
        <f t="shared" si="9"/>
        <v>2867647.0588235296</v>
      </c>
    </row>
    <row r="70" spans="1:29" x14ac:dyDescent="0.25">
      <c r="A70" s="3">
        <v>43631</v>
      </c>
      <c r="B70">
        <v>701368</v>
      </c>
      <c r="C70" t="s">
        <v>100</v>
      </c>
      <c r="D70">
        <f t="shared" si="5"/>
        <v>701368</v>
      </c>
      <c r="E70" t="s">
        <v>139</v>
      </c>
      <c r="F70">
        <v>0</v>
      </c>
      <c r="G70">
        <v>0</v>
      </c>
      <c r="H70" t="s">
        <v>146</v>
      </c>
      <c r="I70" s="5">
        <v>0</v>
      </c>
      <c r="J70" s="6">
        <f t="shared" si="6"/>
        <v>0</v>
      </c>
      <c r="K70" s="5">
        <v>0</v>
      </c>
      <c r="L70" s="5">
        <f>IFERROR(VLOOKUP(B70,[1]OToT!$B$8:$D$115,3,0),0)</f>
        <v>0</v>
      </c>
      <c r="M70" s="5">
        <v>0</v>
      </c>
      <c r="N70" s="6">
        <f t="shared" si="7"/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6">
        <f t="shared" si="8"/>
        <v>0</v>
      </c>
      <c r="W70" s="5">
        <f>IFERROR(VLOOKUP(B70,[1]THP!$B$11:$X$117,23,0),0)</f>
        <v>0</v>
      </c>
      <c r="X70" s="5">
        <f>IFERROR(VLOOKUP(B70,[1]THP!$B$11:$T$117,19,0),0)</f>
        <v>0</v>
      </c>
      <c r="Y70" s="5">
        <f>IFERROR(VLOOKUP(B70,[1]THP!$B$11:$V$117,21,0),0)</f>
        <v>0</v>
      </c>
      <c r="Z70" s="5">
        <f>IFERROR(VLOOKUP(B70,[1]THP!$B$11:$U$117,20,0),0)</f>
        <v>0</v>
      </c>
      <c r="AA70" s="5">
        <v>0</v>
      </c>
      <c r="AB70" s="5">
        <v>0</v>
      </c>
      <c r="AC70" s="6">
        <f t="shared" si="9"/>
        <v>0</v>
      </c>
    </row>
    <row r="71" spans="1:29" x14ac:dyDescent="0.25">
      <c r="A71" s="3">
        <v>43631</v>
      </c>
      <c r="B71">
        <v>700057</v>
      </c>
      <c r="C71" t="s">
        <v>101</v>
      </c>
      <c r="D71">
        <f t="shared" si="5"/>
        <v>700057</v>
      </c>
      <c r="E71" t="s">
        <v>139</v>
      </c>
      <c r="F71" t="s">
        <v>128</v>
      </c>
      <c r="G71">
        <v>12</v>
      </c>
      <c r="H71" t="s">
        <v>146</v>
      </c>
      <c r="I71" s="5">
        <v>2647058.823529412</v>
      </c>
      <c r="J71" s="6">
        <f t="shared" si="6"/>
        <v>2647058.823529412</v>
      </c>
      <c r="K71" s="5">
        <v>0</v>
      </c>
      <c r="L71" s="5">
        <f>IFERROR(VLOOKUP(B71,[1]OToT!$B$8:$D$115,3,0),0)</f>
        <v>0</v>
      </c>
      <c r="M71" s="5">
        <v>0</v>
      </c>
      <c r="N71" s="6">
        <f t="shared" si="7"/>
        <v>2647058.823529412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6">
        <f t="shared" si="8"/>
        <v>2647058.823529412</v>
      </c>
      <c r="W71" s="5">
        <f>IFERROR(VLOOKUP(B71,[1]THP!$B$11:$X$117,23,0),0)</f>
        <v>0</v>
      </c>
      <c r="X71" s="5">
        <f>IFERROR(VLOOKUP(B71,[1]THP!$B$11:$T$117,19,0),0)</f>
        <v>0</v>
      </c>
      <c r="Y71" s="5">
        <f>IFERROR(VLOOKUP(B71,[1]THP!$B$11:$V$117,21,0),0)</f>
        <v>0</v>
      </c>
      <c r="Z71" s="5">
        <f>IFERROR(VLOOKUP(B71,[1]THP!$B$11:$U$117,20,0),0)</f>
        <v>0</v>
      </c>
      <c r="AA71" s="5">
        <v>0</v>
      </c>
      <c r="AB71" s="5">
        <v>0</v>
      </c>
      <c r="AC71" s="6">
        <f t="shared" si="9"/>
        <v>2647058.823529412</v>
      </c>
    </row>
    <row r="72" spans="1:29" x14ac:dyDescent="0.25">
      <c r="A72" s="3">
        <v>43631</v>
      </c>
      <c r="B72">
        <v>700305</v>
      </c>
      <c r="C72" t="s">
        <v>102</v>
      </c>
      <c r="D72">
        <f t="shared" si="5"/>
        <v>700305</v>
      </c>
      <c r="E72" t="s">
        <v>139</v>
      </c>
      <c r="F72" t="s">
        <v>128</v>
      </c>
      <c r="G72">
        <v>16</v>
      </c>
      <c r="H72" t="s">
        <v>146</v>
      </c>
      <c r="I72" s="5">
        <v>3294117.6470588236</v>
      </c>
      <c r="J72" s="6">
        <f t="shared" si="6"/>
        <v>3294117.6470588236</v>
      </c>
      <c r="K72" s="5">
        <v>0</v>
      </c>
      <c r="L72" s="5">
        <f>IFERROR(VLOOKUP(B72,[1]OToT!$B$8:$D$115,3,0),0)</f>
        <v>0</v>
      </c>
      <c r="M72" s="5">
        <v>0</v>
      </c>
      <c r="N72" s="6">
        <f t="shared" si="7"/>
        <v>3294117.6470588236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6">
        <f t="shared" si="8"/>
        <v>3294117.6470588236</v>
      </c>
      <c r="W72" s="5">
        <f>IFERROR(VLOOKUP(B72,[1]THP!$B$11:$X$117,23,0),0)</f>
        <v>0</v>
      </c>
      <c r="X72" s="5">
        <f>IFERROR(VLOOKUP(B72,[1]THP!$B$11:$T$117,19,0),0)</f>
        <v>0</v>
      </c>
      <c r="Y72" s="5">
        <f>IFERROR(VLOOKUP(B72,[1]THP!$B$11:$V$117,21,0),0)</f>
        <v>0</v>
      </c>
      <c r="Z72" s="5">
        <f>IFERROR(VLOOKUP(B72,[1]THP!$B$11:$U$117,20,0),0)</f>
        <v>0</v>
      </c>
      <c r="AA72" s="5">
        <v>0</v>
      </c>
      <c r="AB72" s="5">
        <v>0</v>
      </c>
      <c r="AC72" s="6">
        <f t="shared" si="9"/>
        <v>3294117.6470588236</v>
      </c>
    </row>
    <row r="73" spans="1:29" x14ac:dyDescent="0.25">
      <c r="A73" s="3">
        <v>43631</v>
      </c>
      <c r="B73">
        <v>700854</v>
      </c>
      <c r="C73" t="s">
        <v>103</v>
      </c>
      <c r="D73">
        <f t="shared" si="5"/>
        <v>700854</v>
      </c>
      <c r="E73" t="s">
        <v>139</v>
      </c>
      <c r="F73" t="s">
        <v>128</v>
      </c>
      <c r="G73">
        <v>17</v>
      </c>
      <c r="H73" t="s">
        <v>146</v>
      </c>
      <c r="I73" s="5">
        <v>2800000</v>
      </c>
      <c r="J73" s="6">
        <f t="shared" si="6"/>
        <v>2800000</v>
      </c>
      <c r="K73" s="5">
        <v>0</v>
      </c>
      <c r="L73" s="5">
        <f>IFERROR(VLOOKUP(B73,[1]OToT!$B$8:$D$115,3,0),0)</f>
        <v>0</v>
      </c>
      <c r="M73" s="5">
        <v>0</v>
      </c>
      <c r="N73" s="6">
        <f t="shared" si="7"/>
        <v>2800000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6">
        <f t="shared" si="8"/>
        <v>2800000</v>
      </c>
      <c r="W73" s="5">
        <f>IFERROR(VLOOKUP(B73,[1]THP!$B$11:$X$117,23,0),0)</f>
        <v>0</v>
      </c>
      <c r="X73" s="5">
        <f>IFERROR(VLOOKUP(B73,[1]THP!$B$11:$T$117,19,0),0)</f>
        <v>0</v>
      </c>
      <c r="Y73" s="5">
        <f>IFERROR(VLOOKUP(B73,[1]THP!$B$11:$V$117,21,0),0)</f>
        <v>0</v>
      </c>
      <c r="Z73" s="5">
        <f>IFERROR(VLOOKUP(B73,[1]THP!$B$11:$U$117,20,0),0)</f>
        <v>0</v>
      </c>
      <c r="AA73" s="5">
        <v>0</v>
      </c>
      <c r="AB73" s="5">
        <v>0</v>
      </c>
      <c r="AC73" s="6">
        <f t="shared" si="9"/>
        <v>2800000</v>
      </c>
    </row>
    <row r="74" spans="1:29" x14ac:dyDescent="0.25">
      <c r="A74" s="3">
        <v>43631</v>
      </c>
      <c r="B74">
        <v>701293</v>
      </c>
      <c r="C74" t="s">
        <v>104</v>
      </c>
      <c r="D74">
        <f t="shared" si="5"/>
        <v>701293</v>
      </c>
      <c r="E74" t="s">
        <v>139</v>
      </c>
      <c r="F74" t="s">
        <v>128</v>
      </c>
      <c r="G74">
        <v>17</v>
      </c>
      <c r="H74" t="s">
        <v>146</v>
      </c>
      <c r="I74" s="5">
        <v>2800000</v>
      </c>
      <c r="J74" s="6">
        <f t="shared" si="6"/>
        <v>2800000</v>
      </c>
      <c r="K74" s="5">
        <v>0</v>
      </c>
      <c r="L74" s="5">
        <f>IFERROR(VLOOKUP(B74,[1]OToT!$B$8:$D$115,3,0),0)</f>
        <v>0</v>
      </c>
      <c r="M74" s="5">
        <v>0</v>
      </c>
      <c r="N74" s="6">
        <f t="shared" si="7"/>
        <v>2800000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6">
        <f t="shared" si="8"/>
        <v>2800000</v>
      </c>
      <c r="W74" s="5">
        <f>IFERROR(VLOOKUP(B74,[1]THP!$B$11:$X$117,23,0),0)</f>
        <v>0</v>
      </c>
      <c r="X74" s="5">
        <f>IFERROR(VLOOKUP(B74,[1]THP!$B$11:$T$117,19,0),0)</f>
        <v>0</v>
      </c>
      <c r="Y74" s="5">
        <f>IFERROR(VLOOKUP(B74,[1]THP!$B$11:$V$117,21,0),0)</f>
        <v>0</v>
      </c>
      <c r="Z74" s="5">
        <f>IFERROR(VLOOKUP(B74,[1]THP!$B$11:$U$117,20,0),0)</f>
        <v>0</v>
      </c>
      <c r="AA74" s="5">
        <v>0</v>
      </c>
      <c r="AB74" s="5">
        <v>0</v>
      </c>
      <c r="AC74" s="6">
        <f t="shared" si="9"/>
        <v>2800000</v>
      </c>
    </row>
    <row r="75" spans="1:29" x14ac:dyDescent="0.25">
      <c r="A75" s="3">
        <v>43631</v>
      </c>
      <c r="B75">
        <v>701321</v>
      </c>
      <c r="C75" t="s">
        <v>105</v>
      </c>
      <c r="D75">
        <f t="shared" si="5"/>
        <v>701321</v>
      </c>
      <c r="E75" t="s">
        <v>139</v>
      </c>
      <c r="F75" t="s">
        <v>128</v>
      </c>
      <c r="G75">
        <v>17</v>
      </c>
      <c r="H75" t="s">
        <v>146</v>
      </c>
      <c r="I75" s="5">
        <v>2800000</v>
      </c>
      <c r="J75" s="6">
        <f t="shared" si="6"/>
        <v>2800000</v>
      </c>
      <c r="K75" s="5">
        <v>0</v>
      </c>
      <c r="L75" s="5">
        <f>IFERROR(VLOOKUP(B75,[1]OToT!$B$8:$D$115,3,0),0)</f>
        <v>0</v>
      </c>
      <c r="M75" s="5">
        <v>0</v>
      </c>
      <c r="N75" s="6">
        <f t="shared" si="7"/>
        <v>2800000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6">
        <f t="shared" si="8"/>
        <v>2800000</v>
      </c>
      <c r="W75" s="5">
        <f>IFERROR(VLOOKUP(B75,[1]THP!$B$11:$X$117,23,0),0)</f>
        <v>0</v>
      </c>
      <c r="X75" s="5">
        <f>IFERROR(VLOOKUP(B75,[1]THP!$B$11:$T$117,19,0),0)</f>
        <v>0</v>
      </c>
      <c r="Y75" s="5">
        <f>IFERROR(VLOOKUP(B75,[1]THP!$B$11:$V$117,21,0),0)</f>
        <v>0</v>
      </c>
      <c r="Z75" s="5">
        <f>IFERROR(VLOOKUP(B75,[1]THP!$B$11:$U$117,20,0),0)</f>
        <v>0</v>
      </c>
      <c r="AA75" s="5">
        <v>0</v>
      </c>
      <c r="AB75" s="5">
        <v>0</v>
      </c>
      <c r="AC75" s="6">
        <f t="shared" si="9"/>
        <v>2800000</v>
      </c>
    </row>
    <row r="76" spans="1:29" x14ac:dyDescent="0.25">
      <c r="A76" s="3">
        <v>43631</v>
      </c>
      <c r="B76">
        <v>701355</v>
      </c>
      <c r="C76" t="s">
        <v>106</v>
      </c>
      <c r="D76">
        <f t="shared" si="5"/>
        <v>701355</v>
      </c>
      <c r="E76" t="s">
        <v>139</v>
      </c>
      <c r="F76" t="s">
        <v>128</v>
      </c>
      <c r="G76">
        <v>8</v>
      </c>
      <c r="H76" t="s">
        <v>146</v>
      </c>
      <c r="I76" s="5">
        <v>1317647.0588235294</v>
      </c>
      <c r="J76" s="6">
        <f t="shared" si="6"/>
        <v>1317647.0588235294</v>
      </c>
      <c r="K76" s="5">
        <v>0</v>
      </c>
      <c r="L76" s="5">
        <f>IFERROR(VLOOKUP(B76,[1]OToT!$B$8:$D$115,3,0),0)</f>
        <v>0</v>
      </c>
      <c r="M76" s="5">
        <v>0</v>
      </c>
      <c r="N76" s="6">
        <f t="shared" si="7"/>
        <v>1317647.0588235294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6">
        <f t="shared" si="8"/>
        <v>1317647.0588235294</v>
      </c>
      <c r="W76" s="5">
        <f>IFERROR(VLOOKUP(B76,[1]THP!$B$11:$X$117,23,0),0)</f>
        <v>0</v>
      </c>
      <c r="X76" s="5">
        <f>IFERROR(VLOOKUP(B76,[1]THP!$B$11:$T$117,19,0),0)</f>
        <v>0</v>
      </c>
      <c r="Y76" s="5">
        <f>IFERROR(VLOOKUP(B76,[1]THP!$B$11:$V$117,21,0),0)</f>
        <v>0</v>
      </c>
      <c r="Z76" s="5">
        <f>IFERROR(VLOOKUP(B76,[1]THP!$B$11:$U$117,20,0),0)</f>
        <v>0</v>
      </c>
      <c r="AA76" s="5">
        <v>0</v>
      </c>
      <c r="AB76" s="5">
        <v>0</v>
      </c>
      <c r="AC76" s="6">
        <f t="shared" si="9"/>
        <v>1317647.0588235294</v>
      </c>
    </row>
    <row r="77" spans="1:29" x14ac:dyDescent="0.25">
      <c r="A77" s="3">
        <v>43631</v>
      </c>
      <c r="B77">
        <v>700809</v>
      </c>
      <c r="C77" t="s">
        <v>107</v>
      </c>
      <c r="D77">
        <f t="shared" si="5"/>
        <v>700809</v>
      </c>
      <c r="E77" t="s">
        <v>139</v>
      </c>
      <c r="F77" t="s">
        <v>125</v>
      </c>
      <c r="G77">
        <v>17</v>
      </c>
      <c r="H77" t="s">
        <v>146</v>
      </c>
      <c r="I77" s="5">
        <v>2800000</v>
      </c>
      <c r="J77" s="6">
        <f t="shared" si="6"/>
        <v>2800000</v>
      </c>
      <c r="K77" s="5">
        <v>0</v>
      </c>
      <c r="L77" s="5">
        <f>IFERROR(VLOOKUP(B77,[1]OToT!$B$8:$D$115,3,0),0)</f>
        <v>0</v>
      </c>
      <c r="M77" s="5">
        <v>0</v>
      </c>
      <c r="N77" s="6">
        <f t="shared" si="7"/>
        <v>2800000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6">
        <f t="shared" si="8"/>
        <v>2800000</v>
      </c>
      <c r="W77" s="5">
        <f>IFERROR(VLOOKUP(B77,[1]THP!$B$11:$X$117,23,0),0)</f>
        <v>0</v>
      </c>
      <c r="X77" s="5">
        <f>IFERROR(VLOOKUP(B77,[1]THP!$B$11:$T$117,19,0),0)</f>
        <v>0</v>
      </c>
      <c r="Y77" s="5">
        <f>IFERROR(VLOOKUP(B77,[1]THP!$B$11:$V$117,21,0),0)</f>
        <v>0</v>
      </c>
      <c r="Z77" s="5">
        <f>IFERROR(VLOOKUP(B77,[1]THP!$B$11:$U$117,20,0),0)</f>
        <v>0</v>
      </c>
      <c r="AA77" s="5">
        <v>0</v>
      </c>
      <c r="AB77" s="5">
        <v>0</v>
      </c>
      <c r="AC77" s="6">
        <f t="shared" si="9"/>
        <v>2800000</v>
      </c>
    </row>
    <row r="78" spans="1:29" x14ac:dyDescent="0.25">
      <c r="A78" s="3">
        <v>43631</v>
      </c>
      <c r="B78">
        <v>700859</v>
      </c>
      <c r="C78" t="s">
        <v>108</v>
      </c>
      <c r="D78">
        <f t="shared" si="5"/>
        <v>700859</v>
      </c>
      <c r="E78" t="s">
        <v>139</v>
      </c>
      <c r="F78" t="s">
        <v>125</v>
      </c>
      <c r="G78">
        <v>16</v>
      </c>
      <c r="H78" t="s">
        <v>146</v>
      </c>
      <c r="I78" s="5">
        <v>2635294.1176470588</v>
      </c>
      <c r="J78" s="6">
        <f t="shared" si="6"/>
        <v>2635294.1176470588</v>
      </c>
      <c r="K78" s="5">
        <v>0</v>
      </c>
      <c r="L78" s="5">
        <f>IFERROR(VLOOKUP(B78,[1]OToT!$B$8:$D$115,3,0),0)</f>
        <v>0</v>
      </c>
      <c r="M78" s="5">
        <v>0</v>
      </c>
      <c r="N78" s="6">
        <f t="shared" si="7"/>
        <v>2635294.1176470588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6">
        <f t="shared" si="8"/>
        <v>2635294.1176470588</v>
      </c>
      <c r="W78" s="5">
        <f>IFERROR(VLOOKUP(B78,[1]THP!$B$11:$X$117,23,0),0)</f>
        <v>0</v>
      </c>
      <c r="X78" s="5">
        <f>IFERROR(VLOOKUP(B78,[1]THP!$B$11:$T$117,19,0),0)</f>
        <v>0</v>
      </c>
      <c r="Y78" s="5">
        <f>IFERROR(VLOOKUP(B78,[1]THP!$B$11:$V$117,21,0),0)</f>
        <v>0</v>
      </c>
      <c r="Z78" s="5">
        <f>IFERROR(VLOOKUP(B78,[1]THP!$B$11:$U$117,20,0),0)</f>
        <v>0</v>
      </c>
      <c r="AA78" s="5">
        <v>0</v>
      </c>
      <c r="AB78" s="5">
        <v>0</v>
      </c>
      <c r="AC78" s="6">
        <f t="shared" si="9"/>
        <v>2635294.1176470588</v>
      </c>
    </row>
    <row r="79" spans="1:29" x14ac:dyDescent="0.25">
      <c r="A79" s="3">
        <v>43631</v>
      </c>
      <c r="B79">
        <v>700302</v>
      </c>
      <c r="C79" t="s">
        <v>109</v>
      </c>
      <c r="D79">
        <f t="shared" si="5"/>
        <v>700302</v>
      </c>
      <c r="E79" t="s">
        <v>139</v>
      </c>
      <c r="F79" t="s">
        <v>125</v>
      </c>
      <c r="G79">
        <v>17</v>
      </c>
      <c r="H79" t="s">
        <v>146</v>
      </c>
      <c r="I79" s="5">
        <v>3750000</v>
      </c>
      <c r="J79" s="6">
        <f t="shared" si="6"/>
        <v>3750000</v>
      </c>
      <c r="K79" s="5">
        <v>0</v>
      </c>
      <c r="L79" s="5">
        <f>IFERROR(VLOOKUP(B79,[1]OToT!$B$8:$D$115,3,0),0)</f>
        <v>0</v>
      </c>
      <c r="M79" s="5">
        <v>0</v>
      </c>
      <c r="N79" s="6">
        <f t="shared" si="7"/>
        <v>3750000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6">
        <f t="shared" si="8"/>
        <v>3750000</v>
      </c>
      <c r="W79" s="5">
        <f>IFERROR(VLOOKUP(B79,[1]THP!$B$11:$X$117,23,0),0)</f>
        <v>0</v>
      </c>
      <c r="X79" s="5">
        <f>IFERROR(VLOOKUP(B79,[1]THP!$B$11:$T$117,19,0),0)</f>
        <v>0</v>
      </c>
      <c r="Y79" s="5">
        <f>IFERROR(VLOOKUP(B79,[1]THP!$B$11:$V$117,21,0),0)</f>
        <v>0</v>
      </c>
      <c r="Z79" s="5">
        <f>IFERROR(VLOOKUP(B79,[1]THP!$B$11:$U$117,20,0),0)</f>
        <v>0</v>
      </c>
      <c r="AA79" s="5">
        <v>0</v>
      </c>
      <c r="AB79" s="5">
        <v>0</v>
      </c>
      <c r="AC79" s="6">
        <f t="shared" si="9"/>
        <v>3750000</v>
      </c>
    </row>
    <row r="80" spans="1:29" x14ac:dyDescent="0.25">
      <c r="A80" s="3">
        <v>43631</v>
      </c>
      <c r="B80">
        <v>701248</v>
      </c>
      <c r="C80" t="s">
        <v>110</v>
      </c>
      <c r="D80">
        <f t="shared" si="5"/>
        <v>701248</v>
      </c>
      <c r="E80" t="s">
        <v>139</v>
      </c>
      <c r="F80" t="s">
        <v>125</v>
      </c>
      <c r="G80">
        <v>17</v>
      </c>
      <c r="H80" t="s">
        <v>146</v>
      </c>
      <c r="I80" s="5">
        <v>2800000</v>
      </c>
      <c r="J80" s="6">
        <f t="shared" si="6"/>
        <v>2800000</v>
      </c>
      <c r="K80" s="5">
        <v>0</v>
      </c>
      <c r="L80" s="5">
        <f>IFERROR(VLOOKUP(B80,[1]OToT!$B$8:$D$115,3,0),0)</f>
        <v>0</v>
      </c>
      <c r="M80" s="5">
        <v>0</v>
      </c>
      <c r="N80" s="6">
        <f t="shared" si="7"/>
        <v>2800000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6">
        <f t="shared" si="8"/>
        <v>2800000</v>
      </c>
      <c r="W80" s="5">
        <f>IFERROR(VLOOKUP(B80,[1]THP!$B$11:$X$117,23,0),0)</f>
        <v>0</v>
      </c>
      <c r="X80" s="5">
        <f>IFERROR(VLOOKUP(B80,[1]THP!$B$11:$T$117,19,0),0)</f>
        <v>0</v>
      </c>
      <c r="Y80" s="5">
        <f>IFERROR(VLOOKUP(B80,[1]THP!$B$11:$V$117,21,0),0)</f>
        <v>0</v>
      </c>
      <c r="Z80" s="5">
        <f>IFERROR(VLOOKUP(B80,[1]THP!$B$11:$U$117,20,0),0)</f>
        <v>0</v>
      </c>
      <c r="AA80" s="5">
        <v>0</v>
      </c>
      <c r="AB80" s="5">
        <v>0</v>
      </c>
      <c r="AC80" s="6">
        <f t="shared" si="9"/>
        <v>2800000</v>
      </c>
    </row>
    <row r="81" spans="1:29" x14ac:dyDescent="0.25">
      <c r="A81" s="3">
        <v>43631</v>
      </c>
      <c r="B81">
        <v>701256</v>
      </c>
      <c r="C81" t="s">
        <v>111</v>
      </c>
      <c r="D81">
        <f t="shared" si="5"/>
        <v>701256</v>
      </c>
      <c r="E81" t="s">
        <v>139</v>
      </c>
      <c r="F81" t="s">
        <v>125</v>
      </c>
      <c r="G81">
        <v>16</v>
      </c>
      <c r="H81" t="s">
        <v>146</v>
      </c>
      <c r="I81" s="5">
        <v>2635294.1176470588</v>
      </c>
      <c r="J81" s="6">
        <f t="shared" si="6"/>
        <v>2635294.1176470588</v>
      </c>
      <c r="K81" s="5">
        <v>0</v>
      </c>
      <c r="L81" s="5">
        <f>IFERROR(VLOOKUP(B81,[1]OToT!$B$8:$D$115,3,0),0)</f>
        <v>0</v>
      </c>
      <c r="M81" s="5">
        <v>0</v>
      </c>
      <c r="N81" s="6">
        <f t="shared" si="7"/>
        <v>2635294.1176470588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6">
        <f t="shared" si="8"/>
        <v>2635294.1176470588</v>
      </c>
      <c r="W81" s="5">
        <f>IFERROR(VLOOKUP(B81,[1]THP!$B$11:$X$117,23,0),0)</f>
        <v>0</v>
      </c>
      <c r="X81" s="5">
        <f>IFERROR(VLOOKUP(B81,[1]THP!$B$11:$T$117,19,0),0)</f>
        <v>0</v>
      </c>
      <c r="Y81" s="5">
        <f>IFERROR(VLOOKUP(B81,[1]THP!$B$11:$V$117,21,0),0)</f>
        <v>0</v>
      </c>
      <c r="Z81" s="5">
        <f>IFERROR(VLOOKUP(B81,[1]THP!$B$11:$U$117,20,0),0)</f>
        <v>0</v>
      </c>
      <c r="AA81" s="5">
        <v>0</v>
      </c>
      <c r="AB81" s="5">
        <v>0</v>
      </c>
      <c r="AC81" s="6">
        <f t="shared" si="9"/>
        <v>2635294.1176470588</v>
      </c>
    </row>
    <row r="82" spans="1:29" x14ac:dyDescent="0.25">
      <c r="A82" s="3">
        <v>43631</v>
      </c>
      <c r="B82">
        <v>701341</v>
      </c>
      <c r="C82" t="s">
        <v>112</v>
      </c>
      <c r="D82">
        <f t="shared" si="5"/>
        <v>701341</v>
      </c>
      <c r="E82" t="s">
        <v>139</v>
      </c>
      <c r="F82" t="s">
        <v>125</v>
      </c>
      <c r="G82">
        <v>0</v>
      </c>
      <c r="H82" t="s">
        <v>146</v>
      </c>
      <c r="I82" s="5">
        <v>0</v>
      </c>
      <c r="J82" s="6">
        <f t="shared" si="6"/>
        <v>0</v>
      </c>
      <c r="K82" s="5">
        <v>0</v>
      </c>
      <c r="L82" s="5">
        <f>IFERROR(VLOOKUP(B82,[1]OToT!$B$8:$D$115,3,0),0)</f>
        <v>0</v>
      </c>
      <c r="M82" s="5">
        <v>0</v>
      </c>
      <c r="N82" s="6">
        <f t="shared" si="7"/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6">
        <f t="shared" si="8"/>
        <v>0</v>
      </c>
      <c r="W82" s="5">
        <f>IFERROR(VLOOKUP(B82,[1]THP!$B$11:$X$117,23,0),0)</f>
        <v>0</v>
      </c>
      <c r="X82" s="5">
        <f>IFERROR(VLOOKUP(B82,[1]THP!$B$11:$T$117,19,0),0)</f>
        <v>0</v>
      </c>
      <c r="Y82" s="5">
        <f>IFERROR(VLOOKUP(B82,[1]THP!$B$11:$V$117,21,0),0)</f>
        <v>0</v>
      </c>
      <c r="Z82" s="5">
        <f>IFERROR(VLOOKUP(B82,[1]THP!$B$11:$U$117,20,0),0)</f>
        <v>0</v>
      </c>
      <c r="AA82" s="5">
        <v>0</v>
      </c>
      <c r="AB82" s="5">
        <v>0</v>
      </c>
      <c r="AC82" s="6">
        <f t="shared" si="9"/>
        <v>0</v>
      </c>
    </row>
    <row r="83" spans="1:29" x14ac:dyDescent="0.25">
      <c r="A83" s="3">
        <v>43631</v>
      </c>
      <c r="B83">
        <v>701198</v>
      </c>
      <c r="C83" t="s">
        <v>113</v>
      </c>
      <c r="D83">
        <f t="shared" si="5"/>
        <v>701198</v>
      </c>
      <c r="E83" t="s">
        <v>139</v>
      </c>
      <c r="F83" t="s">
        <v>125</v>
      </c>
      <c r="G83">
        <v>12</v>
      </c>
      <c r="H83" t="s">
        <v>146</v>
      </c>
      <c r="I83" s="5">
        <v>1976470.588235294</v>
      </c>
      <c r="J83" s="6">
        <f t="shared" si="6"/>
        <v>1976470.588235294</v>
      </c>
      <c r="K83" s="5">
        <v>0</v>
      </c>
      <c r="L83" s="5">
        <f>IFERROR(VLOOKUP(B83,[1]OToT!$B$8:$D$115,3,0),0)</f>
        <v>0</v>
      </c>
      <c r="M83" s="5">
        <v>0</v>
      </c>
      <c r="N83" s="6">
        <f t="shared" si="7"/>
        <v>1976470.588235294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6">
        <f t="shared" si="8"/>
        <v>1976470.588235294</v>
      </c>
      <c r="W83" s="5">
        <f>IFERROR(VLOOKUP(B83,[1]THP!$B$11:$X$117,23,0),0)</f>
        <v>0</v>
      </c>
      <c r="X83" s="5">
        <f>IFERROR(VLOOKUP(B83,[1]THP!$B$11:$T$117,19,0),0)</f>
        <v>0</v>
      </c>
      <c r="Y83" s="5">
        <f>IFERROR(VLOOKUP(B83,[1]THP!$B$11:$V$117,21,0),0)</f>
        <v>0</v>
      </c>
      <c r="Z83" s="5">
        <f>IFERROR(VLOOKUP(B83,[1]THP!$B$11:$U$117,20,0),0)</f>
        <v>0</v>
      </c>
      <c r="AA83" s="5">
        <v>0</v>
      </c>
      <c r="AB83" s="5">
        <v>0</v>
      </c>
      <c r="AC83" s="6">
        <f t="shared" si="9"/>
        <v>1976470.588235294</v>
      </c>
    </row>
    <row r="84" spans="1:29" x14ac:dyDescent="0.25">
      <c r="A84" s="3">
        <v>43631</v>
      </c>
      <c r="B84">
        <v>701359</v>
      </c>
      <c r="C84" t="s">
        <v>114</v>
      </c>
      <c r="D84">
        <f t="shared" si="5"/>
        <v>701359</v>
      </c>
      <c r="E84" t="s">
        <v>139</v>
      </c>
      <c r="F84" t="s">
        <v>141</v>
      </c>
      <c r="G84">
        <v>0</v>
      </c>
      <c r="H84" t="s">
        <v>146</v>
      </c>
      <c r="I84" s="5">
        <v>0</v>
      </c>
      <c r="J84" s="6">
        <f t="shared" si="6"/>
        <v>0</v>
      </c>
      <c r="K84" s="5">
        <v>0</v>
      </c>
      <c r="L84" s="5">
        <f>IFERROR(VLOOKUP(B84,[1]OToT!$B$8:$D$115,3,0),0)</f>
        <v>0</v>
      </c>
      <c r="M84" s="5">
        <v>0</v>
      </c>
      <c r="N84" s="6">
        <f t="shared" si="7"/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6">
        <f t="shared" si="8"/>
        <v>0</v>
      </c>
      <c r="W84" s="5">
        <f>IFERROR(VLOOKUP(B84,[1]THP!$B$11:$X$117,23,0),0)</f>
        <v>0</v>
      </c>
      <c r="X84" s="5">
        <f>IFERROR(VLOOKUP(B84,[1]THP!$B$11:$T$117,19,0),0)</f>
        <v>0</v>
      </c>
      <c r="Y84" s="5">
        <f>IFERROR(VLOOKUP(B84,[1]THP!$B$11:$V$117,21,0),0)</f>
        <v>0</v>
      </c>
      <c r="Z84" s="5">
        <f>IFERROR(VLOOKUP(B84,[1]THP!$B$11:$U$117,20,0),0)</f>
        <v>0</v>
      </c>
      <c r="AA84" s="5">
        <v>0</v>
      </c>
      <c r="AB84" s="5">
        <v>0</v>
      </c>
      <c r="AC84" s="6">
        <f t="shared" si="9"/>
        <v>0</v>
      </c>
    </row>
    <row r="85" spans="1:29" x14ac:dyDescent="0.25">
      <c r="A85" s="3">
        <v>43631</v>
      </c>
      <c r="B85">
        <v>701217</v>
      </c>
      <c r="C85" t="s">
        <v>115</v>
      </c>
      <c r="D85">
        <f t="shared" si="5"/>
        <v>701217</v>
      </c>
      <c r="E85" t="s">
        <v>139</v>
      </c>
      <c r="F85" t="s">
        <v>127</v>
      </c>
      <c r="G85">
        <v>0</v>
      </c>
      <c r="H85" t="s">
        <v>146</v>
      </c>
      <c r="I85" s="5">
        <v>0</v>
      </c>
      <c r="J85" s="6">
        <f t="shared" si="6"/>
        <v>0</v>
      </c>
      <c r="K85" s="5">
        <v>0</v>
      </c>
      <c r="L85" s="5">
        <f>IFERROR(VLOOKUP(B85,[1]OToT!$B$8:$D$115,3,0),0)</f>
        <v>0</v>
      </c>
      <c r="M85" s="5">
        <v>0</v>
      </c>
      <c r="N85" s="6">
        <f t="shared" si="7"/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6">
        <f t="shared" si="8"/>
        <v>0</v>
      </c>
      <c r="W85" s="5">
        <f>IFERROR(VLOOKUP(B85,[1]THP!$B$11:$X$117,23,0),0)</f>
        <v>0</v>
      </c>
      <c r="X85" s="5">
        <f>IFERROR(VLOOKUP(B85,[1]THP!$B$11:$T$117,19,0),0)</f>
        <v>0</v>
      </c>
      <c r="Y85" s="5">
        <f>IFERROR(VLOOKUP(B85,[1]THP!$B$11:$V$117,21,0),0)</f>
        <v>0</v>
      </c>
      <c r="Z85" s="5">
        <f>IFERROR(VLOOKUP(B85,[1]THP!$B$11:$U$117,20,0),0)</f>
        <v>0</v>
      </c>
      <c r="AA85" s="5">
        <v>0</v>
      </c>
      <c r="AB85" s="5">
        <v>0</v>
      </c>
      <c r="AC85" s="6">
        <f t="shared" si="9"/>
        <v>0</v>
      </c>
    </row>
    <row r="86" spans="1:29" x14ac:dyDescent="0.25">
      <c r="A86" s="3">
        <v>43631</v>
      </c>
      <c r="B86">
        <v>701350</v>
      </c>
      <c r="C86" t="s">
        <v>116</v>
      </c>
      <c r="D86">
        <f t="shared" si="5"/>
        <v>701350</v>
      </c>
      <c r="E86" t="s">
        <v>139</v>
      </c>
      <c r="F86" t="s">
        <v>127</v>
      </c>
      <c r="G86">
        <v>0</v>
      </c>
      <c r="H86" t="s">
        <v>146</v>
      </c>
      <c r="I86" s="5">
        <v>0</v>
      </c>
      <c r="J86" s="6">
        <f t="shared" si="6"/>
        <v>0</v>
      </c>
      <c r="K86" s="5">
        <v>0</v>
      </c>
      <c r="L86" s="5">
        <f>IFERROR(VLOOKUP(B86,[1]OToT!$B$8:$D$115,3,0),0)</f>
        <v>0</v>
      </c>
      <c r="M86" s="5">
        <v>0</v>
      </c>
      <c r="N86" s="6">
        <f t="shared" si="7"/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6">
        <f t="shared" si="8"/>
        <v>0</v>
      </c>
      <c r="W86" s="5">
        <f>IFERROR(VLOOKUP(B86,[1]THP!$B$11:$X$117,23,0),0)</f>
        <v>0</v>
      </c>
      <c r="X86" s="5">
        <f>IFERROR(VLOOKUP(B86,[1]THP!$B$11:$T$117,19,0),0)</f>
        <v>0</v>
      </c>
      <c r="Y86" s="5">
        <f>IFERROR(VLOOKUP(B86,[1]THP!$B$11:$V$117,21,0),0)</f>
        <v>0</v>
      </c>
      <c r="Z86" s="5">
        <f>IFERROR(VLOOKUP(B86,[1]THP!$B$11:$U$117,20,0),0)</f>
        <v>0</v>
      </c>
      <c r="AA86" s="5">
        <v>0</v>
      </c>
      <c r="AB86" s="5">
        <v>0</v>
      </c>
      <c r="AC86" s="6">
        <f t="shared" si="9"/>
        <v>0</v>
      </c>
    </row>
    <row r="87" spans="1:29" x14ac:dyDescent="0.25">
      <c r="A87" s="3">
        <v>43631</v>
      </c>
      <c r="B87">
        <v>701285</v>
      </c>
      <c r="C87" t="s">
        <v>117</v>
      </c>
      <c r="D87">
        <f t="shared" si="5"/>
        <v>701285</v>
      </c>
      <c r="E87" t="s">
        <v>139</v>
      </c>
      <c r="F87" t="s">
        <v>132</v>
      </c>
      <c r="G87">
        <v>0</v>
      </c>
      <c r="H87" t="s">
        <v>146</v>
      </c>
      <c r="I87" s="5">
        <v>0</v>
      </c>
      <c r="J87" s="6">
        <f t="shared" si="6"/>
        <v>0</v>
      </c>
      <c r="K87" s="5">
        <v>0</v>
      </c>
      <c r="L87" s="5">
        <f>IFERROR(VLOOKUP(B87,[1]OToT!$B$8:$D$115,3,0),0)</f>
        <v>0</v>
      </c>
      <c r="M87" s="5">
        <v>0</v>
      </c>
      <c r="N87" s="6">
        <f t="shared" si="7"/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6">
        <f t="shared" si="8"/>
        <v>0</v>
      </c>
      <c r="W87" s="5">
        <f>IFERROR(VLOOKUP(B87,[1]THP!$B$11:$X$117,23,0),0)</f>
        <v>0</v>
      </c>
      <c r="X87" s="5">
        <f>IFERROR(VLOOKUP(B87,[1]THP!$B$11:$T$117,19,0),0)</f>
        <v>0</v>
      </c>
      <c r="Y87" s="5">
        <f>IFERROR(VLOOKUP(B87,[1]THP!$B$11:$V$117,21,0),0)</f>
        <v>0</v>
      </c>
      <c r="Z87" s="5">
        <f>IFERROR(VLOOKUP(B87,[1]THP!$B$11:$U$117,20,0),0)</f>
        <v>0</v>
      </c>
      <c r="AA87" s="5">
        <v>0</v>
      </c>
      <c r="AB87" s="5">
        <v>0</v>
      </c>
      <c r="AC87" s="6">
        <f t="shared" si="9"/>
        <v>0</v>
      </c>
    </row>
    <row r="88" spans="1:29" x14ac:dyDescent="0.25">
      <c r="A88" s="3">
        <v>43631</v>
      </c>
      <c r="B88">
        <v>701332</v>
      </c>
      <c r="C88" t="s">
        <v>118</v>
      </c>
      <c r="D88">
        <f t="shared" si="5"/>
        <v>701332</v>
      </c>
      <c r="E88" t="s">
        <v>139</v>
      </c>
      <c r="F88" t="s">
        <v>132</v>
      </c>
      <c r="G88">
        <v>0</v>
      </c>
      <c r="H88" t="s">
        <v>146</v>
      </c>
      <c r="I88" s="5">
        <v>0</v>
      </c>
      <c r="J88" s="6">
        <f t="shared" si="6"/>
        <v>0</v>
      </c>
      <c r="K88" s="5">
        <v>0</v>
      </c>
      <c r="L88" s="5">
        <f>IFERROR(VLOOKUP(B88,[1]OToT!$B$8:$D$115,3,0),0)</f>
        <v>0</v>
      </c>
      <c r="M88" s="5">
        <v>0</v>
      </c>
      <c r="N88" s="6">
        <f t="shared" si="7"/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6">
        <f t="shared" si="8"/>
        <v>0</v>
      </c>
      <c r="W88" s="5">
        <f>IFERROR(VLOOKUP(B88,[1]THP!$B$11:$X$117,23,0),0)</f>
        <v>0</v>
      </c>
      <c r="X88" s="5">
        <f>IFERROR(VLOOKUP(B88,[1]THP!$B$11:$T$117,19,0),0)</f>
        <v>0</v>
      </c>
      <c r="Y88" s="5">
        <f>IFERROR(VLOOKUP(B88,[1]THP!$B$11:$V$117,21,0),0)</f>
        <v>0</v>
      </c>
      <c r="Z88" s="5">
        <f>IFERROR(VLOOKUP(B88,[1]THP!$B$11:$U$117,20,0),0)</f>
        <v>0</v>
      </c>
      <c r="AA88" s="5">
        <v>0</v>
      </c>
      <c r="AB88" s="5">
        <v>0</v>
      </c>
      <c r="AC88" s="6">
        <f t="shared" si="9"/>
        <v>0</v>
      </c>
    </row>
    <row r="89" spans="1:29" x14ac:dyDescent="0.25">
      <c r="A89" s="3">
        <v>43631</v>
      </c>
      <c r="B89">
        <v>701348</v>
      </c>
      <c r="C89" t="s">
        <v>119</v>
      </c>
      <c r="D89">
        <f t="shared" si="5"/>
        <v>701348</v>
      </c>
      <c r="E89" t="s">
        <v>139</v>
      </c>
      <c r="F89" t="s">
        <v>132</v>
      </c>
      <c r="G89">
        <v>0</v>
      </c>
      <c r="H89" t="s">
        <v>146</v>
      </c>
      <c r="I89" s="5">
        <v>0</v>
      </c>
      <c r="J89" s="6">
        <f t="shared" si="6"/>
        <v>0</v>
      </c>
      <c r="K89" s="5">
        <v>0</v>
      </c>
      <c r="L89" s="5">
        <f>IFERROR(VLOOKUP(B89,[1]OToT!$B$8:$D$115,3,0),0)</f>
        <v>0</v>
      </c>
      <c r="M89" s="5">
        <v>0</v>
      </c>
      <c r="N89" s="6">
        <f t="shared" si="7"/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6">
        <f t="shared" si="8"/>
        <v>0</v>
      </c>
      <c r="W89" s="5">
        <f>IFERROR(VLOOKUP(B89,[1]THP!$B$11:$X$117,23,0),0)</f>
        <v>0</v>
      </c>
      <c r="X89" s="5">
        <f>IFERROR(VLOOKUP(B89,[1]THP!$B$11:$T$117,19,0),0)</f>
        <v>0</v>
      </c>
      <c r="Y89" s="5">
        <f>IFERROR(VLOOKUP(B89,[1]THP!$B$11:$V$117,21,0),0)</f>
        <v>0</v>
      </c>
      <c r="Z89" s="5">
        <f>IFERROR(VLOOKUP(B89,[1]THP!$B$11:$U$117,20,0),0)</f>
        <v>0</v>
      </c>
      <c r="AA89" s="5">
        <v>0</v>
      </c>
      <c r="AB89" s="5">
        <v>0</v>
      </c>
      <c r="AC89" s="6">
        <f t="shared" si="9"/>
        <v>0</v>
      </c>
    </row>
    <row r="90" spans="1:29" x14ac:dyDescent="0.25">
      <c r="A90" s="3">
        <v>43631</v>
      </c>
      <c r="B90">
        <v>701361</v>
      </c>
      <c r="C90" t="s">
        <v>120</v>
      </c>
      <c r="D90">
        <f t="shared" si="5"/>
        <v>701361</v>
      </c>
      <c r="E90" t="s">
        <v>139</v>
      </c>
      <c r="F90" t="s">
        <v>143</v>
      </c>
      <c r="G90">
        <v>0</v>
      </c>
      <c r="H90" t="s">
        <v>146</v>
      </c>
      <c r="I90" s="5">
        <v>0</v>
      </c>
      <c r="J90" s="6">
        <f t="shared" si="6"/>
        <v>0</v>
      </c>
      <c r="K90" s="5">
        <v>0</v>
      </c>
      <c r="L90" s="5">
        <f>IFERROR(VLOOKUP(B90,[1]OToT!$B$8:$D$115,3,0),0)</f>
        <v>0</v>
      </c>
      <c r="M90" s="5">
        <v>0</v>
      </c>
      <c r="N90" s="6">
        <f t="shared" si="7"/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6">
        <f t="shared" si="8"/>
        <v>0</v>
      </c>
      <c r="W90" s="5">
        <f>IFERROR(VLOOKUP(B90,[1]THP!$B$11:$X$117,23,0),0)</f>
        <v>0</v>
      </c>
      <c r="X90" s="5">
        <f>IFERROR(VLOOKUP(B90,[1]THP!$B$11:$T$117,19,0),0)</f>
        <v>0</v>
      </c>
      <c r="Y90" s="5">
        <f>IFERROR(VLOOKUP(B90,[1]THP!$B$11:$V$117,21,0),0)</f>
        <v>0</v>
      </c>
      <c r="Z90" s="5">
        <f>IFERROR(VLOOKUP(B90,[1]THP!$B$11:$U$117,20,0),0)</f>
        <v>0</v>
      </c>
      <c r="AA90" s="5">
        <v>0</v>
      </c>
      <c r="AB90" s="5">
        <v>0</v>
      </c>
      <c r="AC90" s="6">
        <f t="shared" si="9"/>
        <v>0</v>
      </c>
    </row>
    <row r="91" spans="1:29" x14ac:dyDescent="0.25">
      <c r="A91" s="3">
        <v>43631</v>
      </c>
      <c r="B91">
        <v>701337</v>
      </c>
      <c r="C91" t="s">
        <v>121</v>
      </c>
      <c r="D91">
        <f t="shared" si="5"/>
        <v>701337</v>
      </c>
      <c r="E91" t="s">
        <v>139</v>
      </c>
      <c r="F91" t="s">
        <v>128</v>
      </c>
      <c r="G91">
        <v>0</v>
      </c>
      <c r="H91" t="s">
        <v>146</v>
      </c>
      <c r="I91" s="5">
        <v>0</v>
      </c>
      <c r="J91" s="6">
        <f t="shared" si="6"/>
        <v>0</v>
      </c>
      <c r="K91" s="5">
        <v>0</v>
      </c>
      <c r="L91" s="5">
        <f>IFERROR(VLOOKUP(B91,[1]OToT!$B$8:$D$115,3,0),0)</f>
        <v>0</v>
      </c>
      <c r="M91" s="5">
        <v>0</v>
      </c>
      <c r="N91" s="6">
        <f t="shared" si="7"/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6">
        <f t="shared" si="8"/>
        <v>0</v>
      </c>
      <c r="W91" s="5">
        <f>IFERROR(VLOOKUP(B91,[1]THP!$B$11:$X$117,23,0),0)</f>
        <v>0</v>
      </c>
      <c r="X91" s="5">
        <f>IFERROR(VLOOKUP(B91,[1]THP!$B$11:$T$117,19,0),0)</f>
        <v>0</v>
      </c>
      <c r="Y91" s="5">
        <f>IFERROR(VLOOKUP(B91,[1]THP!$B$11:$V$117,21,0),0)</f>
        <v>0</v>
      </c>
      <c r="Z91" s="5">
        <f>IFERROR(VLOOKUP(B91,[1]THP!$B$11:$U$117,20,0),0)</f>
        <v>0</v>
      </c>
      <c r="AA91" s="5">
        <v>0</v>
      </c>
      <c r="AB91" s="5">
        <v>0</v>
      </c>
      <c r="AC91" s="6">
        <f t="shared" si="9"/>
        <v>0</v>
      </c>
    </row>
    <row r="92" spans="1:29" x14ac:dyDescent="0.25">
      <c r="A92" s="3">
        <v>43631</v>
      </c>
      <c r="B92">
        <v>701279</v>
      </c>
      <c r="C92" t="s">
        <v>122</v>
      </c>
      <c r="D92">
        <f t="shared" si="5"/>
        <v>701279</v>
      </c>
      <c r="E92" t="s">
        <v>139</v>
      </c>
      <c r="F92" t="s">
        <v>123</v>
      </c>
      <c r="G92">
        <v>0</v>
      </c>
      <c r="H92" t="s">
        <v>146</v>
      </c>
      <c r="I92" s="5">
        <v>0</v>
      </c>
      <c r="J92" s="6">
        <f t="shared" si="6"/>
        <v>0</v>
      </c>
      <c r="K92" s="5">
        <v>0</v>
      </c>
      <c r="L92" s="5">
        <f>IFERROR(VLOOKUP(B92,[1]OToT!$B$8:$D$115,3,0),0)</f>
        <v>0</v>
      </c>
      <c r="M92" s="5">
        <v>0</v>
      </c>
      <c r="N92" s="6">
        <f t="shared" si="7"/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6">
        <f t="shared" si="8"/>
        <v>0</v>
      </c>
      <c r="W92" s="5">
        <f>IFERROR(VLOOKUP(B92,[1]THP!$B$11:$X$117,23,0),0)</f>
        <v>0</v>
      </c>
      <c r="X92" s="5">
        <f>IFERROR(VLOOKUP(B92,[1]THP!$B$11:$T$117,19,0),0)</f>
        <v>0</v>
      </c>
      <c r="Y92" s="5">
        <f>IFERROR(VLOOKUP(B92,[1]THP!$B$11:$V$117,21,0),0)</f>
        <v>0</v>
      </c>
      <c r="Z92" s="5">
        <f>IFERROR(VLOOKUP(B92,[1]THP!$B$11:$U$117,20,0),0)</f>
        <v>0</v>
      </c>
      <c r="AA92" s="5">
        <v>0</v>
      </c>
      <c r="AB92" s="5">
        <v>0</v>
      </c>
      <c r="AC92" s="6">
        <f t="shared" si="9"/>
        <v>0</v>
      </c>
    </row>
    <row r="93" spans="1:29" x14ac:dyDescent="0.25">
      <c r="A93" s="3">
        <v>43631</v>
      </c>
      <c r="B93">
        <v>700505</v>
      </c>
      <c r="C93" t="s">
        <v>123</v>
      </c>
      <c r="D93">
        <f t="shared" si="5"/>
        <v>700505</v>
      </c>
      <c r="E93" t="s">
        <v>139</v>
      </c>
      <c r="F93" t="s">
        <v>145</v>
      </c>
      <c r="G93">
        <v>17</v>
      </c>
      <c r="H93" t="s">
        <v>147</v>
      </c>
      <c r="I93" s="5">
        <v>7000000</v>
      </c>
      <c r="J93" s="6">
        <f t="shared" si="6"/>
        <v>7000000</v>
      </c>
      <c r="K93" s="5">
        <v>0</v>
      </c>
      <c r="L93" s="5">
        <f>IFERROR(VLOOKUP(B93,[1]OToT!$B$8:$D$115,3,0),0)</f>
        <v>0</v>
      </c>
      <c r="M93" s="5">
        <v>0</v>
      </c>
      <c r="N93" s="6">
        <f t="shared" si="7"/>
        <v>7000000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6">
        <f t="shared" si="8"/>
        <v>7000000</v>
      </c>
      <c r="W93" s="5">
        <f>IFERROR(VLOOKUP(B93,[1]THP!$B$11:$X$117,23,0),0)</f>
        <v>117748</v>
      </c>
      <c r="X93" s="5">
        <f>IFERROR(VLOOKUP(B93,[1]THP!$B$11:$T$117,19,0),0)</f>
        <v>140000</v>
      </c>
      <c r="Y93" s="5">
        <f>IFERROR(VLOOKUP(B93,[1]THP!$B$11:$V$117,21,0),0)</f>
        <v>70000</v>
      </c>
      <c r="Z93" s="5">
        <f>IFERROR(VLOOKUP(B93,[1]THP!$B$11:$U$117,20,0),0)</f>
        <v>0</v>
      </c>
      <c r="AA93" s="5">
        <v>0</v>
      </c>
      <c r="AB93" s="5">
        <v>0</v>
      </c>
      <c r="AC93" s="6">
        <f t="shared" si="9"/>
        <v>6672252</v>
      </c>
    </row>
    <row r="94" spans="1:29" x14ac:dyDescent="0.25">
      <c r="A94" s="3">
        <v>43631</v>
      </c>
      <c r="B94">
        <v>700512</v>
      </c>
      <c r="C94" t="s">
        <v>124</v>
      </c>
      <c r="D94">
        <f t="shared" si="5"/>
        <v>700512</v>
      </c>
      <c r="E94" t="s">
        <v>139</v>
      </c>
      <c r="F94" t="s">
        <v>145</v>
      </c>
      <c r="G94">
        <v>17</v>
      </c>
      <c r="H94" t="s">
        <v>147</v>
      </c>
      <c r="I94" s="5">
        <v>5500000</v>
      </c>
      <c r="J94" s="6">
        <f t="shared" si="6"/>
        <v>5500000</v>
      </c>
      <c r="K94" s="5">
        <v>0</v>
      </c>
      <c r="L94" s="5">
        <f>IFERROR(VLOOKUP(B94,[1]OToT!$B$8:$D$115,3,0),0)</f>
        <v>0</v>
      </c>
      <c r="M94" s="5">
        <v>0</v>
      </c>
      <c r="N94" s="6">
        <f t="shared" si="7"/>
        <v>5500000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6">
        <f t="shared" si="8"/>
        <v>5500000</v>
      </c>
      <c r="W94" s="5">
        <f>IFERROR(VLOOKUP(B94,[1]THP!$B$11:$X$117,23,0),0)</f>
        <v>6802</v>
      </c>
      <c r="X94" s="5">
        <f>IFERROR(VLOOKUP(B94,[1]THP!$B$11:$T$117,19,0),0)</f>
        <v>110000</v>
      </c>
      <c r="Y94" s="5">
        <f>IFERROR(VLOOKUP(B94,[1]THP!$B$11:$V$117,21,0),0)</f>
        <v>55000</v>
      </c>
      <c r="Z94" s="5">
        <f>IFERROR(VLOOKUP(B94,[1]THP!$B$11:$U$117,20,0),0)</f>
        <v>0</v>
      </c>
      <c r="AA94" s="5">
        <v>0</v>
      </c>
      <c r="AB94" s="5">
        <v>0</v>
      </c>
      <c r="AC94" s="6">
        <f t="shared" si="9"/>
        <v>5328198</v>
      </c>
    </row>
    <row r="95" spans="1:29" x14ac:dyDescent="0.25">
      <c r="A95" s="3">
        <v>43631</v>
      </c>
      <c r="B95">
        <v>700504</v>
      </c>
      <c r="C95" t="s">
        <v>125</v>
      </c>
      <c r="D95">
        <f t="shared" si="5"/>
        <v>700504</v>
      </c>
      <c r="E95" t="s">
        <v>139</v>
      </c>
      <c r="F95" t="s">
        <v>145</v>
      </c>
      <c r="G95">
        <v>17</v>
      </c>
      <c r="H95" t="s">
        <v>148</v>
      </c>
      <c r="I95" s="5">
        <v>4500000</v>
      </c>
      <c r="J95" s="6">
        <f t="shared" si="6"/>
        <v>4500000</v>
      </c>
      <c r="K95" s="5">
        <v>0</v>
      </c>
      <c r="L95" s="5">
        <f>IFERROR(VLOOKUP(B95,[1]OToT!$B$8:$D$115,3,0),0)</f>
        <v>0</v>
      </c>
      <c r="M95" s="5">
        <v>0</v>
      </c>
      <c r="N95" s="6">
        <f t="shared" si="7"/>
        <v>4500000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6">
        <f t="shared" si="8"/>
        <v>4500000</v>
      </c>
      <c r="W95" s="5">
        <f>IFERROR(VLOOKUP(B95,[1]THP!$B$11:$X$117,23,0),0)</f>
        <v>0</v>
      </c>
      <c r="X95" s="5">
        <f>IFERROR(VLOOKUP(B95,[1]THP!$B$11:$T$117,19,0),0)</f>
        <v>90000</v>
      </c>
      <c r="Y95" s="5">
        <f>IFERROR(VLOOKUP(B95,[1]THP!$B$11:$V$117,21,0),0)</f>
        <v>45000</v>
      </c>
      <c r="Z95" s="5">
        <f>IFERROR(VLOOKUP(B95,[1]THP!$B$11:$U$117,20,0),0)</f>
        <v>0</v>
      </c>
      <c r="AA95" s="5">
        <v>0</v>
      </c>
      <c r="AB95" s="5">
        <v>0</v>
      </c>
      <c r="AC95" s="6">
        <f t="shared" si="9"/>
        <v>4365000</v>
      </c>
    </row>
    <row r="96" spans="1:29" x14ac:dyDescent="0.25">
      <c r="A96" s="3">
        <v>43631</v>
      </c>
      <c r="B96">
        <v>700058</v>
      </c>
      <c r="C96" t="s">
        <v>126</v>
      </c>
      <c r="D96">
        <f t="shared" si="5"/>
        <v>700058</v>
      </c>
      <c r="E96" t="s">
        <v>139</v>
      </c>
      <c r="F96" t="s">
        <v>145</v>
      </c>
      <c r="G96">
        <v>17</v>
      </c>
      <c r="H96" t="s">
        <v>148</v>
      </c>
      <c r="I96" s="5">
        <v>4500000</v>
      </c>
      <c r="J96" s="6">
        <f t="shared" si="6"/>
        <v>4500000</v>
      </c>
      <c r="K96" s="5">
        <v>0</v>
      </c>
      <c r="L96" s="5">
        <f>IFERROR(VLOOKUP(B96,[1]OToT!$B$8:$D$115,3,0),0)</f>
        <v>0</v>
      </c>
      <c r="M96" s="5">
        <v>0</v>
      </c>
      <c r="N96" s="6">
        <f t="shared" si="7"/>
        <v>4500000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6">
        <f t="shared" si="8"/>
        <v>4500000</v>
      </c>
      <c r="W96" s="5">
        <f>IFERROR(VLOOKUP(B96,[1]THP!$B$11:$X$117,23,0),0)</f>
        <v>0</v>
      </c>
      <c r="X96" s="5">
        <f>IFERROR(VLOOKUP(B96,[1]THP!$B$11:$T$117,19,0),0)</f>
        <v>90000</v>
      </c>
      <c r="Y96" s="5">
        <f>IFERROR(VLOOKUP(B96,[1]THP!$B$11:$V$117,21,0),0)</f>
        <v>45000</v>
      </c>
      <c r="Z96" s="5">
        <f>IFERROR(VLOOKUP(B96,[1]THP!$B$11:$U$117,20,0),0)</f>
        <v>0</v>
      </c>
      <c r="AA96" s="5">
        <v>0</v>
      </c>
      <c r="AB96" s="5">
        <v>0</v>
      </c>
      <c r="AC96" s="6">
        <f t="shared" si="9"/>
        <v>4365000</v>
      </c>
    </row>
    <row r="97" spans="1:29" x14ac:dyDescent="0.25">
      <c r="A97" s="3">
        <v>43631</v>
      </c>
      <c r="B97">
        <v>700945</v>
      </c>
      <c r="C97" t="s">
        <v>127</v>
      </c>
      <c r="D97">
        <f t="shared" si="5"/>
        <v>700945</v>
      </c>
      <c r="E97" t="s">
        <v>139</v>
      </c>
      <c r="F97" t="s">
        <v>145</v>
      </c>
      <c r="G97">
        <v>17</v>
      </c>
      <c r="H97" t="s">
        <v>148</v>
      </c>
      <c r="I97" s="5">
        <v>4500000</v>
      </c>
      <c r="J97" s="6">
        <f t="shared" si="6"/>
        <v>4500000</v>
      </c>
      <c r="K97" s="5">
        <v>0</v>
      </c>
      <c r="L97" s="5">
        <f>IFERROR(VLOOKUP(B97,[1]OToT!$B$8:$D$115,3,0),0)</f>
        <v>0</v>
      </c>
      <c r="M97" s="5">
        <v>0</v>
      </c>
      <c r="N97" s="6">
        <f t="shared" si="7"/>
        <v>4500000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6">
        <f t="shared" si="8"/>
        <v>4500000</v>
      </c>
      <c r="W97" s="5">
        <f>IFERROR(VLOOKUP(B97,[1]THP!$B$11:$X$117,23,0),0)</f>
        <v>0</v>
      </c>
      <c r="X97" s="5">
        <f>IFERROR(VLOOKUP(B97,[1]THP!$B$11:$T$117,19,0),0)</f>
        <v>90000</v>
      </c>
      <c r="Y97" s="5">
        <f>IFERROR(VLOOKUP(B97,[1]THP!$B$11:$V$117,21,0),0)</f>
        <v>45000</v>
      </c>
      <c r="Z97" s="5">
        <f>IFERROR(VLOOKUP(B97,[1]THP!$B$11:$U$117,20,0),0)</f>
        <v>0</v>
      </c>
      <c r="AA97" s="5">
        <v>0</v>
      </c>
      <c r="AB97" s="5">
        <v>0</v>
      </c>
      <c r="AC97" s="6">
        <f t="shared" si="9"/>
        <v>4365000</v>
      </c>
    </row>
    <row r="98" spans="1:29" x14ac:dyDescent="0.25">
      <c r="A98" s="3">
        <v>43631</v>
      </c>
      <c r="B98">
        <v>700946</v>
      </c>
      <c r="C98" t="s">
        <v>128</v>
      </c>
      <c r="D98">
        <f t="shared" si="5"/>
        <v>700946</v>
      </c>
      <c r="E98" t="s">
        <v>139</v>
      </c>
      <c r="F98" t="s">
        <v>145</v>
      </c>
      <c r="G98">
        <v>17</v>
      </c>
      <c r="H98" t="s">
        <v>148</v>
      </c>
      <c r="I98" s="5">
        <v>4000000</v>
      </c>
      <c r="J98" s="6">
        <f t="shared" si="6"/>
        <v>4000000</v>
      </c>
      <c r="K98" s="5">
        <v>0</v>
      </c>
      <c r="L98" s="5">
        <f>IFERROR(VLOOKUP(B98,[1]OToT!$B$8:$D$115,3,0),0)</f>
        <v>0</v>
      </c>
      <c r="M98" s="5">
        <v>0</v>
      </c>
      <c r="N98" s="6">
        <f t="shared" si="7"/>
        <v>4000000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6">
        <f t="shared" si="8"/>
        <v>4000000</v>
      </c>
      <c r="W98" s="5">
        <f>IFERROR(VLOOKUP(B98,[1]THP!$B$11:$X$117,23,0),0)</f>
        <v>0</v>
      </c>
      <c r="X98" s="5">
        <f>IFERROR(VLOOKUP(B98,[1]THP!$B$11:$T$117,19,0),0)</f>
        <v>80000</v>
      </c>
      <c r="Y98" s="5">
        <f>IFERROR(VLOOKUP(B98,[1]THP!$B$11:$V$117,21,0),0)</f>
        <v>40000</v>
      </c>
      <c r="Z98" s="5">
        <f>IFERROR(VLOOKUP(B98,[1]THP!$B$11:$U$117,20,0),0)</f>
        <v>0</v>
      </c>
      <c r="AA98" s="5">
        <v>0</v>
      </c>
      <c r="AB98" s="5">
        <v>0</v>
      </c>
      <c r="AC98" s="6">
        <f t="shared" si="9"/>
        <v>3880000</v>
      </c>
    </row>
    <row r="99" spans="1:29" x14ac:dyDescent="0.25">
      <c r="A99" s="3">
        <v>43631</v>
      </c>
      <c r="B99">
        <v>701270</v>
      </c>
      <c r="C99" t="s">
        <v>129</v>
      </c>
      <c r="D99">
        <f t="shared" si="5"/>
        <v>701270</v>
      </c>
      <c r="E99" t="s">
        <v>139</v>
      </c>
      <c r="F99" t="s">
        <v>145</v>
      </c>
      <c r="G99">
        <v>17</v>
      </c>
      <c r="H99" t="s">
        <v>148</v>
      </c>
      <c r="I99" s="5">
        <v>4500000</v>
      </c>
      <c r="J99" s="6">
        <f t="shared" si="6"/>
        <v>4500000</v>
      </c>
      <c r="K99" s="5">
        <v>0</v>
      </c>
      <c r="L99" s="5">
        <f>IFERROR(VLOOKUP(B99,[1]OToT!$B$8:$D$115,3,0),0)</f>
        <v>0</v>
      </c>
      <c r="M99" s="5">
        <v>0</v>
      </c>
      <c r="N99" s="6">
        <f t="shared" si="7"/>
        <v>4500000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6">
        <f t="shared" si="8"/>
        <v>4500000</v>
      </c>
      <c r="W99" s="5">
        <f>IFERROR(VLOOKUP(B99,[1]THP!$B$11:$X$117,23,0),0)</f>
        <v>0</v>
      </c>
      <c r="X99" s="5">
        <f>IFERROR(VLOOKUP(B99,[1]THP!$B$11:$T$117,19,0),0)</f>
        <v>90000</v>
      </c>
      <c r="Y99" s="5">
        <f>IFERROR(VLOOKUP(B99,[1]THP!$B$11:$V$117,21,0),0)</f>
        <v>45000</v>
      </c>
      <c r="Z99" s="5">
        <f>IFERROR(VLOOKUP(B99,[1]THP!$B$11:$U$117,20,0),0)</f>
        <v>0</v>
      </c>
      <c r="AA99" s="5">
        <v>0</v>
      </c>
      <c r="AB99" s="5">
        <v>0</v>
      </c>
      <c r="AC99" s="6">
        <f t="shared" si="9"/>
        <v>4365000</v>
      </c>
    </row>
    <row r="100" spans="1:29" x14ac:dyDescent="0.25">
      <c r="A100" s="3">
        <v>43631</v>
      </c>
      <c r="B100">
        <v>701219</v>
      </c>
      <c r="C100" t="s">
        <v>130</v>
      </c>
      <c r="D100">
        <f t="shared" si="5"/>
        <v>701219</v>
      </c>
      <c r="E100" t="s">
        <v>139</v>
      </c>
      <c r="F100" t="s">
        <v>145</v>
      </c>
      <c r="G100">
        <v>17</v>
      </c>
      <c r="H100" t="s">
        <v>148</v>
      </c>
      <c r="I100" s="5">
        <v>4000000</v>
      </c>
      <c r="J100" s="6">
        <f t="shared" si="6"/>
        <v>4000000</v>
      </c>
      <c r="K100" s="5">
        <v>0</v>
      </c>
      <c r="L100" s="5">
        <f>IFERROR(VLOOKUP(B100,[1]OToT!$B$8:$D$115,3,0),0)</f>
        <v>0</v>
      </c>
      <c r="M100" s="5">
        <v>0</v>
      </c>
      <c r="N100" s="6">
        <f t="shared" si="7"/>
        <v>4000000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6">
        <f t="shared" si="8"/>
        <v>4000000</v>
      </c>
      <c r="W100" s="5">
        <f>IFERROR(VLOOKUP(B100,[1]THP!$B$11:$X$117,23,0),0)</f>
        <v>0</v>
      </c>
      <c r="X100" s="5">
        <f>IFERROR(VLOOKUP(B100,[1]THP!$B$11:$T$117,19,0),0)</f>
        <v>80000</v>
      </c>
      <c r="Y100" s="5">
        <f>IFERROR(VLOOKUP(B100,[1]THP!$B$11:$V$117,21,0),0)</f>
        <v>40000</v>
      </c>
      <c r="Z100" s="5">
        <f>IFERROR(VLOOKUP(B100,[1]THP!$B$11:$U$117,20,0),0)</f>
        <v>0</v>
      </c>
      <c r="AA100" s="5">
        <v>0</v>
      </c>
      <c r="AB100" s="5">
        <v>0</v>
      </c>
      <c r="AC100" s="6">
        <f t="shared" si="9"/>
        <v>3880000</v>
      </c>
    </row>
    <row r="101" spans="1:29" x14ac:dyDescent="0.25">
      <c r="A101" s="3">
        <v>43631</v>
      </c>
      <c r="B101">
        <v>701303</v>
      </c>
      <c r="C101" t="s">
        <v>131</v>
      </c>
      <c r="D101">
        <f t="shared" si="5"/>
        <v>701303</v>
      </c>
      <c r="E101" t="s">
        <v>139</v>
      </c>
      <c r="F101" t="s">
        <v>145</v>
      </c>
      <c r="G101">
        <v>17</v>
      </c>
      <c r="H101" t="s">
        <v>148</v>
      </c>
      <c r="I101" s="5">
        <v>5500000</v>
      </c>
      <c r="J101" s="6">
        <f t="shared" si="6"/>
        <v>5500000</v>
      </c>
      <c r="K101" s="5">
        <v>0</v>
      </c>
      <c r="L101" s="5">
        <f>IFERROR(VLOOKUP(B101,[1]OToT!$B$8:$D$115,3,0),0)</f>
        <v>0</v>
      </c>
      <c r="M101" s="5">
        <v>0</v>
      </c>
      <c r="N101" s="6">
        <f t="shared" si="7"/>
        <v>5500000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6">
        <f t="shared" si="8"/>
        <v>5500000</v>
      </c>
      <c r="W101" s="5">
        <f>IFERROR(VLOOKUP(B101,[1]THP!$B$11:$X$117,23,0),0)</f>
        <v>44302</v>
      </c>
      <c r="X101" s="5">
        <f>IFERROR(VLOOKUP(B101,[1]THP!$B$11:$T$117,19,0),0)</f>
        <v>110000</v>
      </c>
      <c r="Y101" s="5">
        <f>IFERROR(VLOOKUP(B101,[1]THP!$B$11:$V$117,21,0),0)</f>
        <v>55000</v>
      </c>
      <c r="Z101" s="5">
        <f>IFERROR(VLOOKUP(B101,[1]THP!$B$11:$U$117,20,0),0)</f>
        <v>0</v>
      </c>
      <c r="AA101" s="5">
        <v>0</v>
      </c>
      <c r="AB101" s="5">
        <v>0</v>
      </c>
      <c r="AC101" s="6">
        <f t="shared" si="9"/>
        <v>5290698</v>
      </c>
    </row>
    <row r="102" spans="1:29" x14ac:dyDescent="0.25">
      <c r="A102" s="3">
        <v>43631</v>
      </c>
      <c r="B102">
        <v>700313</v>
      </c>
      <c r="C102" t="s">
        <v>132</v>
      </c>
      <c r="D102">
        <f t="shared" si="5"/>
        <v>700313</v>
      </c>
      <c r="E102" t="s">
        <v>139</v>
      </c>
      <c r="F102" t="s">
        <v>145</v>
      </c>
      <c r="G102">
        <v>10</v>
      </c>
      <c r="H102" t="s">
        <v>148</v>
      </c>
      <c r="I102" s="5">
        <v>2647058.823529412</v>
      </c>
      <c r="J102" s="6">
        <f t="shared" si="6"/>
        <v>2647058.823529412</v>
      </c>
      <c r="K102" s="5">
        <v>0</v>
      </c>
      <c r="L102" s="5">
        <f>IFERROR(VLOOKUP(B102,[1]OToT!$B$8:$D$115,3,0),0)</f>
        <v>0</v>
      </c>
      <c r="M102" s="5">
        <v>0</v>
      </c>
      <c r="N102" s="6">
        <f t="shared" si="7"/>
        <v>2647058.823529412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6">
        <f t="shared" si="8"/>
        <v>2647058.823529412</v>
      </c>
      <c r="W102" s="5">
        <f>IFERROR(VLOOKUP(B102,[1]THP!$B$11:$X$117,23,0),0)</f>
        <v>0</v>
      </c>
      <c r="X102" s="5">
        <f>IFERROR(VLOOKUP(B102,[1]THP!$B$11:$T$117,19,0),0)</f>
        <v>52941.176470588245</v>
      </c>
      <c r="Y102" s="5">
        <f>IFERROR(VLOOKUP(B102,[1]THP!$B$11:$V$117,21,0),0)</f>
        <v>26470.588235294123</v>
      </c>
      <c r="Z102" s="5">
        <f>IFERROR(VLOOKUP(B102,[1]THP!$B$11:$U$117,20,0),0)</f>
        <v>0</v>
      </c>
      <c r="AA102" s="5">
        <v>0</v>
      </c>
      <c r="AB102" s="5">
        <v>0</v>
      </c>
      <c r="AC102" s="6">
        <f t="shared" si="9"/>
        <v>2567647.0588235296</v>
      </c>
    </row>
    <row r="103" spans="1:29" x14ac:dyDescent="0.25">
      <c r="A103" s="3">
        <v>43631</v>
      </c>
      <c r="B103" s="4" t="s">
        <v>27</v>
      </c>
      <c r="C103" t="s">
        <v>133</v>
      </c>
      <c r="D103" s="4" t="str">
        <f t="shared" si="5"/>
        <v>QA014</v>
      </c>
      <c r="E103" t="s">
        <v>139</v>
      </c>
      <c r="F103" t="s">
        <v>145</v>
      </c>
      <c r="G103">
        <v>17</v>
      </c>
      <c r="H103" t="s">
        <v>149</v>
      </c>
      <c r="I103" s="5">
        <v>4500000</v>
      </c>
      <c r="J103" s="6">
        <f t="shared" si="6"/>
        <v>4500000</v>
      </c>
      <c r="K103" s="5">
        <v>0</v>
      </c>
      <c r="L103" s="5">
        <f>IFERROR(VLOOKUP(B103,[1]OToT!$B$8:$D$115,3,0),0)</f>
        <v>200000</v>
      </c>
      <c r="M103" s="5">
        <v>0</v>
      </c>
      <c r="N103" s="6">
        <f t="shared" si="7"/>
        <v>4700000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6">
        <f t="shared" si="8"/>
        <v>4700000</v>
      </c>
      <c r="W103" s="5">
        <f>IFERROR(VLOOKUP(B103,[1]THP!$B$11:$X$117,23,0),0)</f>
        <v>4838</v>
      </c>
      <c r="X103" s="5">
        <f>IFERROR(VLOOKUP(B103,[1]THP!$B$11:$T$117,19,0),0)</f>
        <v>90000</v>
      </c>
      <c r="Y103" s="5">
        <f>IFERROR(VLOOKUP(B103,[1]THP!$B$11:$V$117,21,0),0)</f>
        <v>45000</v>
      </c>
      <c r="Z103" s="5">
        <f>IFERROR(VLOOKUP(B103,[1]THP!$B$11:$U$117,20,0),0)</f>
        <v>0</v>
      </c>
      <c r="AA103" s="5">
        <v>0</v>
      </c>
      <c r="AB103" s="5">
        <v>0</v>
      </c>
      <c r="AC103" s="6">
        <f t="shared" si="9"/>
        <v>4560162</v>
      </c>
    </row>
    <row r="104" spans="1:29" x14ac:dyDescent="0.25">
      <c r="A104" s="3">
        <v>43631</v>
      </c>
      <c r="B104" s="4" t="s">
        <v>28</v>
      </c>
      <c r="C104" t="s">
        <v>134</v>
      </c>
      <c r="D104" s="4" t="str">
        <f t="shared" si="5"/>
        <v>QA005</v>
      </c>
      <c r="E104" t="s">
        <v>139</v>
      </c>
      <c r="F104" t="s">
        <v>145</v>
      </c>
      <c r="G104">
        <v>17</v>
      </c>
      <c r="H104" t="s">
        <v>150</v>
      </c>
      <c r="I104" s="5">
        <v>3945000</v>
      </c>
      <c r="J104" s="6">
        <f t="shared" si="6"/>
        <v>3945000</v>
      </c>
      <c r="K104" s="5">
        <v>0</v>
      </c>
      <c r="L104" s="5">
        <f>IFERROR(VLOOKUP(B104,[1]OToT!$B$8:$D$115,3,0),0)</f>
        <v>200000</v>
      </c>
      <c r="M104" s="5">
        <v>0</v>
      </c>
      <c r="N104" s="6">
        <f t="shared" si="7"/>
        <v>4145000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6">
        <f t="shared" si="8"/>
        <v>4145000</v>
      </c>
      <c r="W104" s="5">
        <f>IFERROR(VLOOKUP(B104,[1]THP!$B$11:$X$117,23,0),0)</f>
        <v>0</v>
      </c>
      <c r="X104" s="5">
        <f>IFERROR(VLOOKUP(B104,[1]THP!$B$11:$T$117,19,0),0)</f>
        <v>78900</v>
      </c>
      <c r="Y104" s="5">
        <f>IFERROR(VLOOKUP(B104,[1]THP!$B$11:$V$117,21,0),0)</f>
        <v>39450</v>
      </c>
      <c r="Z104" s="5">
        <f>IFERROR(VLOOKUP(B104,[1]THP!$B$11:$U$117,20,0),0)</f>
        <v>0</v>
      </c>
      <c r="AA104" s="5">
        <v>0</v>
      </c>
      <c r="AB104" s="5">
        <v>0</v>
      </c>
      <c r="AC104" s="6">
        <f t="shared" si="9"/>
        <v>4026650</v>
      </c>
    </row>
    <row r="105" spans="1:29" x14ac:dyDescent="0.25">
      <c r="A105" s="3">
        <v>43631</v>
      </c>
      <c r="B105" s="4" t="s">
        <v>29</v>
      </c>
      <c r="C105" t="s">
        <v>135</v>
      </c>
      <c r="D105" s="4" t="str">
        <f t="shared" si="5"/>
        <v>QA013</v>
      </c>
      <c r="E105" t="s">
        <v>139</v>
      </c>
      <c r="F105" t="s">
        <v>145</v>
      </c>
      <c r="G105">
        <v>17</v>
      </c>
      <c r="H105" t="s">
        <v>150</v>
      </c>
      <c r="I105" s="5">
        <v>3945000</v>
      </c>
      <c r="J105" s="6">
        <f t="shared" si="6"/>
        <v>3945000</v>
      </c>
      <c r="K105" s="5">
        <v>0</v>
      </c>
      <c r="L105" s="5">
        <f>IFERROR(VLOOKUP(B105,[1]OToT!$B$8:$D$115,3,0),0)</f>
        <v>200000</v>
      </c>
      <c r="M105" s="5">
        <v>0</v>
      </c>
      <c r="N105" s="6">
        <f t="shared" si="7"/>
        <v>4145000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6">
        <f t="shared" si="8"/>
        <v>4145000</v>
      </c>
      <c r="W105" s="5">
        <f>IFERROR(VLOOKUP(B105,[1]THP!$B$11:$X$117,23,0),0)</f>
        <v>0</v>
      </c>
      <c r="X105" s="5">
        <f>IFERROR(VLOOKUP(B105,[1]THP!$B$11:$T$117,19,0),0)</f>
        <v>78900</v>
      </c>
      <c r="Y105" s="5">
        <f>IFERROR(VLOOKUP(B105,[1]THP!$B$11:$V$117,21,0),0)</f>
        <v>39450</v>
      </c>
      <c r="Z105" s="5">
        <f>IFERROR(VLOOKUP(B105,[1]THP!$B$11:$U$117,20,0),0)</f>
        <v>0</v>
      </c>
      <c r="AA105" s="5">
        <v>0</v>
      </c>
      <c r="AB105" s="5">
        <v>0</v>
      </c>
      <c r="AC105" s="6">
        <f t="shared" si="9"/>
        <v>4026650</v>
      </c>
    </row>
    <row r="106" spans="1:29" x14ac:dyDescent="0.25">
      <c r="A106" s="3">
        <v>43631</v>
      </c>
      <c r="B106" s="4" t="s">
        <v>30</v>
      </c>
      <c r="C106" t="s">
        <v>136</v>
      </c>
      <c r="D106" s="4" t="str">
        <f t="shared" si="5"/>
        <v>QA015</v>
      </c>
      <c r="E106" t="s">
        <v>139</v>
      </c>
      <c r="F106" t="s">
        <v>145</v>
      </c>
      <c r="G106">
        <v>17</v>
      </c>
      <c r="H106" t="s">
        <v>150</v>
      </c>
      <c r="I106" s="5">
        <v>3945000</v>
      </c>
      <c r="J106" s="6">
        <f t="shared" si="6"/>
        <v>3945000</v>
      </c>
      <c r="K106" s="5">
        <v>0</v>
      </c>
      <c r="L106" s="5">
        <f>IFERROR(VLOOKUP(B106,[1]OToT!$B$8:$D$115,3,0),0)</f>
        <v>200000</v>
      </c>
      <c r="M106" s="5">
        <v>0</v>
      </c>
      <c r="N106" s="6">
        <f t="shared" si="7"/>
        <v>4145000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6">
        <f t="shared" si="8"/>
        <v>4145000</v>
      </c>
      <c r="W106" s="5">
        <f>IFERROR(VLOOKUP(B106,[1]THP!$B$11:$X$117,23,0),0)</f>
        <v>0</v>
      </c>
      <c r="X106" s="5">
        <f>IFERROR(VLOOKUP(B106,[1]THP!$B$11:$T$117,19,0),0)</f>
        <v>78900</v>
      </c>
      <c r="Y106" s="5">
        <f>IFERROR(VLOOKUP(B106,[1]THP!$B$11:$V$117,21,0),0)</f>
        <v>39450</v>
      </c>
      <c r="Z106" s="5">
        <f>IFERROR(VLOOKUP(B106,[1]THP!$B$11:$U$117,20,0),0)</f>
        <v>0</v>
      </c>
      <c r="AA106" s="5">
        <v>0</v>
      </c>
      <c r="AB106" s="5">
        <v>0</v>
      </c>
      <c r="AC106" s="6">
        <f t="shared" si="9"/>
        <v>4026650</v>
      </c>
    </row>
    <row r="107" spans="1:29" x14ac:dyDescent="0.25">
      <c r="A107" s="3">
        <v>43631</v>
      </c>
      <c r="B107" s="4" t="s">
        <v>31</v>
      </c>
      <c r="C107" t="s">
        <v>137</v>
      </c>
      <c r="D107" s="4" t="str">
        <f t="shared" si="5"/>
        <v>QA006</v>
      </c>
      <c r="E107" t="s">
        <v>139</v>
      </c>
      <c r="F107" t="s">
        <v>145</v>
      </c>
      <c r="G107">
        <v>17</v>
      </c>
      <c r="H107" t="s">
        <v>150</v>
      </c>
      <c r="I107" s="5">
        <v>3945000</v>
      </c>
      <c r="J107" s="6">
        <f t="shared" si="6"/>
        <v>3945000</v>
      </c>
      <c r="K107" s="5">
        <v>0</v>
      </c>
      <c r="L107" s="5">
        <f>IFERROR(VLOOKUP(B107,[1]OToT!$B$8:$D$115,3,0),0)</f>
        <v>200000</v>
      </c>
      <c r="M107" s="5">
        <v>0</v>
      </c>
      <c r="N107" s="6">
        <f t="shared" si="7"/>
        <v>4145000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6">
        <f t="shared" si="8"/>
        <v>4145000</v>
      </c>
      <c r="W107" s="5">
        <f>IFERROR(VLOOKUP(B107,[1]THP!$B$11:$X$117,23,0),0)</f>
        <v>0</v>
      </c>
      <c r="X107" s="5">
        <f>IFERROR(VLOOKUP(B107,[1]THP!$B$11:$T$117,19,0),0)</f>
        <v>78900</v>
      </c>
      <c r="Y107" s="5">
        <f>IFERROR(VLOOKUP(B107,[1]THP!$B$11:$V$117,21,0),0)</f>
        <v>39450</v>
      </c>
      <c r="Z107" s="5">
        <f>IFERROR(VLOOKUP(B107,[1]THP!$B$11:$U$117,20,0),0)</f>
        <v>0</v>
      </c>
      <c r="AA107" s="5">
        <v>0</v>
      </c>
      <c r="AB107" s="5">
        <v>0</v>
      </c>
      <c r="AC107" s="6">
        <f t="shared" si="9"/>
        <v>4026650</v>
      </c>
    </row>
    <row r="108" spans="1:29" x14ac:dyDescent="0.25">
      <c r="A108" s="3">
        <v>43631</v>
      </c>
      <c r="B108" s="4">
        <v>700519</v>
      </c>
      <c r="C108" t="s">
        <v>138</v>
      </c>
      <c r="D108" s="4">
        <f t="shared" si="5"/>
        <v>700519</v>
      </c>
      <c r="E108" t="s">
        <v>139</v>
      </c>
      <c r="F108" t="s">
        <v>145</v>
      </c>
      <c r="G108">
        <v>17</v>
      </c>
      <c r="H108" t="s">
        <v>150</v>
      </c>
      <c r="I108" s="5">
        <v>3945000</v>
      </c>
      <c r="J108" s="6">
        <f t="shared" si="6"/>
        <v>3945000</v>
      </c>
      <c r="K108" s="5">
        <v>0</v>
      </c>
      <c r="L108" s="5">
        <f>IFERROR(VLOOKUP(B108,[1]OToT!$B$8:$D$115,3,0),0)</f>
        <v>200000</v>
      </c>
      <c r="M108" s="5">
        <v>0</v>
      </c>
      <c r="N108" s="6">
        <f t="shared" si="7"/>
        <v>4145000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6">
        <f t="shared" si="8"/>
        <v>4145000</v>
      </c>
      <c r="W108" s="5">
        <f>IFERROR(VLOOKUP(B108,[1]THP!$B$11:$X$117,23,0),0)</f>
        <v>0</v>
      </c>
      <c r="X108" s="5">
        <f>IFERROR(VLOOKUP(B108,[1]THP!$B$11:$T$117,19,0),0)</f>
        <v>78900</v>
      </c>
      <c r="Y108" s="5">
        <f>IFERROR(VLOOKUP(B108,[1]THP!$B$11:$V$117,21,0),0)</f>
        <v>39450</v>
      </c>
      <c r="Z108" s="5">
        <f>IFERROR(VLOOKUP(B108,[1]THP!$B$11:$U$117,20,0),0)</f>
        <v>0</v>
      </c>
      <c r="AA108" s="5">
        <v>0</v>
      </c>
      <c r="AB108" s="5">
        <v>0</v>
      </c>
      <c r="AC108" s="6">
        <f t="shared" si="9"/>
        <v>4026650</v>
      </c>
    </row>
    <row r="109" spans="1:29" x14ac:dyDescent="0.25">
      <c r="A109" s="3"/>
    </row>
    <row r="110" spans="1:29" x14ac:dyDescent="0.25">
      <c r="A110" s="3"/>
    </row>
    <row r="111" spans="1:29" x14ac:dyDescent="0.25">
      <c r="A111" s="3"/>
    </row>
    <row r="112" spans="1:29" x14ac:dyDescent="0.25">
      <c r="A11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2019-10-10T02:55:09Z</dcterms:modified>
  <cp:category/>
  <cp:contentStatus/>
</cp:coreProperties>
</file>