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2019\09. September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<sst xmlns="http://schemas.openxmlformats.org/spreadsheetml/2006/main" count="194" uniqueCount="98">
  <si>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</si>
  <si>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</si>
  <si>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</si>
  <si>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</si>
  <si>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</si>
  <si>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</si>
  <si>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</si>
  <si>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</si>
  <si>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</si>
  <si>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</si>
  <si>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</si>
  <si>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</si>
  <si>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</si>
  <si>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</si>
  <si>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</si>
  <si>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</si>
  <si>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</si>
  <si>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</si>
  <si>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</si>
  <si>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</si>
  <si>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</si>
  <si>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</si>
  <si>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</si>
  <si>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</si>
  <si>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</si>
  <si>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</si>
  <si>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</si>
  <si>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D013</t>
  </si>
  <si>
    <t>D020</t>
  </si>
  <si>
    <t>D022</t>
  </si>
  <si>
    <t>D032</t>
  </si>
  <si>
    <t>D038</t>
  </si>
  <si>
    <t>D044</t>
  </si>
  <si>
    <t>D051</t>
  </si>
  <si>
    <t>D053</t>
  </si>
  <si>
    <t>D058</t>
  </si>
  <si>
    <t>D059</t>
  </si>
  <si>
    <t>D060</t>
  </si>
  <si>
    <t>D065</t>
  </si>
  <si>
    <t>D068</t>
  </si>
  <si>
    <t>D069</t>
  </si>
  <si>
    <t>D070</t>
  </si>
  <si>
    <t>D072</t>
  </si>
  <si>
    <t>D073</t>
  </si>
  <si>
    <t>D074</t>
  </si>
  <si>
    <t>D075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</si>
  <si>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</si>
  <si>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</si>
  <si>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</si>
  <si>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</si>
  <si>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</si>
  <si>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</si>
  <si>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</si>
  <si>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</si>
  <si>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</si>
  <si>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</si>
  <si>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</si>
  <si>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TL03</t>
  </si>
  <si>
    <t>TL04</t>
  </si>
  <si>
    <t>TL05</t>
  </si>
  <si>
    <t>Anggi Anggraini</t>
  </si>
  <si>
    <t>Ramadina</t>
  </si>
  <si>
    <t>E. Yuli Purwaningsih</t>
  </si>
  <si>
    <t>Etty Setiawati</t>
  </si>
  <si>
    <t>Mohammad Irfan</t>
  </si>
  <si>
    <t>Endang Hendi</t>
  </si>
  <si>
    <t>Yusuf Hendarman</t>
  </si>
  <si>
    <t>Medi Purwanto</t>
  </si>
  <si>
    <t>Elva Suryadi</t>
  </si>
  <si>
    <t>Budi Triyono</t>
  </si>
  <si>
    <t>Ismail Hasan</t>
  </si>
  <si>
    <t>Latifah</t>
  </si>
  <si>
    <t>Benny Assiam Syuib</t>
  </si>
  <si>
    <t>Juli Nur Cahyadi</t>
  </si>
  <si>
    <t>Yuniarti</t>
  </si>
  <si>
    <t>Rahadiyan Prayoga</t>
  </si>
  <si>
    <t>Odesiana Junani</t>
  </si>
  <si>
    <t>H Aan Novriansyah</t>
  </si>
  <si>
    <t>Asmarika Banjarnahor</t>
  </si>
  <si>
    <t>Siti Komariah</t>
  </si>
  <si>
    <t>Rian Hambali</t>
  </si>
  <si>
    <t>Mulia Sani Lubis</t>
  </si>
  <si>
    <t>Pangestuti Rahayu Budi S</t>
  </si>
  <si>
    <t xml:space="preserve">Eka Fitri Sari </t>
  </si>
  <si>
    <t>Desi Kurniasih Suhemi</t>
  </si>
  <si>
    <t>Dwi Laksono Santoso</t>
  </si>
  <si>
    <t>Dian Septiadi</t>
  </si>
  <si>
    <t>Tuning Pratiwi</t>
  </si>
  <si>
    <t>Hesti Fitri Lestari</t>
  </si>
  <si>
    <t xml:space="preserve">Irfa Granidia Septariani  </t>
  </si>
  <si>
    <t>Dony Arif Kristianto</t>
  </si>
  <si>
    <t>Tongam Paroloan Ernest</t>
  </si>
  <si>
    <t>Amsori</t>
  </si>
  <si>
    <t>ACTIVE</t>
  </si>
  <si>
    <t xml:space="preserve">Tongam Paroloan Ernest </t>
  </si>
  <si>
    <t xml:space="preserve">Marganda </t>
  </si>
  <si>
    <t>DC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</si>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</sst>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DESK%20COLLECTION%20%20periode%20Agustus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>
        <row r="11">
          <cell r="B11" t="str">
            <v>D013</v>
          </cell>
          <cell r="C11" t="str">
            <v>Anggi Anggraini</v>
          </cell>
          <cell r="D11" t="str">
            <v>DC</v>
          </cell>
          <cell r="E11" t="str">
            <v>DC</v>
          </cell>
          <cell r="F11" t="str">
            <v>Dony Arif Kristianto</v>
          </cell>
          <cell r="G11" t="str">
            <v>TK</v>
          </cell>
          <cell r="H11">
            <v>41351</v>
          </cell>
          <cell r="I11">
            <v>22</v>
          </cell>
          <cell r="J11">
            <v>3941000</v>
          </cell>
          <cell r="K11">
            <v>3941000</v>
          </cell>
          <cell r="L11">
            <v>0</v>
          </cell>
          <cell r="M11">
            <v>0</v>
          </cell>
          <cell r="N11">
            <v>2406372</v>
          </cell>
          <cell r="O11">
            <v>167098.4</v>
          </cell>
          <cell r="P11">
            <v>0</v>
          </cell>
          <cell r="Q11">
            <v>78820</v>
          </cell>
          <cell r="S11">
            <v>6593290.4000000004</v>
          </cell>
          <cell r="T11">
            <v>78820</v>
          </cell>
          <cell r="U11">
            <v>0</v>
          </cell>
          <cell r="V11">
            <v>39410</v>
          </cell>
          <cell r="W11">
            <v>0</v>
          </cell>
          <cell r="X11">
            <v>82269.794000000707</v>
          </cell>
        </row>
        <row r="12">
          <cell r="B12" t="str">
            <v>D020</v>
          </cell>
          <cell r="C12" t="str">
            <v>Ramadina</v>
          </cell>
          <cell r="D12" t="str">
            <v>DC</v>
          </cell>
          <cell r="E12" t="str">
            <v>DC</v>
          </cell>
          <cell r="F12" t="str">
            <v>Dony Arif Kristianto</v>
          </cell>
          <cell r="G12" t="str">
            <v>TK</v>
          </cell>
          <cell r="H12">
            <v>41351</v>
          </cell>
          <cell r="I12">
            <v>22</v>
          </cell>
          <cell r="J12">
            <v>3941000</v>
          </cell>
          <cell r="K12">
            <v>3941000</v>
          </cell>
          <cell r="L12">
            <v>0</v>
          </cell>
          <cell r="M12">
            <v>0</v>
          </cell>
          <cell r="N12">
            <v>2300825</v>
          </cell>
          <cell r="O12">
            <v>167098.4</v>
          </cell>
          <cell r="P12">
            <v>0</v>
          </cell>
          <cell r="Q12">
            <v>78820</v>
          </cell>
          <cell r="S12">
            <v>6487743.4000000004</v>
          </cell>
          <cell r="T12">
            <v>78820</v>
          </cell>
          <cell r="U12">
            <v>0</v>
          </cell>
          <cell r="V12">
            <v>39410</v>
          </cell>
          <cell r="W12">
            <v>0</v>
          </cell>
          <cell r="X12">
            <v>77256.311500000025</v>
          </cell>
        </row>
        <row r="13">
          <cell r="B13" t="str">
            <v>D022</v>
          </cell>
          <cell r="C13" t="str">
            <v>E. Yuli Purwaningsih</v>
          </cell>
          <cell r="D13" t="str">
            <v>DC</v>
          </cell>
          <cell r="E13" t="str">
            <v>DC</v>
          </cell>
          <cell r="F13" t="str">
            <v>Amsori</v>
          </cell>
          <cell r="G13" t="str">
            <v>TK</v>
          </cell>
          <cell r="H13">
            <v>41351</v>
          </cell>
          <cell r="I13">
            <v>22</v>
          </cell>
          <cell r="J13">
            <v>3941000</v>
          </cell>
          <cell r="K13">
            <v>3941000</v>
          </cell>
          <cell r="L13">
            <v>0</v>
          </cell>
          <cell r="M13">
            <v>0</v>
          </cell>
          <cell r="N13">
            <v>1852807</v>
          </cell>
          <cell r="O13">
            <v>167098.4</v>
          </cell>
          <cell r="P13">
            <v>157638.88</v>
          </cell>
          <cell r="Q13">
            <v>78820</v>
          </cell>
          <cell r="S13">
            <v>6197364.2800000003</v>
          </cell>
          <cell r="T13">
            <v>78820</v>
          </cell>
          <cell r="U13">
            <v>39409.72</v>
          </cell>
          <cell r="V13">
            <v>39410</v>
          </cell>
          <cell r="W13">
            <v>0</v>
          </cell>
          <cell r="X13">
            <v>61492.817300000046</v>
          </cell>
        </row>
        <row r="14">
          <cell r="B14" t="str">
            <v>D032</v>
          </cell>
          <cell r="C14" t="str">
            <v>Etty Setiawati</v>
          </cell>
          <cell r="D14" t="str">
            <v>DC</v>
          </cell>
          <cell r="E14" t="str">
            <v>DC</v>
          </cell>
          <cell r="F14" t="str">
            <v xml:space="preserve">Tongam Paroloan Ernest </v>
          </cell>
          <cell r="G14" t="str">
            <v>TK</v>
          </cell>
          <cell r="H14">
            <v>41373</v>
          </cell>
          <cell r="I14">
            <v>22</v>
          </cell>
          <cell r="J14">
            <v>3941000</v>
          </cell>
          <cell r="K14">
            <v>3941000</v>
          </cell>
          <cell r="L14">
            <v>0</v>
          </cell>
          <cell r="M14">
            <v>0</v>
          </cell>
          <cell r="N14">
            <v>2301582</v>
          </cell>
          <cell r="O14">
            <v>167098.4</v>
          </cell>
          <cell r="P14">
            <v>0</v>
          </cell>
          <cell r="Q14">
            <v>78820</v>
          </cell>
          <cell r="S14">
            <v>6488500.4000000004</v>
          </cell>
          <cell r="T14">
            <v>78820</v>
          </cell>
          <cell r="U14">
            <v>0</v>
          </cell>
          <cell r="V14">
            <v>39410</v>
          </cell>
          <cell r="W14">
            <v>0</v>
          </cell>
          <cell r="X14">
            <v>77292.26900000083</v>
          </cell>
        </row>
        <row r="15">
          <cell r="B15" t="str">
            <v>D038</v>
          </cell>
          <cell r="C15" t="str">
            <v>Mohammad Irfan</v>
          </cell>
          <cell r="D15" t="str">
            <v>DC</v>
          </cell>
          <cell r="E15" t="str">
            <v>DC</v>
          </cell>
          <cell r="F15" t="str">
            <v>Dony Arif Kristianto</v>
          </cell>
          <cell r="G15" t="str">
            <v>K1</v>
          </cell>
          <cell r="H15">
            <v>41576</v>
          </cell>
          <cell r="I15">
            <v>22</v>
          </cell>
          <cell r="J15">
            <v>3941000</v>
          </cell>
          <cell r="K15">
            <v>3941000</v>
          </cell>
          <cell r="L15">
            <v>0</v>
          </cell>
          <cell r="M15">
            <v>0</v>
          </cell>
          <cell r="N15">
            <v>2643285</v>
          </cell>
          <cell r="O15">
            <v>167098.4</v>
          </cell>
          <cell r="P15">
            <v>157638.88</v>
          </cell>
          <cell r="Q15">
            <v>78820</v>
          </cell>
          <cell r="S15">
            <v>6987842.2800000003</v>
          </cell>
          <cell r="T15">
            <v>78820</v>
          </cell>
          <cell r="U15">
            <v>39409.72</v>
          </cell>
          <cell r="V15">
            <v>39410</v>
          </cell>
          <cell r="W15">
            <v>0</v>
          </cell>
          <cell r="X15">
            <v>61540.52229999999</v>
          </cell>
        </row>
        <row r="16">
          <cell r="B16" t="str">
            <v>D044</v>
          </cell>
          <cell r="C16" t="str">
            <v>Endang Hendi</v>
          </cell>
          <cell r="D16" t="str">
            <v>DC</v>
          </cell>
          <cell r="E16" t="str">
            <v>DC</v>
          </cell>
          <cell r="F16" t="str">
            <v>Dony Arif Kristianto</v>
          </cell>
          <cell r="G16" t="str">
            <v>TK</v>
          </cell>
          <cell r="H16">
            <v>41642</v>
          </cell>
          <cell r="I16">
            <v>22</v>
          </cell>
          <cell r="J16">
            <v>3941000</v>
          </cell>
          <cell r="K16">
            <v>3941000</v>
          </cell>
          <cell r="L16">
            <v>0</v>
          </cell>
          <cell r="M16">
            <v>0</v>
          </cell>
          <cell r="N16">
            <v>2588610</v>
          </cell>
          <cell r="O16">
            <v>167098.4</v>
          </cell>
          <cell r="P16">
            <v>157638.88</v>
          </cell>
          <cell r="Q16">
            <v>78820</v>
          </cell>
          <cell r="S16">
            <v>6933167.2800000003</v>
          </cell>
          <cell r="T16">
            <v>78820</v>
          </cell>
          <cell r="U16">
            <v>39409.72</v>
          </cell>
          <cell r="V16">
            <v>39410</v>
          </cell>
          <cell r="W16">
            <v>0</v>
          </cell>
          <cell r="X16">
            <v>96443.459799999997</v>
          </cell>
        </row>
        <row r="17">
          <cell r="B17" t="str">
            <v>D051</v>
          </cell>
          <cell r="C17" t="str">
            <v>Yusuf Hendarman</v>
          </cell>
          <cell r="D17" t="str">
            <v>DC</v>
          </cell>
          <cell r="E17" t="str">
            <v>DC</v>
          </cell>
          <cell r="F17" t="str">
            <v xml:space="preserve">Tongam Paroloan Ernest </v>
          </cell>
          <cell r="G17" t="str">
            <v>TK</v>
          </cell>
          <cell r="H17">
            <v>41876</v>
          </cell>
          <cell r="I17">
            <v>22</v>
          </cell>
          <cell r="J17">
            <v>3941000</v>
          </cell>
          <cell r="K17">
            <v>3941000</v>
          </cell>
          <cell r="L17">
            <v>0</v>
          </cell>
          <cell r="M17">
            <v>0</v>
          </cell>
          <cell r="N17">
            <v>2704036</v>
          </cell>
          <cell r="O17">
            <v>167098.4</v>
          </cell>
          <cell r="P17">
            <v>157638.88</v>
          </cell>
          <cell r="Q17">
            <v>78820</v>
          </cell>
          <cell r="S17">
            <v>7048593.2800000003</v>
          </cell>
          <cell r="T17">
            <v>78820</v>
          </cell>
          <cell r="U17">
            <v>39409.72</v>
          </cell>
          <cell r="V17">
            <v>39410</v>
          </cell>
          <cell r="W17">
            <v>0</v>
          </cell>
          <cell r="X17">
            <v>101926.19480000001</v>
          </cell>
        </row>
        <row r="18">
          <cell r="B18" t="str">
            <v>D053</v>
          </cell>
          <cell r="C18" t="str">
            <v>Medi Purwanto</v>
          </cell>
          <cell r="D18" t="str">
            <v>DC</v>
          </cell>
          <cell r="E18" t="str">
            <v>DC</v>
          </cell>
          <cell r="F18" t="str">
            <v>Amsori</v>
          </cell>
          <cell r="G18" t="str">
            <v>K2</v>
          </cell>
          <cell r="H18">
            <v>41884</v>
          </cell>
          <cell r="I18">
            <v>22</v>
          </cell>
          <cell r="J18">
            <v>3941000</v>
          </cell>
          <cell r="K18">
            <v>3941000</v>
          </cell>
          <cell r="L18">
            <v>0</v>
          </cell>
          <cell r="M18">
            <v>0</v>
          </cell>
          <cell r="N18">
            <v>2618227</v>
          </cell>
          <cell r="O18">
            <v>167098.4</v>
          </cell>
          <cell r="P18">
            <v>157638.88</v>
          </cell>
          <cell r="Q18">
            <v>78820</v>
          </cell>
          <cell r="S18">
            <v>6962784.2800000003</v>
          </cell>
          <cell r="T18">
            <v>78820</v>
          </cell>
          <cell r="U18">
            <v>39409.72</v>
          </cell>
          <cell r="V18">
            <v>39410</v>
          </cell>
          <cell r="W18">
            <v>0</v>
          </cell>
          <cell r="X18">
            <v>41600.267300000043</v>
          </cell>
        </row>
        <row r="19">
          <cell r="B19" t="str">
            <v>D058</v>
          </cell>
          <cell r="C19" t="str">
            <v>Elva Suryadi</v>
          </cell>
          <cell r="D19" t="str">
            <v>DC</v>
          </cell>
          <cell r="E19" t="str">
            <v>DC</v>
          </cell>
          <cell r="F19" t="str">
            <v>Dony Arif Kristianto</v>
          </cell>
          <cell r="G19" t="str">
            <v>K1</v>
          </cell>
          <cell r="H19">
            <v>42017</v>
          </cell>
          <cell r="I19">
            <v>22</v>
          </cell>
          <cell r="J19">
            <v>3941000</v>
          </cell>
          <cell r="K19">
            <v>3941000</v>
          </cell>
          <cell r="L19">
            <v>0</v>
          </cell>
          <cell r="M19">
            <v>0</v>
          </cell>
          <cell r="N19">
            <v>2588613</v>
          </cell>
          <cell r="O19">
            <v>167098.4</v>
          </cell>
          <cell r="P19">
            <v>157638.88</v>
          </cell>
          <cell r="Q19">
            <v>78820</v>
          </cell>
          <cell r="S19">
            <v>6933170.2800000003</v>
          </cell>
          <cell r="T19">
            <v>78820</v>
          </cell>
          <cell r="U19">
            <v>39409.72</v>
          </cell>
          <cell r="V19">
            <v>39410</v>
          </cell>
          <cell r="W19">
            <v>0</v>
          </cell>
          <cell r="X19">
            <v>58943.602300000006</v>
          </cell>
        </row>
        <row r="20">
          <cell r="B20" t="str">
            <v>D059</v>
          </cell>
          <cell r="C20" t="str">
            <v>Budi Triyono</v>
          </cell>
          <cell r="D20" t="str">
            <v>DC</v>
          </cell>
          <cell r="E20" t="str">
            <v>DC</v>
          </cell>
          <cell r="F20" t="str">
            <v>Amsori</v>
          </cell>
          <cell r="G20" t="str">
            <v>K2</v>
          </cell>
          <cell r="H20">
            <v>42040</v>
          </cell>
          <cell r="I20">
            <v>22</v>
          </cell>
          <cell r="J20">
            <v>3941000</v>
          </cell>
          <cell r="K20">
            <v>3941000</v>
          </cell>
          <cell r="L20">
            <v>0</v>
          </cell>
          <cell r="M20">
            <v>0</v>
          </cell>
          <cell r="N20">
            <v>2529387</v>
          </cell>
          <cell r="O20">
            <v>167098.4</v>
          </cell>
          <cell r="P20">
            <v>157638.88</v>
          </cell>
          <cell r="Q20">
            <v>78820</v>
          </cell>
          <cell r="S20">
            <v>6873944.2800000003</v>
          </cell>
          <cell r="T20">
            <v>78820</v>
          </cell>
          <cell r="U20">
            <v>39409.72</v>
          </cell>
          <cell r="V20">
            <v>39410</v>
          </cell>
          <cell r="W20">
            <v>0</v>
          </cell>
          <cell r="X20">
            <v>37380.367300000042</v>
          </cell>
        </row>
        <row r="21">
          <cell r="B21" t="str">
            <v>D060</v>
          </cell>
          <cell r="C21" t="str">
            <v>Ismail Hasan</v>
          </cell>
          <cell r="D21" t="str">
            <v>DC</v>
          </cell>
          <cell r="E21" t="str">
            <v>DC</v>
          </cell>
          <cell r="F21" t="str">
            <v xml:space="preserve">Tongam Paroloan Ernest </v>
          </cell>
          <cell r="G21" t="str">
            <v>TK</v>
          </cell>
          <cell r="H21">
            <v>42087</v>
          </cell>
          <cell r="I21">
            <v>22</v>
          </cell>
          <cell r="J21">
            <v>3941000</v>
          </cell>
          <cell r="K21">
            <v>3941000</v>
          </cell>
          <cell r="L21">
            <v>0</v>
          </cell>
          <cell r="M21">
            <v>0</v>
          </cell>
          <cell r="N21">
            <v>2440539</v>
          </cell>
          <cell r="O21">
            <v>167098.4</v>
          </cell>
          <cell r="P21">
            <v>0</v>
          </cell>
          <cell r="Q21">
            <v>78820</v>
          </cell>
          <cell r="S21">
            <v>6627457.4000000004</v>
          </cell>
          <cell r="T21">
            <v>78820</v>
          </cell>
          <cell r="U21">
            <v>0</v>
          </cell>
          <cell r="V21">
            <v>39410</v>
          </cell>
          <cell r="W21">
            <v>0</v>
          </cell>
          <cell r="X21">
            <v>83892.726500000819</v>
          </cell>
        </row>
        <row r="22">
          <cell r="B22" t="str">
            <v>D065</v>
          </cell>
          <cell r="C22" t="str">
            <v>Latifah</v>
          </cell>
          <cell r="D22" t="str">
            <v>DC</v>
          </cell>
          <cell r="E22" t="str">
            <v>DC</v>
          </cell>
          <cell r="F22" t="str">
            <v xml:space="preserve">Tongam Paroloan Ernest </v>
          </cell>
          <cell r="G22" t="str">
            <v>TK</v>
          </cell>
          <cell r="H22">
            <v>42248</v>
          </cell>
          <cell r="I22">
            <v>22</v>
          </cell>
          <cell r="J22">
            <v>3941000</v>
          </cell>
          <cell r="K22">
            <v>3941000</v>
          </cell>
          <cell r="L22">
            <v>0</v>
          </cell>
          <cell r="M22">
            <v>0</v>
          </cell>
          <cell r="N22">
            <v>2277283</v>
          </cell>
          <cell r="O22">
            <v>167098.4</v>
          </cell>
          <cell r="P22">
            <v>0</v>
          </cell>
          <cell r="Q22">
            <v>78820</v>
          </cell>
          <cell r="S22">
            <v>6464201.4000000004</v>
          </cell>
          <cell r="T22">
            <v>78820</v>
          </cell>
          <cell r="U22">
            <v>0</v>
          </cell>
          <cell r="V22">
            <v>39410</v>
          </cell>
          <cell r="W22">
            <v>0</v>
          </cell>
          <cell r="X22">
            <v>76138.06650000003</v>
          </cell>
        </row>
        <row r="23">
          <cell r="B23" t="str">
            <v>D068</v>
          </cell>
          <cell r="C23" t="str">
            <v>Benny Assiam Syuib</v>
          </cell>
          <cell r="D23" t="str">
            <v>DC</v>
          </cell>
          <cell r="E23" t="str">
            <v>DC</v>
          </cell>
          <cell r="F23" t="str">
            <v>Dony Arif Kristianto</v>
          </cell>
          <cell r="G23" t="str">
            <v>K0</v>
          </cell>
          <cell r="H23">
            <v>42405</v>
          </cell>
          <cell r="I23">
            <v>22</v>
          </cell>
          <cell r="J23">
            <v>3941000</v>
          </cell>
          <cell r="K23">
            <v>3941000</v>
          </cell>
          <cell r="L23">
            <v>0</v>
          </cell>
          <cell r="M23">
            <v>0</v>
          </cell>
          <cell r="N23">
            <v>2101114</v>
          </cell>
          <cell r="O23">
            <v>167098.4</v>
          </cell>
          <cell r="P23">
            <v>157638.88</v>
          </cell>
          <cell r="Q23">
            <v>78820</v>
          </cell>
          <cell r="S23">
            <v>6445671.2800000003</v>
          </cell>
          <cell r="T23">
            <v>78820</v>
          </cell>
          <cell r="U23">
            <v>39409.72</v>
          </cell>
          <cell r="V23">
            <v>39410</v>
          </cell>
          <cell r="W23">
            <v>0</v>
          </cell>
          <cell r="X23">
            <v>54537.399800000036</v>
          </cell>
        </row>
        <row r="24">
          <cell r="B24" t="str">
            <v>D069</v>
          </cell>
          <cell r="C24" t="str">
            <v>Juli Nur Cahyadi</v>
          </cell>
          <cell r="D24" t="str">
            <v>DC</v>
          </cell>
          <cell r="E24" t="str">
            <v>DC</v>
          </cell>
          <cell r="F24" t="str">
            <v>Amsori</v>
          </cell>
          <cell r="G24" t="str">
            <v>K1</v>
          </cell>
          <cell r="H24">
            <v>42471</v>
          </cell>
          <cell r="I24">
            <v>22</v>
          </cell>
          <cell r="J24">
            <v>3941000</v>
          </cell>
          <cell r="K24">
            <v>3941000</v>
          </cell>
          <cell r="L24">
            <v>0</v>
          </cell>
          <cell r="M24">
            <v>0</v>
          </cell>
          <cell r="N24">
            <v>1155725</v>
          </cell>
          <cell r="O24">
            <v>167098.4</v>
          </cell>
          <cell r="P24">
            <v>0</v>
          </cell>
          <cell r="Q24">
            <v>78820</v>
          </cell>
          <cell r="S24">
            <v>5342643.4000000004</v>
          </cell>
          <cell r="T24">
            <v>78820</v>
          </cell>
          <cell r="U24">
            <v>0</v>
          </cell>
          <cell r="V24">
            <v>39410</v>
          </cell>
          <cell r="W24">
            <v>0</v>
          </cell>
          <cell r="X24">
            <v>0</v>
          </cell>
        </row>
        <row r="25">
          <cell r="B25" t="str">
            <v>D070</v>
          </cell>
          <cell r="C25" t="str">
            <v>Yuniarti</v>
          </cell>
          <cell r="D25" t="str">
            <v>DC</v>
          </cell>
          <cell r="E25" t="str">
            <v>DC</v>
          </cell>
          <cell r="F25" t="str">
            <v>Dony Arif Kristianto</v>
          </cell>
          <cell r="G25" t="str">
            <v>TK</v>
          </cell>
          <cell r="H25">
            <v>42614</v>
          </cell>
          <cell r="I25">
            <v>22</v>
          </cell>
          <cell r="J25">
            <v>3941000</v>
          </cell>
          <cell r="K25">
            <v>3941000</v>
          </cell>
          <cell r="L25">
            <v>0</v>
          </cell>
          <cell r="M25">
            <v>0</v>
          </cell>
          <cell r="N25">
            <v>2574948</v>
          </cell>
          <cell r="O25">
            <v>167098.4</v>
          </cell>
          <cell r="P25">
            <v>0</v>
          </cell>
          <cell r="Q25">
            <v>78820</v>
          </cell>
          <cell r="S25">
            <v>6761866.4000000004</v>
          </cell>
          <cell r="T25">
            <v>78820</v>
          </cell>
          <cell r="U25">
            <v>0</v>
          </cell>
          <cell r="V25">
            <v>39410</v>
          </cell>
          <cell r="W25">
            <v>0</v>
          </cell>
          <cell r="X25">
            <v>90277.154000000039</v>
          </cell>
        </row>
        <row r="26">
          <cell r="B26" t="str">
            <v>D072</v>
          </cell>
          <cell r="C26" t="str">
            <v>Rahadiyan Prayoga</v>
          </cell>
          <cell r="D26" t="str">
            <v>DC</v>
          </cell>
          <cell r="E26" t="str">
            <v>DC</v>
          </cell>
          <cell r="F26" t="str">
            <v xml:space="preserve">Tongam Paroloan Ernest </v>
          </cell>
          <cell r="G26" t="str">
            <v>K1</v>
          </cell>
          <cell r="H26">
            <v>42767</v>
          </cell>
          <cell r="I26">
            <v>22</v>
          </cell>
          <cell r="J26">
            <v>3941000</v>
          </cell>
          <cell r="K26">
            <v>3941000</v>
          </cell>
          <cell r="L26">
            <v>0</v>
          </cell>
          <cell r="M26">
            <v>0</v>
          </cell>
          <cell r="N26">
            <v>2463317</v>
          </cell>
          <cell r="O26">
            <v>167098.4</v>
          </cell>
          <cell r="P26">
            <v>157638.88</v>
          </cell>
          <cell r="Q26">
            <v>78820</v>
          </cell>
          <cell r="S26">
            <v>6807874.2800000003</v>
          </cell>
          <cell r="T26">
            <v>78820</v>
          </cell>
          <cell r="U26">
            <v>39409.72</v>
          </cell>
          <cell r="V26">
            <v>39410</v>
          </cell>
          <cell r="W26">
            <v>0</v>
          </cell>
          <cell r="X26">
            <v>52992.042300000052</v>
          </cell>
        </row>
        <row r="27">
          <cell r="B27" t="str">
            <v>D073</v>
          </cell>
          <cell r="C27" t="str">
            <v>Odesiana Junani</v>
          </cell>
          <cell r="D27" t="str">
            <v>DC</v>
          </cell>
          <cell r="E27" t="str">
            <v>DC</v>
          </cell>
          <cell r="F27" t="str">
            <v xml:space="preserve">Tongam Paroloan Ernest </v>
          </cell>
          <cell r="G27" t="str">
            <v>TK</v>
          </cell>
          <cell r="H27">
            <v>42828</v>
          </cell>
          <cell r="I27">
            <v>22</v>
          </cell>
          <cell r="J27">
            <v>3941000</v>
          </cell>
          <cell r="K27">
            <v>3941000</v>
          </cell>
          <cell r="L27">
            <v>0</v>
          </cell>
          <cell r="M27">
            <v>0</v>
          </cell>
          <cell r="N27">
            <v>1984931</v>
          </cell>
          <cell r="O27">
            <v>167098.4</v>
          </cell>
          <cell r="P27">
            <v>157638.88</v>
          </cell>
          <cell r="Q27">
            <v>78820</v>
          </cell>
          <cell r="S27">
            <v>6329488.2800000003</v>
          </cell>
          <cell r="T27">
            <v>78820</v>
          </cell>
          <cell r="U27">
            <v>39409.72</v>
          </cell>
          <cell r="V27">
            <v>39410</v>
          </cell>
          <cell r="W27">
            <v>0</v>
          </cell>
          <cell r="X27">
            <v>67768.707300000024</v>
          </cell>
        </row>
        <row r="28">
          <cell r="B28" t="str">
            <v>D074</v>
          </cell>
          <cell r="C28" t="str">
            <v>H Aan Novriansyah</v>
          </cell>
          <cell r="D28" t="str">
            <v>DC</v>
          </cell>
          <cell r="E28" t="str">
            <v>DC</v>
          </cell>
          <cell r="F28" t="str">
            <v xml:space="preserve">Tongam Paroloan Ernest </v>
          </cell>
          <cell r="G28" t="str">
            <v>K0</v>
          </cell>
          <cell r="H28">
            <v>42919</v>
          </cell>
          <cell r="I28">
            <v>22</v>
          </cell>
          <cell r="J28">
            <v>3941000</v>
          </cell>
          <cell r="K28">
            <v>3941000</v>
          </cell>
          <cell r="L28">
            <v>0</v>
          </cell>
          <cell r="M28">
            <v>0</v>
          </cell>
          <cell r="N28">
            <v>2826293</v>
          </cell>
          <cell r="O28">
            <v>167098.4</v>
          </cell>
          <cell r="P28">
            <v>0</v>
          </cell>
          <cell r="Q28">
            <v>78820</v>
          </cell>
          <cell r="S28">
            <v>7013211.4000000004</v>
          </cell>
          <cell r="T28">
            <v>78820</v>
          </cell>
          <cell r="U28">
            <v>0</v>
          </cell>
          <cell r="V28">
            <v>39410</v>
          </cell>
          <cell r="W28">
            <v>0</v>
          </cell>
          <cell r="X28">
            <v>83466.041500000036</v>
          </cell>
        </row>
        <row r="29">
          <cell r="B29" t="str">
            <v>D075</v>
          </cell>
          <cell r="C29" t="str">
            <v>Asmarika Banjarnahor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TK</v>
          </cell>
          <cell r="H29">
            <v>42919</v>
          </cell>
          <cell r="I29">
            <v>22</v>
          </cell>
          <cell r="J29">
            <v>3941000</v>
          </cell>
          <cell r="K29">
            <v>3941000</v>
          </cell>
          <cell r="L29">
            <v>0</v>
          </cell>
          <cell r="M29">
            <v>0</v>
          </cell>
          <cell r="N29">
            <v>2533182</v>
          </cell>
          <cell r="O29">
            <v>167098.4</v>
          </cell>
          <cell r="P29">
            <v>0</v>
          </cell>
          <cell r="Q29">
            <v>78820</v>
          </cell>
          <cell r="S29">
            <v>6720100.4000000004</v>
          </cell>
          <cell r="T29">
            <v>78820</v>
          </cell>
          <cell r="U29">
            <v>0</v>
          </cell>
          <cell r="V29">
            <v>39410</v>
          </cell>
          <cell r="W29">
            <v>0</v>
          </cell>
          <cell r="X29">
            <v>88293.269000000713</v>
          </cell>
        </row>
        <row r="30">
          <cell r="B30" t="str">
            <v>D077</v>
          </cell>
          <cell r="C30" t="str">
            <v>Siti Komariah</v>
          </cell>
          <cell r="D30" t="str">
            <v>DC</v>
          </cell>
          <cell r="E30" t="str">
            <v>DC</v>
          </cell>
          <cell r="F30" t="str">
            <v>Amsori</v>
          </cell>
          <cell r="G30" t="str">
            <v>TK</v>
          </cell>
          <cell r="H30">
            <v>42948</v>
          </cell>
          <cell r="I30">
            <v>22</v>
          </cell>
          <cell r="J30">
            <v>3941000</v>
          </cell>
          <cell r="K30">
            <v>3941000</v>
          </cell>
          <cell r="L30">
            <v>0</v>
          </cell>
          <cell r="M30">
            <v>0</v>
          </cell>
          <cell r="N30">
            <v>2322844</v>
          </cell>
          <cell r="O30">
            <v>167098.4</v>
          </cell>
          <cell r="P30">
            <v>0</v>
          </cell>
          <cell r="Q30">
            <v>78820</v>
          </cell>
          <cell r="S30">
            <v>6509762.4000000004</v>
          </cell>
          <cell r="T30">
            <v>78820</v>
          </cell>
          <cell r="U30">
            <v>0</v>
          </cell>
          <cell r="V30">
            <v>39410</v>
          </cell>
          <cell r="W30">
            <v>0</v>
          </cell>
          <cell r="X30">
            <v>78302.214000000808</v>
          </cell>
        </row>
        <row r="31">
          <cell r="B31" t="str">
            <v>D078</v>
          </cell>
          <cell r="C31" t="str">
            <v>Rian Hambali</v>
          </cell>
          <cell r="D31" t="str">
            <v>DC</v>
          </cell>
          <cell r="E31" t="str">
            <v>DC</v>
          </cell>
          <cell r="F31" t="str">
            <v>Amsori</v>
          </cell>
          <cell r="G31" t="str">
            <v>TK</v>
          </cell>
          <cell r="H31">
            <v>43010</v>
          </cell>
          <cell r="I31">
            <v>22</v>
          </cell>
          <cell r="J31">
            <v>3941000</v>
          </cell>
          <cell r="K31">
            <v>3941000</v>
          </cell>
          <cell r="L31">
            <v>0</v>
          </cell>
          <cell r="M31">
            <v>0</v>
          </cell>
          <cell r="N31">
            <v>2826293</v>
          </cell>
          <cell r="O31">
            <v>167098.4</v>
          </cell>
          <cell r="P31">
            <v>157638.88</v>
          </cell>
          <cell r="Q31">
            <v>78820</v>
          </cell>
          <cell r="S31">
            <v>7170850.2800000003</v>
          </cell>
          <cell r="T31">
            <v>78820</v>
          </cell>
          <cell r="U31">
            <v>39409.72</v>
          </cell>
          <cell r="V31">
            <v>39410</v>
          </cell>
          <cell r="W31">
            <v>0</v>
          </cell>
          <cell r="X31">
            <v>107733.40230000002</v>
          </cell>
        </row>
        <row r="32">
          <cell r="B32" t="str">
            <v>D079</v>
          </cell>
          <cell r="C32" t="str">
            <v>Mulia Sani Lubis</v>
          </cell>
          <cell r="D32" t="str">
            <v>DC</v>
          </cell>
          <cell r="E32" t="str">
            <v>DC</v>
          </cell>
          <cell r="F32" t="str">
            <v>Dony Arif Kristianto</v>
          </cell>
          <cell r="G32" t="str">
            <v>TK</v>
          </cell>
          <cell r="H32">
            <v>43010</v>
          </cell>
          <cell r="I32">
            <v>22</v>
          </cell>
          <cell r="J32">
            <v>3941000</v>
          </cell>
          <cell r="K32">
            <v>3941000</v>
          </cell>
          <cell r="L32">
            <v>0</v>
          </cell>
          <cell r="M32">
            <v>0</v>
          </cell>
          <cell r="N32">
            <v>2333470</v>
          </cell>
          <cell r="O32">
            <v>167098.4</v>
          </cell>
          <cell r="P32">
            <v>157638.88</v>
          </cell>
          <cell r="Q32">
            <v>78820</v>
          </cell>
          <cell r="S32">
            <v>6678027.2800000003</v>
          </cell>
          <cell r="T32">
            <v>78820</v>
          </cell>
          <cell r="U32">
            <v>39409.72</v>
          </cell>
          <cell r="V32">
            <v>39410</v>
          </cell>
          <cell r="W32">
            <v>0</v>
          </cell>
          <cell r="X32">
            <v>84324.309800000003</v>
          </cell>
        </row>
        <row r="33">
          <cell r="B33" t="str">
            <v>D080</v>
          </cell>
          <cell r="C33" t="str">
            <v>Pangestuti Rahayu Budi S</v>
          </cell>
          <cell r="D33" t="str">
            <v>DC</v>
          </cell>
          <cell r="E33" t="str">
            <v>DC</v>
          </cell>
          <cell r="F33" t="str">
            <v>Amsori</v>
          </cell>
          <cell r="G33" t="str">
            <v>TK</v>
          </cell>
          <cell r="H33">
            <v>43073</v>
          </cell>
          <cell r="I33">
            <v>22</v>
          </cell>
          <cell r="J33">
            <v>3941000</v>
          </cell>
          <cell r="K33">
            <v>3941000</v>
          </cell>
          <cell r="L33">
            <v>0</v>
          </cell>
          <cell r="M33">
            <v>0</v>
          </cell>
          <cell r="N33">
            <v>1953799</v>
          </cell>
          <cell r="O33">
            <v>167098.4</v>
          </cell>
          <cell r="P33">
            <v>0</v>
          </cell>
          <cell r="Q33">
            <v>78820</v>
          </cell>
          <cell r="S33">
            <v>6140717.4000000004</v>
          </cell>
          <cell r="T33">
            <v>78820</v>
          </cell>
          <cell r="U33">
            <v>0</v>
          </cell>
          <cell r="V33">
            <v>39410</v>
          </cell>
          <cell r="W33">
            <v>0</v>
          </cell>
          <cell r="X33">
            <v>60772.576500000701</v>
          </cell>
        </row>
        <row r="34">
          <cell r="B34" t="str">
            <v>D081</v>
          </cell>
          <cell r="C34" t="str">
            <v xml:space="preserve">Eka Fitri Sari </v>
          </cell>
          <cell r="D34" t="str">
            <v>DC</v>
          </cell>
          <cell r="E34" t="str">
            <v>DC</v>
          </cell>
          <cell r="F34" t="str">
            <v xml:space="preserve">Tongam Paroloan Ernest </v>
          </cell>
          <cell r="G34" t="str">
            <v>TK</v>
          </cell>
          <cell r="H34">
            <v>43073</v>
          </cell>
          <cell r="I34">
            <v>22</v>
          </cell>
          <cell r="J34">
            <v>3941000</v>
          </cell>
          <cell r="K34">
            <v>3941000</v>
          </cell>
          <cell r="L34">
            <v>0</v>
          </cell>
          <cell r="M34">
            <v>0</v>
          </cell>
          <cell r="N34">
            <v>2389664</v>
          </cell>
          <cell r="O34">
            <v>167098.4</v>
          </cell>
          <cell r="P34">
            <v>0</v>
          </cell>
          <cell r="Q34">
            <v>78820</v>
          </cell>
          <cell r="S34">
            <v>6576582.4000000004</v>
          </cell>
          <cell r="T34">
            <v>78820</v>
          </cell>
          <cell r="U34">
            <v>0</v>
          </cell>
          <cell r="V34">
            <v>39410</v>
          </cell>
          <cell r="W34">
            <v>0</v>
          </cell>
          <cell r="X34">
            <v>81476.164000000819</v>
          </cell>
        </row>
        <row r="35">
          <cell r="B35" t="str">
            <v>D082</v>
          </cell>
          <cell r="C35" t="str">
            <v>Desi Kurniasih Suhemi</v>
          </cell>
          <cell r="D35" t="str">
            <v>DC</v>
          </cell>
          <cell r="E35" t="str">
            <v>DC</v>
          </cell>
          <cell r="F35" t="str">
            <v xml:space="preserve">Tongam Paroloan Ernest </v>
          </cell>
          <cell r="G35" t="str">
            <v>TK</v>
          </cell>
          <cell r="H35">
            <v>43073</v>
          </cell>
          <cell r="I35">
            <v>22</v>
          </cell>
          <cell r="J35">
            <v>3941000</v>
          </cell>
          <cell r="K35">
            <v>3941000</v>
          </cell>
          <cell r="L35">
            <v>0</v>
          </cell>
          <cell r="M35">
            <v>0</v>
          </cell>
          <cell r="N35">
            <v>2327398</v>
          </cell>
          <cell r="O35">
            <v>167098.4</v>
          </cell>
          <cell r="P35">
            <v>157638.88</v>
          </cell>
          <cell r="Q35">
            <v>78820</v>
          </cell>
          <cell r="S35">
            <v>6671955.2800000003</v>
          </cell>
          <cell r="T35">
            <v>78820</v>
          </cell>
          <cell r="U35">
            <v>39409.72</v>
          </cell>
          <cell r="V35">
            <v>39410</v>
          </cell>
          <cell r="W35">
            <v>0</v>
          </cell>
          <cell r="X35">
            <v>84035.889800000004</v>
          </cell>
        </row>
        <row r="36">
          <cell r="B36" t="str">
            <v>D083</v>
          </cell>
          <cell r="C36" t="str">
            <v>Dwi Laksono Santoso</v>
          </cell>
          <cell r="D36" t="str">
            <v>DC</v>
          </cell>
          <cell r="E36" t="str">
            <v>DC</v>
          </cell>
          <cell r="F36" t="str">
            <v>Dony Arif Kristianto</v>
          </cell>
          <cell r="G36" t="str">
            <v>K1</v>
          </cell>
          <cell r="H36">
            <v>43255</v>
          </cell>
          <cell r="I36">
            <v>22</v>
          </cell>
          <cell r="J36">
            <v>3941000</v>
          </cell>
          <cell r="K36">
            <v>3941000</v>
          </cell>
          <cell r="L36">
            <v>0</v>
          </cell>
          <cell r="M36">
            <v>0</v>
          </cell>
          <cell r="N36">
            <v>2410166</v>
          </cell>
          <cell r="O36">
            <v>167098.4</v>
          </cell>
          <cell r="P36">
            <v>157638.88</v>
          </cell>
          <cell r="Q36">
            <v>78820</v>
          </cell>
          <cell r="S36">
            <v>6754723.2800000003</v>
          </cell>
          <cell r="T36">
            <v>78820</v>
          </cell>
          <cell r="U36">
            <v>39409.72</v>
          </cell>
          <cell r="V36">
            <v>39410</v>
          </cell>
          <cell r="W36">
            <v>0</v>
          </cell>
          <cell r="X36">
            <v>50467.369800000015</v>
          </cell>
        </row>
        <row r="37">
          <cell r="B37" t="str">
            <v>D084</v>
          </cell>
          <cell r="C37" t="str">
            <v>Dian Septiadi</v>
          </cell>
          <cell r="D37" t="str">
            <v>DC</v>
          </cell>
          <cell r="E37" t="str">
            <v>DC</v>
          </cell>
          <cell r="F37" t="str">
            <v>Amsori</v>
          </cell>
          <cell r="G37" t="str">
            <v>K1</v>
          </cell>
          <cell r="H37">
            <v>43472</v>
          </cell>
          <cell r="I37">
            <v>22</v>
          </cell>
          <cell r="J37">
            <v>3941000</v>
          </cell>
          <cell r="K37">
            <v>3941000</v>
          </cell>
          <cell r="L37">
            <v>0</v>
          </cell>
          <cell r="M37">
            <v>0</v>
          </cell>
          <cell r="N37">
            <v>2202864</v>
          </cell>
          <cell r="O37">
            <v>167098.4</v>
          </cell>
          <cell r="P37">
            <v>0</v>
          </cell>
          <cell r="Q37">
            <v>78820</v>
          </cell>
          <cell r="S37">
            <v>6389782.4000000004</v>
          </cell>
          <cell r="T37">
            <v>78820</v>
          </cell>
          <cell r="U37">
            <v>0</v>
          </cell>
          <cell r="V37">
            <v>39410</v>
          </cell>
          <cell r="W37">
            <v>0</v>
          </cell>
          <cell r="X37">
            <v>35103.164000000754</v>
          </cell>
        </row>
        <row r="38">
          <cell r="B38" t="str">
            <v>D085</v>
          </cell>
          <cell r="C38" t="str">
            <v>Tuning Pratiwi</v>
          </cell>
          <cell r="D38" t="str">
            <v>DC</v>
          </cell>
          <cell r="E38" t="str">
            <v>DC</v>
          </cell>
          <cell r="F38" t="str">
            <v>Dony Arif Kristianto</v>
          </cell>
          <cell r="G38" t="str">
            <v>TK</v>
          </cell>
          <cell r="H38">
            <v>43525</v>
          </cell>
          <cell r="I38">
            <v>22</v>
          </cell>
          <cell r="J38">
            <v>3941000</v>
          </cell>
          <cell r="K38">
            <v>3941000</v>
          </cell>
          <cell r="L38">
            <v>0</v>
          </cell>
          <cell r="M38">
            <v>0</v>
          </cell>
          <cell r="N38">
            <v>2454209</v>
          </cell>
          <cell r="O38">
            <v>167098.4</v>
          </cell>
          <cell r="P38">
            <v>0</v>
          </cell>
          <cell r="Q38">
            <v>78820</v>
          </cell>
          <cell r="S38">
            <v>6641127.4000000004</v>
          </cell>
          <cell r="T38">
            <v>78820</v>
          </cell>
          <cell r="U38">
            <v>0</v>
          </cell>
          <cell r="V38">
            <v>39410</v>
          </cell>
          <cell r="W38">
            <v>0</v>
          </cell>
          <cell r="X38">
            <v>84542.0515000007</v>
          </cell>
        </row>
        <row r="39">
          <cell r="B39" t="str">
            <v>D086</v>
          </cell>
          <cell r="C39" t="str">
            <v>Hesti Fitri Lestari</v>
          </cell>
          <cell r="D39" t="str">
            <v>DC</v>
          </cell>
          <cell r="E39" t="str">
            <v>DC</v>
          </cell>
          <cell r="F39" t="str">
            <v>Amsori</v>
          </cell>
          <cell r="G39" t="str">
            <v>TK</v>
          </cell>
          <cell r="H39">
            <v>43587</v>
          </cell>
          <cell r="I39">
            <v>22</v>
          </cell>
          <cell r="J39">
            <v>3941000</v>
          </cell>
          <cell r="K39">
            <v>3941000</v>
          </cell>
          <cell r="L39">
            <v>0</v>
          </cell>
          <cell r="M39">
            <v>0</v>
          </cell>
          <cell r="N39">
            <v>2452691</v>
          </cell>
          <cell r="O39">
            <v>167098.4</v>
          </cell>
          <cell r="P39">
            <v>0</v>
          </cell>
          <cell r="Q39">
            <v>78820</v>
          </cell>
          <cell r="S39">
            <v>6639609.4000000004</v>
          </cell>
          <cell r="T39">
            <v>78820</v>
          </cell>
          <cell r="U39">
            <v>0</v>
          </cell>
          <cell r="V39">
            <v>39410</v>
          </cell>
          <cell r="W39">
            <v>0</v>
          </cell>
          <cell r="X39">
            <v>84469.946500000049</v>
          </cell>
        </row>
        <row r="40">
          <cell r="B40" t="str">
            <v>D087</v>
          </cell>
          <cell r="C40" t="str">
            <v xml:space="preserve">Irfa Granidia Septariani  </v>
          </cell>
          <cell r="D40" t="str">
            <v>DC</v>
          </cell>
          <cell r="E40" t="str">
            <v>TL</v>
          </cell>
          <cell r="F40" t="str">
            <v xml:space="preserve">Tongam Paroloan Ernest </v>
          </cell>
          <cell r="G40" t="str">
            <v xml:space="preserve">TK </v>
          </cell>
          <cell r="H40">
            <v>43678</v>
          </cell>
          <cell r="I40">
            <v>22</v>
          </cell>
          <cell r="J40">
            <v>3941000</v>
          </cell>
          <cell r="K40">
            <v>3941000</v>
          </cell>
          <cell r="L40">
            <v>0</v>
          </cell>
          <cell r="M40">
            <v>0</v>
          </cell>
          <cell r="N40">
            <v>0</v>
          </cell>
          <cell r="O40">
            <v>167098.4</v>
          </cell>
          <cell r="P40">
            <v>0</v>
          </cell>
          <cell r="Q40">
            <v>78820</v>
          </cell>
          <cell r="S40">
            <v>4186918.4</v>
          </cell>
          <cell r="T40">
            <v>78820</v>
          </cell>
          <cell r="U40">
            <v>0</v>
          </cell>
          <cell r="V40">
            <v>39410</v>
          </cell>
          <cell r="W40">
            <v>0</v>
          </cell>
          <cell r="X40">
            <v>192967.12399999998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 t="str">
            <v xml:space="preserve">Marganda </v>
          </cell>
          <cell r="G41" t="str">
            <v>K2</v>
          </cell>
          <cell r="H41">
            <v>41351</v>
          </cell>
          <cell r="I41">
            <v>22</v>
          </cell>
          <cell r="J41">
            <v>3941000</v>
          </cell>
          <cell r="K41">
            <v>3941000</v>
          </cell>
          <cell r="L41">
            <v>0</v>
          </cell>
          <cell r="M41">
            <v>0</v>
          </cell>
          <cell r="N41">
            <v>2019102</v>
          </cell>
          <cell r="O41">
            <v>167098.4</v>
          </cell>
          <cell r="P41">
            <v>157638.88</v>
          </cell>
          <cell r="Q41">
            <v>78820</v>
          </cell>
          <cell r="S41">
            <v>6363659.2800000003</v>
          </cell>
          <cell r="T41">
            <v>78820</v>
          </cell>
          <cell r="U41">
            <v>39409.72</v>
          </cell>
          <cell r="V41">
            <v>39410</v>
          </cell>
          <cell r="W41">
            <v>0</v>
          </cell>
          <cell r="X41">
            <v>13141.829800000043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 t="str">
            <v xml:space="preserve">Marganda </v>
          </cell>
          <cell r="G42" t="str">
            <v>K0</v>
          </cell>
          <cell r="H42">
            <v>41612</v>
          </cell>
          <cell r="I42">
            <v>22</v>
          </cell>
          <cell r="J42">
            <v>3941000</v>
          </cell>
          <cell r="K42">
            <v>3941000</v>
          </cell>
          <cell r="L42">
            <v>0</v>
          </cell>
          <cell r="M42">
            <v>0</v>
          </cell>
          <cell r="N42">
            <v>2464076</v>
          </cell>
          <cell r="O42">
            <v>167098.4</v>
          </cell>
          <cell r="P42">
            <v>157638.88</v>
          </cell>
          <cell r="Q42">
            <v>78820</v>
          </cell>
          <cell r="S42">
            <v>6808633.2800000003</v>
          </cell>
          <cell r="T42">
            <v>78820</v>
          </cell>
          <cell r="U42">
            <v>39409.72</v>
          </cell>
          <cell r="V42">
            <v>39410</v>
          </cell>
          <cell r="W42">
            <v>0</v>
          </cell>
          <cell r="X42">
            <v>71778.094800000021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>
            <v>0</v>
          </cell>
          <cell r="F43" t="str">
            <v xml:space="preserve">Marganda </v>
          </cell>
          <cell r="G43" t="str">
            <v>K1</v>
          </cell>
          <cell r="H43">
            <v>41716</v>
          </cell>
          <cell r="I43">
            <v>22</v>
          </cell>
          <cell r="J43">
            <v>3941000</v>
          </cell>
          <cell r="K43">
            <v>3941000</v>
          </cell>
          <cell r="L43">
            <v>0</v>
          </cell>
          <cell r="M43">
            <v>0</v>
          </cell>
          <cell r="N43">
            <v>1981891</v>
          </cell>
          <cell r="O43">
            <v>167098.4</v>
          </cell>
          <cell r="P43">
            <v>0</v>
          </cell>
          <cell r="Q43">
            <v>78820</v>
          </cell>
          <cell r="S43">
            <v>6168809.4000000004</v>
          </cell>
          <cell r="T43">
            <v>78820</v>
          </cell>
          <cell r="U43">
            <v>0</v>
          </cell>
          <cell r="V43">
            <v>39410</v>
          </cell>
          <cell r="W43">
            <v>0</v>
          </cell>
          <cell r="X43">
            <v>24606.946500000049</v>
          </cell>
        </row>
      </sheetData>
      <sheetData sheetId="4"/>
      <sheetData sheetId="5"/>
      <sheetData sheetId="6">
        <row r="8">
          <cell r="B8" t="str">
            <v>D013</v>
          </cell>
          <cell r="C8" t="str">
            <v>Anggi Anggraini</v>
          </cell>
          <cell r="D8">
            <v>2406372</v>
          </cell>
        </row>
        <row r="9">
          <cell r="B9" t="str">
            <v>D020</v>
          </cell>
          <cell r="C9" t="str">
            <v>Ramadina</v>
          </cell>
          <cell r="D9">
            <v>2300825</v>
          </cell>
        </row>
        <row r="10">
          <cell r="B10" t="str">
            <v>D022</v>
          </cell>
          <cell r="C10" t="str">
            <v>E. Yuli Purwaningsih</v>
          </cell>
          <cell r="D10">
            <v>1852807</v>
          </cell>
        </row>
        <row r="11">
          <cell r="B11" t="str">
            <v>D032</v>
          </cell>
          <cell r="C11" t="str">
            <v>Etty Setiawati</v>
          </cell>
          <cell r="D11">
            <v>2301582</v>
          </cell>
        </row>
        <row r="12">
          <cell r="B12" t="str">
            <v>D038</v>
          </cell>
          <cell r="C12" t="str">
            <v>Mohammad Irfan</v>
          </cell>
          <cell r="D12">
            <v>2643285</v>
          </cell>
        </row>
        <row r="13">
          <cell r="B13" t="str">
            <v>D044</v>
          </cell>
          <cell r="C13" t="str">
            <v>Endang Hendi</v>
          </cell>
          <cell r="D13">
            <v>2588610</v>
          </cell>
        </row>
        <row r="14">
          <cell r="B14" t="str">
            <v>D051</v>
          </cell>
          <cell r="C14" t="str">
            <v>Yusuf Hendarman</v>
          </cell>
          <cell r="D14">
            <v>2704036</v>
          </cell>
        </row>
        <row r="15">
          <cell r="B15" t="str">
            <v>D053</v>
          </cell>
          <cell r="C15" t="str">
            <v>Medi Purwanto</v>
          </cell>
          <cell r="D15">
            <v>2618227</v>
          </cell>
        </row>
        <row r="16">
          <cell r="B16" t="str">
            <v>D058</v>
          </cell>
          <cell r="C16" t="str">
            <v>Elva Suryadi</v>
          </cell>
          <cell r="D16">
            <v>2588613</v>
          </cell>
        </row>
        <row r="17">
          <cell r="B17" t="str">
            <v>D059</v>
          </cell>
          <cell r="C17" t="str">
            <v>Budi Triyono</v>
          </cell>
          <cell r="D17">
            <v>2529387</v>
          </cell>
        </row>
        <row r="18">
          <cell r="B18" t="str">
            <v>D060</v>
          </cell>
          <cell r="C18" t="str">
            <v>Ismail Hasan</v>
          </cell>
          <cell r="D18">
            <v>2440539</v>
          </cell>
        </row>
        <row r="19">
          <cell r="B19" t="str">
            <v>D065</v>
          </cell>
          <cell r="C19" t="str">
            <v>Latifah</v>
          </cell>
          <cell r="D19">
            <v>2277283</v>
          </cell>
        </row>
        <row r="20">
          <cell r="B20" t="str">
            <v>D068</v>
          </cell>
          <cell r="C20" t="str">
            <v>Benny Assiam Syuib</v>
          </cell>
          <cell r="D20">
            <v>2101114</v>
          </cell>
        </row>
        <row r="21">
          <cell r="B21" t="str">
            <v>D069</v>
          </cell>
          <cell r="C21" t="str">
            <v>Juli Nur Cahyadi</v>
          </cell>
          <cell r="D21">
            <v>1155725</v>
          </cell>
        </row>
        <row r="22">
          <cell r="B22" t="str">
            <v>D070</v>
          </cell>
          <cell r="C22" t="str">
            <v>Yuniarti</v>
          </cell>
          <cell r="D22">
            <v>2574948</v>
          </cell>
        </row>
        <row r="23">
          <cell r="B23" t="str">
            <v>D072</v>
          </cell>
          <cell r="C23" t="str">
            <v>Rahadiyan Prayoga</v>
          </cell>
          <cell r="D23">
            <v>2463317</v>
          </cell>
        </row>
        <row r="24">
          <cell r="B24" t="str">
            <v>D073</v>
          </cell>
          <cell r="C24" t="str">
            <v>Odesiana Junani</v>
          </cell>
          <cell r="D24">
            <v>1984931</v>
          </cell>
        </row>
        <row r="25">
          <cell r="B25" t="str">
            <v>D074</v>
          </cell>
          <cell r="C25" t="str">
            <v>H Aan Novriansyah</v>
          </cell>
          <cell r="D25">
            <v>2826293</v>
          </cell>
        </row>
        <row r="26">
          <cell r="B26" t="str">
            <v>D075</v>
          </cell>
          <cell r="C26" t="str">
            <v>Asmarika Banjarnahor</v>
          </cell>
          <cell r="D26">
            <v>2533182</v>
          </cell>
        </row>
        <row r="27">
          <cell r="B27" t="str">
            <v>D077</v>
          </cell>
          <cell r="C27" t="str">
            <v>Siti Komariah</v>
          </cell>
          <cell r="D27">
            <v>2322844</v>
          </cell>
        </row>
        <row r="28">
          <cell r="B28" t="str">
            <v>D078</v>
          </cell>
          <cell r="C28" t="str">
            <v>Rian Hambali</v>
          </cell>
          <cell r="D28">
            <v>2826293</v>
          </cell>
        </row>
        <row r="29">
          <cell r="B29" t="str">
            <v>D079</v>
          </cell>
          <cell r="C29" t="str">
            <v>Mulia Sani Lubis</v>
          </cell>
          <cell r="D29">
            <v>2333470</v>
          </cell>
        </row>
        <row r="30">
          <cell r="B30" t="str">
            <v>D080</v>
          </cell>
          <cell r="C30" t="str">
            <v>Pangestuti Rahayu Budi S</v>
          </cell>
          <cell r="D30">
            <v>1953799</v>
          </cell>
        </row>
        <row r="31">
          <cell r="B31" t="str">
            <v>D081</v>
          </cell>
          <cell r="C31" t="str">
            <v xml:space="preserve">Eka Fitri Sari </v>
          </cell>
          <cell r="D31">
            <v>2389664</v>
          </cell>
        </row>
        <row r="32">
          <cell r="B32" t="str">
            <v>D082</v>
          </cell>
          <cell r="C32" t="str">
            <v>Desi Kurniasih Suhemi</v>
          </cell>
          <cell r="D32">
            <v>2327398</v>
          </cell>
        </row>
        <row r="33">
          <cell r="B33" t="str">
            <v>D083</v>
          </cell>
          <cell r="C33" t="str">
            <v>Dwi Laksono Santoso</v>
          </cell>
          <cell r="D33">
            <v>2410166</v>
          </cell>
        </row>
        <row r="34">
          <cell r="B34" t="str">
            <v>D084</v>
          </cell>
          <cell r="C34" t="str">
            <v>Dian Septiadi</v>
          </cell>
          <cell r="D34">
            <v>2202864</v>
          </cell>
        </row>
        <row r="35">
          <cell r="B35" t="str">
            <v>D085</v>
          </cell>
          <cell r="C35" t="str">
            <v>Tuning Pratiwi</v>
          </cell>
          <cell r="D35">
            <v>2454209</v>
          </cell>
        </row>
        <row r="36">
          <cell r="B36" t="str">
            <v>D086</v>
          </cell>
          <cell r="C36" t="str">
            <v>Hesti Fitri Lestari</v>
          </cell>
          <cell r="D36">
            <v>2452691</v>
          </cell>
        </row>
        <row r="37">
          <cell r="B37" t="str">
            <v>D087</v>
          </cell>
          <cell r="C37" t="str">
            <v xml:space="preserve">Irfa Granidia Septariani  </v>
          </cell>
          <cell r="D37">
            <v>0</v>
          </cell>
        </row>
        <row r="38">
          <cell r="B38" t="str">
            <v>TL03</v>
          </cell>
          <cell r="C38" t="str">
            <v>Dony Arif Kristianto</v>
          </cell>
          <cell r="D38">
            <v>2019102</v>
          </cell>
        </row>
        <row r="39">
          <cell r="B39" t="str">
            <v>TL04</v>
          </cell>
          <cell r="C39" t="str">
            <v>Tongam Paroloan Ernest</v>
          </cell>
          <cell r="D39">
            <v>2464076</v>
          </cell>
        </row>
        <row r="40">
          <cell r="B40" t="str">
            <v>TL05</v>
          </cell>
          <cell r="C40" t="str">
            <v>Amsori</v>
          </cell>
          <cell r="D40">
            <v>1981891</v>
          </cell>
        </row>
      </sheetData>
      <sheetData sheetId="7"/>
      <sheetData sheetId="8"/>
      <sheetData sheetId="9">
        <row r="8">
          <cell r="B8" t="str">
            <v>D013</v>
          </cell>
          <cell r="C8" t="str">
            <v>Anggi Anggraini</v>
          </cell>
          <cell r="E8">
            <v>0</v>
          </cell>
        </row>
        <row r="9">
          <cell r="B9" t="str">
            <v>D020</v>
          </cell>
          <cell r="C9" t="str">
            <v>Ramadina</v>
          </cell>
          <cell r="E9">
            <v>0</v>
          </cell>
        </row>
        <row r="10">
          <cell r="B10" t="str">
            <v>D022</v>
          </cell>
          <cell r="C10" t="str">
            <v>E. Yuli Purwaningsih</v>
          </cell>
          <cell r="E10">
            <v>0</v>
          </cell>
        </row>
        <row r="11">
          <cell r="B11" t="str">
            <v>D032</v>
          </cell>
          <cell r="C11" t="str">
            <v>Etty Setiawati</v>
          </cell>
          <cell r="E11">
            <v>0</v>
          </cell>
        </row>
        <row r="12">
          <cell r="B12" t="str">
            <v>D038</v>
          </cell>
          <cell r="C12" t="str">
            <v>Mohammad Irfan</v>
          </cell>
          <cell r="E12">
            <v>0</v>
          </cell>
        </row>
        <row r="13">
          <cell r="B13" t="str">
            <v>D044</v>
          </cell>
          <cell r="C13" t="str">
            <v>Endang Hendi</v>
          </cell>
          <cell r="E13">
            <v>0</v>
          </cell>
        </row>
        <row r="14">
          <cell r="B14" t="str">
            <v>D051</v>
          </cell>
          <cell r="C14" t="str">
            <v>Yusuf Hendarman</v>
          </cell>
          <cell r="E14">
            <v>0</v>
          </cell>
        </row>
        <row r="15">
          <cell r="B15" t="str">
            <v>D053</v>
          </cell>
          <cell r="C15" t="str">
            <v>Medi Purwanto</v>
          </cell>
          <cell r="E15">
            <v>0</v>
          </cell>
        </row>
        <row r="16">
          <cell r="B16" t="str">
            <v>D058</v>
          </cell>
          <cell r="C16" t="str">
            <v>Elva Suryadi</v>
          </cell>
          <cell r="E16">
            <v>0</v>
          </cell>
        </row>
        <row r="17">
          <cell r="B17" t="str">
            <v>D059</v>
          </cell>
          <cell r="C17" t="str">
            <v>Budi Triyono</v>
          </cell>
          <cell r="E17">
            <v>0</v>
          </cell>
        </row>
        <row r="18">
          <cell r="B18" t="str">
            <v>D060</v>
          </cell>
          <cell r="C18" t="str">
            <v>Ismail Hasan</v>
          </cell>
          <cell r="E18">
            <v>0</v>
          </cell>
        </row>
        <row r="19">
          <cell r="B19" t="str">
            <v>D065</v>
          </cell>
          <cell r="C19" t="str">
            <v>Latifah</v>
          </cell>
          <cell r="E19">
            <v>0</v>
          </cell>
        </row>
        <row r="20">
          <cell r="B20" t="str">
            <v>D068</v>
          </cell>
          <cell r="C20" t="str">
            <v>Benny Assiam Syuib</v>
          </cell>
          <cell r="E20">
            <v>0</v>
          </cell>
        </row>
        <row r="21">
          <cell r="B21" t="str">
            <v>D069</v>
          </cell>
          <cell r="C21" t="str">
            <v>Juli Nur Cahyadi</v>
          </cell>
          <cell r="E21">
            <v>0</v>
          </cell>
        </row>
        <row r="22">
          <cell r="B22" t="str">
            <v>D070</v>
          </cell>
          <cell r="C22" t="str">
            <v>Yuniarti</v>
          </cell>
          <cell r="E22">
            <v>0</v>
          </cell>
        </row>
        <row r="23">
          <cell r="B23" t="str">
            <v>D072</v>
          </cell>
          <cell r="C23" t="str">
            <v>Rahadiyan Prayoga</v>
          </cell>
          <cell r="E23">
            <v>0</v>
          </cell>
        </row>
        <row r="24">
          <cell r="B24" t="str">
            <v>D073</v>
          </cell>
          <cell r="C24" t="str">
            <v>Odesiana Junani</v>
          </cell>
          <cell r="E24">
            <v>0</v>
          </cell>
        </row>
        <row r="25">
          <cell r="B25" t="str">
            <v>D074</v>
          </cell>
          <cell r="C25" t="str">
            <v>H Aan Novriansyah</v>
          </cell>
          <cell r="E25">
            <v>0</v>
          </cell>
        </row>
        <row r="26">
          <cell r="B26" t="str">
            <v>D075</v>
          </cell>
          <cell r="C26" t="str">
            <v>Asmarika Banjarnahor</v>
          </cell>
          <cell r="E26">
            <v>0</v>
          </cell>
        </row>
        <row r="27">
          <cell r="B27" t="str">
            <v>D077</v>
          </cell>
          <cell r="C27" t="str">
            <v>Siti Komariah</v>
          </cell>
          <cell r="E27">
            <v>0</v>
          </cell>
        </row>
        <row r="28">
          <cell r="B28" t="str">
            <v>D078</v>
          </cell>
          <cell r="C28" t="str">
            <v>Rian Hambali</v>
          </cell>
          <cell r="E28">
            <v>0</v>
          </cell>
        </row>
        <row r="29">
          <cell r="B29" t="str">
            <v>D079</v>
          </cell>
          <cell r="C29" t="str">
            <v>Mulia Sani Lubis</v>
          </cell>
          <cell r="E29">
            <v>0</v>
          </cell>
        </row>
        <row r="30">
          <cell r="B30" t="str">
            <v>D080</v>
          </cell>
          <cell r="C30" t="str">
            <v>Pangestuti Rahayu Budi S</v>
          </cell>
          <cell r="E30">
            <v>0</v>
          </cell>
        </row>
        <row r="31">
          <cell r="B31" t="str">
            <v>D081</v>
          </cell>
          <cell r="C31" t="str">
            <v xml:space="preserve">Eka Fitri Sari </v>
          </cell>
          <cell r="E31">
            <v>0</v>
          </cell>
        </row>
        <row r="32">
          <cell r="B32" t="str">
            <v>D082</v>
          </cell>
          <cell r="C32" t="str">
            <v>Desi Kurniasih Suhemi</v>
          </cell>
          <cell r="E32">
            <v>0</v>
          </cell>
        </row>
        <row r="33">
          <cell r="B33" t="str">
            <v>D083</v>
          </cell>
          <cell r="C33" t="str">
            <v>Dwi Laksono Santoso</v>
          </cell>
          <cell r="E33">
            <v>0</v>
          </cell>
        </row>
        <row r="34">
          <cell r="B34" t="str">
            <v>D084</v>
          </cell>
          <cell r="C34" t="str">
            <v>Dian Septiadi</v>
          </cell>
          <cell r="E34">
            <v>0</v>
          </cell>
        </row>
        <row r="35">
          <cell r="B35" t="str">
            <v>D085</v>
          </cell>
          <cell r="C35" t="str">
            <v>Tuning Pratiwi</v>
          </cell>
          <cell r="E35">
            <v>0</v>
          </cell>
        </row>
        <row r="36">
          <cell r="B36" t="str">
            <v>D086</v>
          </cell>
          <cell r="C36" t="str">
            <v>Hesti Fitri Lestari</v>
          </cell>
          <cell r="E36">
            <v>0</v>
          </cell>
        </row>
        <row r="37">
          <cell r="B37" t="str">
            <v>D087</v>
          </cell>
          <cell r="C37" t="str">
            <v xml:space="preserve">Irfa Granidia Septariani  </v>
          </cell>
          <cell r="E37">
            <v>0</v>
          </cell>
        </row>
        <row r="38">
          <cell r="B38" t="str">
            <v>TL03</v>
          </cell>
          <cell r="C38" t="str">
            <v>Dony Arif Kristianto</v>
          </cell>
          <cell r="E38">
            <v>0</v>
          </cell>
        </row>
        <row r="39">
          <cell r="B39" t="str">
            <v>TL04</v>
          </cell>
          <cell r="C39" t="str">
            <v>Tongam Paroloan Ernest</v>
          </cell>
          <cell r="E39">
            <v>0</v>
          </cell>
        </row>
        <row r="40">
          <cell r="B40" t="str">
            <v>TL05</v>
          </cell>
          <cell r="C40" t="str">
            <v>Amsori</v>
          </cell>
          <cell r="E40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topLeftCell="A12" workbookViewId="0">
      <selection activeCell="A36" sqref="A36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28515625" bestFit="1" customWidth="1"/>
    <col min="10" max="10" width="18.140625" bestFit="1" customWidth="1"/>
    <col min="11" max="11" width="24.42578125" bestFit="1" customWidth="1"/>
    <col min="12" max="12" width="13.42578125" bestFit="1" customWidth="1"/>
    <col min="13" max="13" width="24.28515625" bestFit="1" customWidth="1"/>
    <col min="14" max="14" width="10.5703125" bestFit="1" customWidth="1"/>
    <col min="15" max="15" width="12.140625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30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30" ht="16.5" customHeight="1" x14ac:dyDescent="0.25">
      <c r="A2" s="3">
        <v>43702</v>
      </c>
      <c r="B2" t="s">
        <v>27</v>
      </c>
      <c r="C2" t="s">
        <v>60</v>
      </c>
      <c r="D2" t="str">
        <f>B2</f>
        <v>D013</v>
      </c>
      <c r="E2" t="s">
        <v>93</v>
      </c>
      <c r="F2" t="s">
        <v>90</v>
      </c>
      <c r="G2">
        <v>22</v>
      </c>
      <c r="H2" t="s">
        <v>96</v>
      </c>
      <c r="I2" s="4">
        <v>3941000</v>
      </c>
      <c r="J2" s="4">
        <f>I2</f>
        <v>3941000</v>
      </c>
      <c r="K2" s="4">
        <v>0</v>
      </c>
      <c r="L2" s="4">
        <f>IFERROR(VLOOKUP(B2,[1]OToT!$B$8:$D$40,3,0),0)</f>
        <v>2406372</v>
      </c>
      <c r="M2" s="4">
        <v>0</v>
      </c>
      <c r="N2" s="4">
        <f>SUM(J2:M2)</f>
        <v>6347372</v>
      </c>
      <c r="O2" s="4">
        <f>IFERROR(VLOOKUP(B2,[1]Bonus!$B$8:$E$40,4,0),0)</f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f>SUM(N2:U2)</f>
        <v>6347372</v>
      </c>
      <c r="W2" s="4">
        <f>IFERROR(VLOOKUP(B2,[1]THP!$B$11:$X$43,23,0),0)</f>
        <v>82269.794000000707</v>
      </c>
      <c r="X2" s="4">
        <f>IFERROR(VLOOKUP(B2,[1]THP!$B$11:$T$43,19,0),0)</f>
        <v>78820</v>
      </c>
      <c r="Y2" s="4">
        <f>IFERROR(VLOOKUP(B2,[1]THP!$B$11:$V$43,21,0),0)</f>
        <v>39410</v>
      </c>
      <c r="Z2" s="4">
        <f>IFERROR(VLOOKUP(B2,[1]THP!$B$11:$U$43,20,0),0)</f>
        <v>0</v>
      </c>
      <c r="AA2" s="4">
        <v>0</v>
      </c>
      <c r="AB2" s="4">
        <v>0</v>
      </c>
      <c r="AC2" s="4">
        <f>V2-W2-Y2-X2-Z2-AA2-AB2</f>
        <v>6146872.2059999993</v>
      </c>
      <c r="AD2" s="4"/>
    </row>
    <row r="3" spans="1:30" ht="15.75" customHeight="1" x14ac:dyDescent="0.25">
      <c r="A3" s="3">
        <v>43702</v>
      </c>
      <c r="B3" t="s">
        <v>28</v>
      </c>
      <c r="C3" t="s">
        <v>61</v>
      </c>
      <c r="D3" t="str">
        <f t="shared" ref="D3:D66" si="0">B3</f>
        <v>D020</v>
      </c>
      <c r="E3" t="s">
        <v>93</v>
      </c>
      <c r="F3" t="s">
        <v>90</v>
      </c>
      <c r="G3">
        <v>22</v>
      </c>
      <c r="H3" t="s">
        <v>96</v>
      </c>
      <c r="I3" s="4">
        <v>3941000</v>
      </c>
      <c r="J3" s="4">
        <f t="shared" ref="J3:J34" si="1">I3</f>
        <v>3941000</v>
      </c>
      <c r="K3" s="4">
        <v>0</v>
      </c>
      <c r="L3" s="4">
        <f>IFERROR(VLOOKUP(B3,[1]OToT!$B$8:$D$40,3,0),0)</f>
        <v>2300825</v>
      </c>
      <c r="M3" s="4">
        <v>0</v>
      </c>
      <c r="N3" s="4">
        <f t="shared" ref="N3:N34" si="2">SUM(J3:M3)</f>
        <v>6241825</v>
      </c>
      <c r="O3" s="4">
        <f>IFERROR(VLOOKUP(B3,[1]Bonus!$B$8:$E$40,4,0),0)</f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f t="shared" ref="V3:V34" si="3">SUM(N3:U3)</f>
        <v>6241825</v>
      </c>
      <c r="W3" s="4">
        <f>IFERROR(VLOOKUP(B3,[1]THP!$B$11:$X$43,23,0),0)</f>
        <v>77256.311500000025</v>
      </c>
      <c r="X3" s="4">
        <f>IFERROR(VLOOKUP(B3,[1]THP!$B$11:$T$43,19,0),0)</f>
        <v>78820</v>
      </c>
      <c r="Y3" s="4">
        <f>IFERROR(VLOOKUP(B3,[1]THP!$B$11:$V$43,21,0),0)</f>
        <v>39410</v>
      </c>
      <c r="Z3" s="4">
        <f>IFERROR(VLOOKUP(B3,[1]THP!$B$11:$U$43,20,0),0)</f>
        <v>0</v>
      </c>
      <c r="AA3" s="4">
        <v>0</v>
      </c>
      <c r="AB3" s="4">
        <v>0</v>
      </c>
      <c r="AC3" s="4">
        <f t="shared" ref="AC3:AC34" si="4">V3-W3-Y3-X3-Z3-AA3-AB3</f>
        <v>6046338.6885000002</v>
      </c>
      <c r="AD3" s="4"/>
    </row>
    <row r="4" spans="1:30" x14ac:dyDescent="0.25">
      <c r="A4" s="3">
        <v>43702</v>
      </c>
      <c r="B4" t="s">
        <v>29</v>
      </c>
      <c r="C4" t="s">
        <v>62</v>
      </c>
      <c r="D4" t="str">
        <f t="shared" si="0"/>
        <v>D022</v>
      </c>
      <c r="E4" t="s">
        <v>93</v>
      </c>
      <c r="F4" t="s">
        <v>92</v>
      </c>
      <c r="G4">
        <v>22</v>
      </c>
      <c r="H4" t="s">
        <v>96</v>
      </c>
      <c r="I4" s="4">
        <v>3941000</v>
      </c>
      <c r="J4" s="4">
        <f t="shared" si="1"/>
        <v>3941000</v>
      </c>
      <c r="K4" s="4">
        <v>0</v>
      </c>
      <c r="L4" s="4">
        <f>IFERROR(VLOOKUP(B4,[1]OToT!$B$8:$D$40,3,0),0)</f>
        <v>1852807</v>
      </c>
      <c r="M4" s="4">
        <v>0</v>
      </c>
      <c r="N4" s="4">
        <f t="shared" si="2"/>
        <v>5793807</v>
      </c>
      <c r="O4" s="4">
        <f>IFERROR(VLOOKUP(B4,[1]Bonus!$B$8:$E$40,4,0),0)</f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f t="shared" si="3"/>
        <v>5793807</v>
      </c>
      <c r="W4" s="4">
        <f>IFERROR(VLOOKUP(B4,[1]THP!$B$11:$X$43,23,0),0)</f>
        <v>61492.817300000046</v>
      </c>
      <c r="X4" s="4">
        <f>IFERROR(VLOOKUP(B4,[1]THP!$B$11:$T$43,19,0),0)</f>
        <v>78820</v>
      </c>
      <c r="Y4" s="4">
        <f>IFERROR(VLOOKUP(B4,[1]THP!$B$11:$V$43,21,0),0)</f>
        <v>39410</v>
      </c>
      <c r="Z4" s="4">
        <f>IFERROR(VLOOKUP(B4,[1]THP!$B$11:$U$43,20,0),0)</f>
        <v>39409.72</v>
      </c>
      <c r="AA4" s="4">
        <v>0</v>
      </c>
      <c r="AB4" s="4">
        <v>0</v>
      </c>
      <c r="AC4" s="4">
        <f t="shared" si="4"/>
        <v>5574674.4627</v>
      </c>
      <c r="AD4" s="4"/>
    </row>
    <row r="5" spans="1:30" x14ac:dyDescent="0.25">
      <c r="A5" s="3">
        <v>43702</v>
      </c>
      <c r="B5" t="s">
        <v>30</v>
      </c>
      <c r="C5" t="s">
        <v>63</v>
      </c>
      <c r="D5" t="str">
        <f t="shared" si="0"/>
        <v>D032</v>
      </c>
      <c r="E5" t="s">
        <v>93</v>
      </c>
      <c r="F5" t="s">
        <v>94</v>
      </c>
      <c r="G5">
        <v>22</v>
      </c>
      <c r="H5" t="s">
        <v>96</v>
      </c>
      <c r="I5" s="4">
        <v>3941000</v>
      </c>
      <c r="J5" s="4">
        <f t="shared" si="1"/>
        <v>3941000</v>
      </c>
      <c r="K5" s="4">
        <v>0</v>
      </c>
      <c r="L5" s="4">
        <f>IFERROR(VLOOKUP(B5,[1]OToT!$B$8:$D$40,3,0),0)</f>
        <v>2301582</v>
      </c>
      <c r="M5" s="4">
        <v>0</v>
      </c>
      <c r="N5" s="4">
        <f t="shared" si="2"/>
        <v>6242582</v>
      </c>
      <c r="O5" s="4">
        <f>IFERROR(VLOOKUP(B5,[1]Bonus!$B$8:$E$40,4,0),0)</f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si="3"/>
        <v>6242582</v>
      </c>
      <c r="W5" s="4">
        <f>IFERROR(VLOOKUP(B5,[1]THP!$B$11:$X$43,23,0),0)</f>
        <v>77292.26900000083</v>
      </c>
      <c r="X5" s="4">
        <f>IFERROR(VLOOKUP(B5,[1]THP!$B$11:$T$43,19,0),0)</f>
        <v>78820</v>
      </c>
      <c r="Y5" s="4">
        <f>IFERROR(VLOOKUP(B5,[1]THP!$B$11:$V$43,21,0),0)</f>
        <v>39410</v>
      </c>
      <c r="Z5" s="4">
        <f>IFERROR(VLOOKUP(B5,[1]THP!$B$11:$U$43,20,0),0)</f>
        <v>0</v>
      </c>
      <c r="AA5" s="4">
        <v>0</v>
      </c>
      <c r="AB5" s="4">
        <v>0</v>
      </c>
      <c r="AC5" s="4">
        <f t="shared" si="4"/>
        <v>6047059.7309999987</v>
      </c>
      <c r="AD5" s="4"/>
    </row>
    <row r="6" spans="1:30" x14ac:dyDescent="0.25">
      <c r="A6" s="3">
        <v>43702</v>
      </c>
      <c r="B6" t="s">
        <v>31</v>
      </c>
      <c r="C6" t="s">
        <v>64</v>
      </c>
      <c r="D6" t="str">
        <f t="shared" si="0"/>
        <v>D038</v>
      </c>
      <c r="E6" t="s">
        <v>93</v>
      </c>
      <c r="F6" t="s">
        <v>90</v>
      </c>
      <c r="G6">
        <v>22</v>
      </c>
      <c r="H6" t="s">
        <v>96</v>
      </c>
      <c r="I6" s="4">
        <v>3941000</v>
      </c>
      <c r="J6" s="4">
        <f t="shared" si="1"/>
        <v>3941000</v>
      </c>
      <c r="K6" s="4">
        <v>0</v>
      </c>
      <c r="L6" s="4">
        <f>IFERROR(VLOOKUP(B6,[1]OToT!$B$8:$D$40,3,0),0)</f>
        <v>2643285</v>
      </c>
      <c r="M6" s="4">
        <v>0</v>
      </c>
      <c r="N6" s="4">
        <f t="shared" si="2"/>
        <v>6584285</v>
      </c>
      <c r="O6" s="4">
        <f>IFERROR(VLOOKUP(B6,[1]Bonus!$B$8:$E$40,4,0),0)</f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f t="shared" si="3"/>
        <v>6584285</v>
      </c>
      <c r="W6" s="4">
        <f>IFERROR(VLOOKUP(B6,[1]THP!$B$11:$X$43,23,0),0)</f>
        <v>61540.52229999999</v>
      </c>
      <c r="X6" s="4">
        <f>IFERROR(VLOOKUP(B6,[1]THP!$B$11:$T$43,19,0),0)</f>
        <v>78820</v>
      </c>
      <c r="Y6" s="4">
        <f>IFERROR(VLOOKUP(B6,[1]THP!$B$11:$V$43,21,0),0)</f>
        <v>39410</v>
      </c>
      <c r="Z6" s="4">
        <f>IFERROR(VLOOKUP(B6,[1]THP!$B$11:$U$43,20,0),0)</f>
        <v>39409.72</v>
      </c>
      <c r="AA6" s="4">
        <v>0</v>
      </c>
      <c r="AB6" s="4">
        <v>0</v>
      </c>
      <c r="AC6" s="4">
        <f t="shared" si="4"/>
        <v>6365104.7577</v>
      </c>
      <c r="AD6" s="4"/>
    </row>
    <row r="7" spans="1:30" x14ac:dyDescent="0.25">
      <c r="A7" s="3">
        <v>43702</v>
      </c>
      <c r="B7" t="s">
        <v>32</v>
      </c>
      <c r="C7" t="s">
        <v>65</v>
      </c>
      <c r="D7" t="str">
        <f t="shared" si="0"/>
        <v>D044</v>
      </c>
      <c r="E7" t="s">
        <v>93</v>
      </c>
      <c r="F7" t="s">
        <v>90</v>
      </c>
      <c r="G7">
        <v>22</v>
      </c>
      <c r="H7" t="s">
        <v>96</v>
      </c>
      <c r="I7" s="4">
        <v>3941000</v>
      </c>
      <c r="J7" s="4">
        <f t="shared" si="1"/>
        <v>3941000</v>
      </c>
      <c r="K7" s="4">
        <v>0</v>
      </c>
      <c r="L7" s="4">
        <f>IFERROR(VLOOKUP(B7,[1]OToT!$B$8:$D$40,3,0),0)</f>
        <v>2588610</v>
      </c>
      <c r="M7" s="4">
        <v>0</v>
      </c>
      <c r="N7" s="4">
        <f t="shared" si="2"/>
        <v>6529610</v>
      </c>
      <c r="O7" s="4">
        <f>IFERROR(VLOOKUP(B7,[1]Bonus!$B$8:$E$40,4,0),0)</f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3"/>
        <v>6529610</v>
      </c>
      <c r="W7" s="4">
        <f>IFERROR(VLOOKUP(B7,[1]THP!$B$11:$X$43,23,0),0)</f>
        <v>96443.459799999997</v>
      </c>
      <c r="X7" s="4">
        <f>IFERROR(VLOOKUP(B7,[1]THP!$B$11:$T$43,19,0),0)</f>
        <v>78820</v>
      </c>
      <c r="Y7" s="4">
        <f>IFERROR(VLOOKUP(B7,[1]THP!$B$11:$V$43,21,0),0)</f>
        <v>39410</v>
      </c>
      <c r="Z7" s="4">
        <f>IFERROR(VLOOKUP(B7,[1]THP!$B$11:$U$43,20,0),0)</f>
        <v>39409.72</v>
      </c>
      <c r="AA7" s="4">
        <v>0</v>
      </c>
      <c r="AB7" s="4">
        <v>0</v>
      </c>
      <c r="AC7" s="4">
        <f t="shared" si="4"/>
        <v>6275526.8202</v>
      </c>
      <c r="AD7" s="4"/>
    </row>
    <row r="8" spans="1:30" x14ac:dyDescent="0.25">
      <c r="A8" s="3">
        <v>43702</v>
      </c>
      <c r="B8" t="s">
        <v>33</v>
      </c>
      <c r="C8" t="s">
        <v>66</v>
      </c>
      <c r="D8" t="str">
        <f t="shared" si="0"/>
        <v>D051</v>
      </c>
      <c r="E8" t="s">
        <v>93</v>
      </c>
      <c r="F8" t="s">
        <v>94</v>
      </c>
      <c r="G8">
        <v>22</v>
      </c>
      <c r="H8" t="s">
        <v>96</v>
      </c>
      <c r="I8" s="4">
        <v>3941000</v>
      </c>
      <c r="J8" s="4">
        <f t="shared" si="1"/>
        <v>3941000</v>
      </c>
      <c r="K8" s="4">
        <v>0</v>
      </c>
      <c r="L8" s="4">
        <f>IFERROR(VLOOKUP(B8,[1]OToT!$B$8:$D$40,3,0),0)</f>
        <v>2704036</v>
      </c>
      <c r="M8" s="4">
        <v>0</v>
      </c>
      <c r="N8" s="4">
        <f t="shared" si="2"/>
        <v>6645036</v>
      </c>
      <c r="O8" s="4">
        <f>IFERROR(VLOOKUP(B8,[1]Bonus!$B$8:$E$40,4,0),0)</f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3"/>
        <v>6645036</v>
      </c>
      <c r="W8" s="4">
        <f>IFERROR(VLOOKUP(B8,[1]THP!$B$11:$X$43,23,0),0)</f>
        <v>101926.19480000001</v>
      </c>
      <c r="X8" s="4">
        <f>IFERROR(VLOOKUP(B8,[1]THP!$B$11:$T$43,19,0),0)</f>
        <v>78820</v>
      </c>
      <c r="Y8" s="4">
        <f>IFERROR(VLOOKUP(B8,[1]THP!$B$11:$V$43,21,0),0)</f>
        <v>39410</v>
      </c>
      <c r="Z8" s="4">
        <f>IFERROR(VLOOKUP(B8,[1]THP!$B$11:$U$43,20,0),0)</f>
        <v>39409.72</v>
      </c>
      <c r="AA8" s="4">
        <v>0</v>
      </c>
      <c r="AB8" s="4">
        <v>0</v>
      </c>
      <c r="AC8" s="4">
        <f t="shared" si="4"/>
        <v>6385470.0852000006</v>
      </c>
      <c r="AD8" s="4"/>
    </row>
    <row r="9" spans="1:30" x14ac:dyDescent="0.25">
      <c r="A9" s="3">
        <v>43702</v>
      </c>
      <c r="B9" t="s">
        <v>34</v>
      </c>
      <c r="C9" t="s">
        <v>67</v>
      </c>
      <c r="D9" t="str">
        <f t="shared" si="0"/>
        <v>D053</v>
      </c>
      <c r="E9" t="s">
        <v>93</v>
      </c>
      <c r="F9" t="s">
        <v>92</v>
      </c>
      <c r="G9">
        <v>22</v>
      </c>
      <c r="H9" t="s">
        <v>96</v>
      </c>
      <c r="I9" s="4">
        <v>3941000</v>
      </c>
      <c r="J9" s="4">
        <f t="shared" si="1"/>
        <v>3941000</v>
      </c>
      <c r="K9" s="4">
        <v>0</v>
      </c>
      <c r="L9" s="4">
        <f>IFERROR(VLOOKUP(B9,[1]OToT!$B$8:$D$40,3,0),0)</f>
        <v>2618227</v>
      </c>
      <c r="M9" s="4">
        <v>0</v>
      </c>
      <c r="N9" s="4">
        <f t="shared" si="2"/>
        <v>6559227</v>
      </c>
      <c r="O9" s="4">
        <f>IFERROR(VLOOKUP(B9,[1]Bonus!$B$8:$E$40,4,0),0)</f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3"/>
        <v>6559227</v>
      </c>
      <c r="W9" s="4">
        <f>IFERROR(VLOOKUP(B9,[1]THP!$B$11:$X$43,23,0),0)</f>
        <v>41600.267300000043</v>
      </c>
      <c r="X9" s="4">
        <f>IFERROR(VLOOKUP(B9,[1]THP!$B$11:$T$43,19,0),0)</f>
        <v>78820</v>
      </c>
      <c r="Y9" s="4">
        <f>IFERROR(VLOOKUP(B9,[1]THP!$B$11:$V$43,21,0),0)</f>
        <v>39410</v>
      </c>
      <c r="Z9" s="4">
        <f>IFERROR(VLOOKUP(B9,[1]THP!$B$11:$U$43,20,0),0)</f>
        <v>39409.72</v>
      </c>
      <c r="AA9" s="4">
        <v>0</v>
      </c>
      <c r="AB9" s="4">
        <v>0</v>
      </c>
      <c r="AC9" s="4">
        <f t="shared" si="4"/>
        <v>6359987.0126999998</v>
      </c>
      <c r="AD9" s="4"/>
    </row>
    <row r="10" spans="1:30" x14ac:dyDescent="0.25">
      <c r="A10" s="3">
        <v>43702</v>
      </c>
      <c r="B10" t="s">
        <v>35</v>
      </c>
      <c r="C10" t="s">
        <v>68</v>
      </c>
      <c r="D10" t="str">
        <f t="shared" si="0"/>
        <v>D058</v>
      </c>
      <c r="E10" t="s">
        <v>93</v>
      </c>
      <c r="F10" t="s">
        <v>90</v>
      </c>
      <c r="G10">
        <v>22</v>
      </c>
      <c r="H10" t="s">
        <v>96</v>
      </c>
      <c r="I10" s="4">
        <v>3941000</v>
      </c>
      <c r="J10" s="4">
        <f t="shared" si="1"/>
        <v>3941000</v>
      </c>
      <c r="K10" s="4">
        <v>0</v>
      </c>
      <c r="L10" s="4">
        <f>IFERROR(VLOOKUP(B10,[1]OToT!$B$8:$D$40,3,0),0)</f>
        <v>2588613</v>
      </c>
      <c r="M10" s="4">
        <v>0</v>
      </c>
      <c r="N10" s="4">
        <f t="shared" si="2"/>
        <v>6529613</v>
      </c>
      <c r="O10" s="4">
        <f>IFERROR(VLOOKUP(B10,[1]Bonus!$B$8:$E$40,4,0),0)</f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3"/>
        <v>6529613</v>
      </c>
      <c r="W10" s="4">
        <f>IFERROR(VLOOKUP(B10,[1]THP!$B$11:$X$43,23,0),0)</f>
        <v>58943.602300000006</v>
      </c>
      <c r="X10" s="4">
        <f>IFERROR(VLOOKUP(B10,[1]THP!$B$11:$T$43,19,0),0)</f>
        <v>78820</v>
      </c>
      <c r="Y10" s="4">
        <f>IFERROR(VLOOKUP(B10,[1]THP!$B$11:$V$43,21,0),0)</f>
        <v>39410</v>
      </c>
      <c r="Z10" s="4">
        <f>IFERROR(VLOOKUP(B10,[1]THP!$B$11:$U$43,20,0),0)</f>
        <v>39409.72</v>
      </c>
      <c r="AA10" s="4">
        <v>0</v>
      </c>
      <c r="AB10" s="4">
        <v>0</v>
      </c>
      <c r="AC10" s="4">
        <f t="shared" si="4"/>
        <v>6313029.6776999999</v>
      </c>
      <c r="AD10" s="4"/>
    </row>
    <row r="11" spans="1:30" x14ac:dyDescent="0.25">
      <c r="A11" s="3">
        <v>43702</v>
      </c>
      <c r="B11" t="s">
        <v>36</v>
      </c>
      <c r="C11" t="s">
        <v>69</v>
      </c>
      <c r="D11" t="str">
        <f t="shared" si="0"/>
        <v>D059</v>
      </c>
      <c r="E11" t="s">
        <v>93</v>
      </c>
      <c r="F11" t="s">
        <v>92</v>
      </c>
      <c r="G11">
        <v>22</v>
      </c>
      <c r="H11" t="s">
        <v>96</v>
      </c>
      <c r="I11" s="4">
        <v>3941000</v>
      </c>
      <c r="J11" s="4">
        <f t="shared" si="1"/>
        <v>3941000</v>
      </c>
      <c r="K11" s="4">
        <v>0</v>
      </c>
      <c r="L11" s="4">
        <f>IFERROR(VLOOKUP(B11,[1]OToT!$B$8:$D$40,3,0),0)</f>
        <v>2529387</v>
      </c>
      <c r="M11" s="4">
        <v>0</v>
      </c>
      <c r="N11" s="4">
        <f t="shared" si="2"/>
        <v>6470387</v>
      </c>
      <c r="O11" s="4">
        <f>IFERROR(VLOOKUP(B11,[1]Bonus!$B$8:$E$40,4,0),0)</f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f t="shared" si="3"/>
        <v>6470387</v>
      </c>
      <c r="W11" s="4">
        <f>IFERROR(VLOOKUP(B11,[1]THP!$B$11:$X$43,23,0),0)</f>
        <v>37380.367300000042</v>
      </c>
      <c r="X11" s="4">
        <f>IFERROR(VLOOKUP(B11,[1]THP!$B$11:$T$43,19,0),0)</f>
        <v>78820</v>
      </c>
      <c r="Y11" s="4">
        <f>IFERROR(VLOOKUP(B11,[1]THP!$B$11:$V$43,21,0),0)</f>
        <v>39410</v>
      </c>
      <c r="Z11" s="4">
        <f>IFERROR(VLOOKUP(B11,[1]THP!$B$11:$U$43,20,0),0)</f>
        <v>39409.72</v>
      </c>
      <c r="AA11" s="4">
        <v>0</v>
      </c>
      <c r="AB11" s="4">
        <v>0</v>
      </c>
      <c r="AC11" s="4">
        <f t="shared" si="4"/>
        <v>6275366.9127000002</v>
      </c>
      <c r="AD11" s="4"/>
    </row>
    <row r="12" spans="1:30" x14ac:dyDescent="0.25">
      <c r="A12" s="3">
        <v>43702</v>
      </c>
      <c r="B12" t="s">
        <v>37</v>
      </c>
      <c r="C12" t="s">
        <v>70</v>
      </c>
      <c r="D12" t="str">
        <f t="shared" si="0"/>
        <v>D060</v>
      </c>
      <c r="E12" t="s">
        <v>93</v>
      </c>
      <c r="F12" t="s">
        <v>94</v>
      </c>
      <c r="G12">
        <v>22</v>
      </c>
      <c r="H12" t="s">
        <v>96</v>
      </c>
      <c r="I12" s="4">
        <v>3941000</v>
      </c>
      <c r="J12" s="4">
        <f t="shared" si="1"/>
        <v>3941000</v>
      </c>
      <c r="K12" s="4">
        <v>0</v>
      </c>
      <c r="L12" s="4">
        <f>IFERROR(VLOOKUP(B12,[1]OToT!$B$8:$D$40,3,0),0)</f>
        <v>2440539</v>
      </c>
      <c r="M12" s="4">
        <v>0</v>
      </c>
      <c r="N12" s="4">
        <f t="shared" si="2"/>
        <v>6381539</v>
      </c>
      <c r="O12" s="4">
        <f>IFERROR(VLOOKUP(B12,[1]Bonus!$B$8:$E$40,4,0),0)</f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f t="shared" si="3"/>
        <v>6381539</v>
      </c>
      <c r="W12" s="4">
        <f>IFERROR(VLOOKUP(B12,[1]THP!$B$11:$X$43,23,0),0)</f>
        <v>83892.726500000819</v>
      </c>
      <c r="X12" s="4">
        <f>IFERROR(VLOOKUP(B12,[1]THP!$B$11:$T$43,19,0),0)</f>
        <v>78820</v>
      </c>
      <c r="Y12" s="4">
        <f>IFERROR(VLOOKUP(B12,[1]THP!$B$11:$V$43,21,0),0)</f>
        <v>39410</v>
      </c>
      <c r="Z12" s="4">
        <f>IFERROR(VLOOKUP(B12,[1]THP!$B$11:$U$43,20,0),0)</f>
        <v>0</v>
      </c>
      <c r="AA12" s="4">
        <v>0</v>
      </c>
      <c r="AB12" s="4">
        <v>0</v>
      </c>
      <c r="AC12" s="4">
        <f t="shared" si="4"/>
        <v>6179416.2734999992</v>
      </c>
      <c r="AD12" s="4"/>
    </row>
    <row r="13" spans="1:30" x14ac:dyDescent="0.25">
      <c r="A13" s="3">
        <v>43702</v>
      </c>
      <c r="B13" t="s">
        <v>38</v>
      </c>
      <c r="C13" t="s">
        <v>71</v>
      </c>
      <c r="D13" t="str">
        <f t="shared" si="0"/>
        <v>D065</v>
      </c>
      <c r="E13" t="s">
        <v>93</v>
      </c>
      <c r="F13" t="s">
        <v>94</v>
      </c>
      <c r="G13">
        <v>22</v>
      </c>
      <c r="H13" t="s">
        <v>96</v>
      </c>
      <c r="I13" s="4">
        <v>3941000</v>
      </c>
      <c r="J13" s="4">
        <f t="shared" si="1"/>
        <v>3941000</v>
      </c>
      <c r="K13" s="4">
        <v>0</v>
      </c>
      <c r="L13" s="4">
        <f>IFERROR(VLOOKUP(B13,[1]OToT!$B$8:$D$40,3,0),0)</f>
        <v>2277283</v>
      </c>
      <c r="M13" s="4">
        <v>0</v>
      </c>
      <c r="N13" s="4">
        <f t="shared" si="2"/>
        <v>6218283</v>
      </c>
      <c r="O13" s="4">
        <f>IFERROR(VLOOKUP(B13,[1]Bonus!$B$8:$E$40,4,0),0)</f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f t="shared" si="3"/>
        <v>6218283</v>
      </c>
      <c r="W13" s="4">
        <f>IFERROR(VLOOKUP(B13,[1]THP!$B$11:$X$43,23,0),0)</f>
        <v>76138.06650000003</v>
      </c>
      <c r="X13" s="4">
        <f>IFERROR(VLOOKUP(B13,[1]THP!$B$11:$T$43,19,0),0)</f>
        <v>78820</v>
      </c>
      <c r="Y13" s="4">
        <f>IFERROR(VLOOKUP(B13,[1]THP!$B$11:$V$43,21,0),0)</f>
        <v>39410</v>
      </c>
      <c r="Z13" s="4">
        <f>IFERROR(VLOOKUP(B13,[1]THP!$B$11:$U$43,20,0),0)</f>
        <v>0</v>
      </c>
      <c r="AA13" s="4">
        <v>0</v>
      </c>
      <c r="AB13" s="4">
        <v>0</v>
      </c>
      <c r="AC13" s="4">
        <f t="shared" si="4"/>
        <v>6023914.9335000003</v>
      </c>
      <c r="AD13" s="4"/>
    </row>
    <row r="14" spans="1:30" x14ac:dyDescent="0.25">
      <c r="A14" s="3">
        <v>43702</v>
      </c>
      <c r="B14" t="s">
        <v>39</v>
      </c>
      <c r="C14" t="s">
        <v>72</v>
      </c>
      <c r="D14" t="str">
        <f t="shared" si="0"/>
        <v>D068</v>
      </c>
      <c r="E14" t="s">
        <v>93</v>
      </c>
      <c r="F14" t="s">
        <v>90</v>
      </c>
      <c r="G14">
        <v>22</v>
      </c>
      <c r="H14" t="s">
        <v>96</v>
      </c>
      <c r="I14" s="4">
        <v>3941000</v>
      </c>
      <c r="J14" s="4">
        <f t="shared" si="1"/>
        <v>3941000</v>
      </c>
      <c r="K14" s="4">
        <v>0</v>
      </c>
      <c r="L14" s="4">
        <f>IFERROR(VLOOKUP(B14,[1]OToT!$B$8:$D$40,3,0),0)</f>
        <v>2101114</v>
      </c>
      <c r="M14" s="4">
        <v>0</v>
      </c>
      <c r="N14" s="4">
        <f t="shared" si="2"/>
        <v>6042114</v>
      </c>
      <c r="O14" s="4">
        <f>IFERROR(VLOOKUP(B14,[1]Bonus!$B$8:$E$40,4,0),0)</f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f t="shared" si="3"/>
        <v>6042114</v>
      </c>
      <c r="W14" s="4">
        <f>IFERROR(VLOOKUP(B14,[1]THP!$B$11:$X$43,23,0),0)</f>
        <v>54537.399800000036</v>
      </c>
      <c r="X14" s="4">
        <f>IFERROR(VLOOKUP(B14,[1]THP!$B$11:$T$43,19,0),0)</f>
        <v>78820</v>
      </c>
      <c r="Y14" s="4">
        <f>IFERROR(VLOOKUP(B14,[1]THP!$B$11:$V$43,21,0),0)</f>
        <v>39410</v>
      </c>
      <c r="Z14" s="4">
        <f>IFERROR(VLOOKUP(B14,[1]THP!$B$11:$U$43,20,0),0)</f>
        <v>39409.72</v>
      </c>
      <c r="AA14" s="4">
        <v>0</v>
      </c>
      <c r="AB14" s="4">
        <v>0</v>
      </c>
      <c r="AC14" s="4">
        <f t="shared" si="4"/>
        <v>5829936.8802000005</v>
      </c>
      <c r="AD14" s="4"/>
    </row>
    <row r="15" spans="1:30" x14ac:dyDescent="0.25">
      <c r="A15" s="3">
        <v>43702</v>
      </c>
      <c r="B15" t="s">
        <v>40</v>
      </c>
      <c r="C15" t="s">
        <v>73</v>
      </c>
      <c r="D15" t="str">
        <f t="shared" si="0"/>
        <v>D069</v>
      </c>
      <c r="E15" t="s">
        <v>93</v>
      </c>
      <c r="F15" t="s">
        <v>92</v>
      </c>
      <c r="G15">
        <v>22</v>
      </c>
      <c r="H15" t="s">
        <v>96</v>
      </c>
      <c r="I15" s="4">
        <v>3941000</v>
      </c>
      <c r="J15" s="4">
        <f t="shared" si="1"/>
        <v>3941000</v>
      </c>
      <c r="K15" s="4">
        <v>0</v>
      </c>
      <c r="L15" s="4">
        <f>IFERROR(VLOOKUP(B15,[1]OToT!$B$8:$D$40,3,0),0)</f>
        <v>1155725</v>
      </c>
      <c r="M15" s="4">
        <v>0</v>
      </c>
      <c r="N15" s="4">
        <f t="shared" si="2"/>
        <v>5096725</v>
      </c>
      <c r="O15" s="4">
        <f>IFERROR(VLOOKUP(B15,[1]Bonus!$B$8:$E$40,4,0),0)</f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f t="shared" si="3"/>
        <v>5096725</v>
      </c>
      <c r="W15" s="4">
        <f>IFERROR(VLOOKUP(B15,[1]THP!$B$11:$X$43,23,0),0)</f>
        <v>0</v>
      </c>
      <c r="X15" s="4">
        <f>IFERROR(VLOOKUP(B15,[1]THP!$B$11:$T$43,19,0),0)</f>
        <v>78820</v>
      </c>
      <c r="Y15" s="4">
        <f>IFERROR(VLOOKUP(B15,[1]THP!$B$11:$V$43,21,0),0)</f>
        <v>39410</v>
      </c>
      <c r="Z15" s="4">
        <f>IFERROR(VLOOKUP(B15,[1]THP!$B$11:$U$43,20,0),0)</f>
        <v>0</v>
      </c>
      <c r="AA15" s="4">
        <v>0</v>
      </c>
      <c r="AB15" s="4">
        <v>0</v>
      </c>
      <c r="AC15" s="4">
        <f t="shared" si="4"/>
        <v>4978495</v>
      </c>
      <c r="AD15" s="4"/>
    </row>
    <row r="16" spans="1:30" x14ac:dyDescent="0.25">
      <c r="A16" s="3">
        <v>43702</v>
      </c>
      <c r="B16" t="s">
        <v>41</v>
      </c>
      <c r="C16" t="s">
        <v>74</v>
      </c>
      <c r="D16" t="str">
        <f t="shared" si="0"/>
        <v>D070</v>
      </c>
      <c r="E16" t="s">
        <v>93</v>
      </c>
      <c r="F16" t="s">
        <v>90</v>
      </c>
      <c r="G16">
        <v>22</v>
      </c>
      <c r="H16" t="s">
        <v>96</v>
      </c>
      <c r="I16" s="4">
        <v>3941000</v>
      </c>
      <c r="J16" s="4">
        <f t="shared" si="1"/>
        <v>3941000</v>
      </c>
      <c r="K16" s="4">
        <v>0</v>
      </c>
      <c r="L16" s="4">
        <f>IFERROR(VLOOKUP(B16,[1]OToT!$B$8:$D$40,3,0),0)</f>
        <v>2574948</v>
      </c>
      <c r="M16" s="4">
        <v>0</v>
      </c>
      <c r="N16" s="4">
        <f t="shared" si="2"/>
        <v>6515948</v>
      </c>
      <c r="O16" s="4">
        <f>IFERROR(VLOOKUP(B16,[1]Bonus!$B$8:$E$40,4,0),0)</f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f t="shared" si="3"/>
        <v>6515948</v>
      </c>
      <c r="W16" s="4">
        <f>IFERROR(VLOOKUP(B16,[1]THP!$B$11:$X$43,23,0),0)</f>
        <v>90277.154000000039</v>
      </c>
      <c r="X16" s="4">
        <f>IFERROR(VLOOKUP(B16,[1]THP!$B$11:$T$43,19,0),0)</f>
        <v>78820</v>
      </c>
      <c r="Y16" s="4">
        <f>IFERROR(VLOOKUP(B16,[1]THP!$B$11:$V$43,21,0),0)</f>
        <v>39410</v>
      </c>
      <c r="Z16" s="4">
        <f>IFERROR(VLOOKUP(B16,[1]THP!$B$11:$U$43,20,0),0)</f>
        <v>0</v>
      </c>
      <c r="AA16" s="4">
        <v>0</v>
      </c>
      <c r="AB16" s="4">
        <v>0</v>
      </c>
      <c r="AC16" s="4">
        <f t="shared" si="4"/>
        <v>6307440.8459999999</v>
      </c>
      <c r="AD16" s="4"/>
    </row>
    <row r="17" spans="1:30" x14ac:dyDescent="0.25">
      <c r="A17" s="3">
        <v>43702</v>
      </c>
      <c r="B17" t="s">
        <v>42</v>
      </c>
      <c r="C17" t="s">
        <v>75</v>
      </c>
      <c r="D17" t="str">
        <f t="shared" si="0"/>
        <v>D072</v>
      </c>
      <c r="E17" t="s">
        <v>93</v>
      </c>
      <c r="F17" t="s">
        <v>94</v>
      </c>
      <c r="G17">
        <v>22</v>
      </c>
      <c r="H17" t="s">
        <v>96</v>
      </c>
      <c r="I17" s="4">
        <v>3941000</v>
      </c>
      <c r="J17" s="4">
        <f t="shared" si="1"/>
        <v>3941000</v>
      </c>
      <c r="K17" s="4">
        <v>0</v>
      </c>
      <c r="L17" s="4">
        <f>IFERROR(VLOOKUP(B17,[1]OToT!$B$8:$D$40,3,0),0)</f>
        <v>2463317</v>
      </c>
      <c r="M17" s="4">
        <v>0</v>
      </c>
      <c r="N17" s="4">
        <f t="shared" si="2"/>
        <v>6404317</v>
      </c>
      <c r="O17" s="4">
        <f>IFERROR(VLOOKUP(B17,[1]Bonus!$B$8:$E$40,4,0),0)</f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3"/>
        <v>6404317</v>
      </c>
      <c r="W17" s="4">
        <f>IFERROR(VLOOKUP(B17,[1]THP!$B$11:$X$43,23,0),0)</f>
        <v>52992.042300000052</v>
      </c>
      <c r="X17" s="4">
        <f>IFERROR(VLOOKUP(B17,[1]THP!$B$11:$T$43,19,0),0)</f>
        <v>78820</v>
      </c>
      <c r="Y17" s="4">
        <f>IFERROR(VLOOKUP(B17,[1]THP!$B$11:$V$43,21,0),0)</f>
        <v>39410</v>
      </c>
      <c r="Z17" s="4">
        <f>IFERROR(VLOOKUP(B17,[1]THP!$B$11:$U$43,20,0),0)</f>
        <v>39409.72</v>
      </c>
      <c r="AA17" s="4">
        <v>0</v>
      </c>
      <c r="AB17" s="4">
        <v>0</v>
      </c>
      <c r="AC17" s="4">
        <f t="shared" si="4"/>
        <v>6193685.2377000004</v>
      </c>
      <c r="AD17" s="4"/>
    </row>
    <row r="18" spans="1:30" x14ac:dyDescent="0.25">
      <c r="A18" s="3">
        <v>43702</v>
      </c>
      <c r="B18" t="s">
        <v>43</v>
      </c>
      <c r="C18" t="s">
        <v>76</v>
      </c>
      <c r="D18" t="str">
        <f t="shared" si="0"/>
        <v>D073</v>
      </c>
      <c r="E18" t="s">
        <v>93</v>
      </c>
      <c r="F18" t="s">
        <v>94</v>
      </c>
      <c r="G18">
        <v>22</v>
      </c>
      <c r="H18" t="s">
        <v>96</v>
      </c>
      <c r="I18" s="4">
        <v>3941000</v>
      </c>
      <c r="J18" s="4">
        <f t="shared" si="1"/>
        <v>3941000</v>
      </c>
      <c r="K18" s="4">
        <v>0</v>
      </c>
      <c r="L18" s="4">
        <f>IFERROR(VLOOKUP(B18,[1]OToT!$B$8:$D$40,3,0),0)</f>
        <v>1984931</v>
      </c>
      <c r="M18" s="4">
        <v>0</v>
      </c>
      <c r="N18" s="4">
        <f t="shared" si="2"/>
        <v>5925931</v>
      </c>
      <c r="O18" s="4">
        <f>IFERROR(VLOOKUP(B18,[1]Bonus!$B$8:$E$40,4,0),0)</f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f t="shared" si="3"/>
        <v>5925931</v>
      </c>
      <c r="W18" s="4">
        <f>IFERROR(VLOOKUP(B18,[1]THP!$B$11:$X$43,23,0),0)</f>
        <v>67768.707300000024</v>
      </c>
      <c r="X18" s="4">
        <f>IFERROR(VLOOKUP(B18,[1]THP!$B$11:$T$43,19,0),0)</f>
        <v>78820</v>
      </c>
      <c r="Y18" s="4">
        <f>IFERROR(VLOOKUP(B18,[1]THP!$B$11:$V$43,21,0),0)</f>
        <v>39410</v>
      </c>
      <c r="Z18" s="4">
        <f>IFERROR(VLOOKUP(B18,[1]THP!$B$11:$U$43,20,0),0)</f>
        <v>39409.72</v>
      </c>
      <c r="AA18" s="4">
        <v>0</v>
      </c>
      <c r="AB18" s="4">
        <v>0</v>
      </c>
      <c r="AC18" s="4">
        <f t="shared" si="4"/>
        <v>5700522.5727000004</v>
      </c>
      <c r="AD18" s="4"/>
    </row>
    <row r="19" spans="1:30" x14ac:dyDescent="0.25">
      <c r="A19" s="3">
        <v>43702</v>
      </c>
      <c r="B19" t="s">
        <v>44</v>
      </c>
      <c r="C19" t="s">
        <v>77</v>
      </c>
      <c r="D19" t="str">
        <f t="shared" si="0"/>
        <v>D074</v>
      </c>
      <c r="E19" t="s">
        <v>93</v>
      </c>
      <c r="F19" t="s">
        <v>94</v>
      </c>
      <c r="G19">
        <v>22</v>
      </c>
      <c r="H19" t="s">
        <v>96</v>
      </c>
      <c r="I19" s="4">
        <v>3941000</v>
      </c>
      <c r="J19" s="4">
        <f t="shared" si="1"/>
        <v>3941000</v>
      </c>
      <c r="K19" s="4">
        <v>0</v>
      </c>
      <c r="L19" s="4">
        <f>IFERROR(VLOOKUP(B19,[1]OToT!$B$8:$D$40,3,0),0)</f>
        <v>2826293</v>
      </c>
      <c r="M19" s="4">
        <v>0</v>
      </c>
      <c r="N19" s="4">
        <f t="shared" si="2"/>
        <v>6767293</v>
      </c>
      <c r="O19" s="4">
        <f>IFERROR(VLOOKUP(B19,[1]Bonus!$B$8:$E$40,4,0),0)</f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f t="shared" si="3"/>
        <v>6767293</v>
      </c>
      <c r="W19" s="4">
        <f>IFERROR(VLOOKUP(B19,[1]THP!$B$11:$X$43,23,0),0)</f>
        <v>83466.041500000036</v>
      </c>
      <c r="X19" s="4">
        <f>IFERROR(VLOOKUP(B19,[1]THP!$B$11:$T$43,19,0),0)</f>
        <v>78820</v>
      </c>
      <c r="Y19" s="4">
        <f>IFERROR(VLOOKUP(B19,[1]THP!$B$11:$V$43,21,0),0)</f>
        <v>39410</v>
      </c>
      <c r="Z19" s="4">
        <f>IFERROR(VLOOKUP(B19,[1]THP!$B$11:$U$43,20,0),0)</f>
        <v>0</v>
      </c>
      <c r="AA19" s="4">
        <v>0</v>
      </c>
      <c r="AB19" s="4">
        <v>0</v>
      </c>
      <c r="AC19" s="4">
        <f t="shared" si="4"/>
        <v>6565596.9584999997</v>
      </c>
      <c r="AD19" s="4"/>
    </row>
    <row r="20" spans="1:30" x14ac:dyDescent="0.25">
      <c r="A20" s="3">
        <v>43702</v>
      </c>
      <c r="B20" t="s">
        <v>45</v>
      </c>
      <c r="C20" t="s">
        <v>78</v>
      </c>
      <c r="D20" t="str">
        <f t="shared" si="0"/>
        <v>D075</v>
      </c>
      <c r="E20" t="s">
        <v>93</v>
      </c>
      <c r="F20" t="s">
        <v>94</v>
      </c>
      <c r="G20">
        <v>22</v>
      </c>
      <c r="H20" t="s">
        <v>96</v>
      </c>
      <c r="I20" s="4">
        <v>3941000</v>
      </c>
      <c r="J20" s="4">
        <f t="shared" si="1"/>
        <v>3941000</v>
      </c>
      <c r="K20" s="4">
        <v>0</v>
      </c>
      <c r="L20" s="4">
        <f>IFERROR(VLOOKUP(B20,[1]OToT!$B$8:$D$40,3,0),0)</f>
        <v>2533182</v>
      </c>
      <c r="M20" s="4">
        <v>0</v>
      </c>
      <c r="N20" s="4">
        <f t="shared" si="2"/>
        <v>6474182</v>
      </c>
      <c r="O20" s="4">
        <f>IFERROR(VLOOKUP(B20,[1]Bonus!$B$8:$E$40,4,0),0)</f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f t="shared" si="3"/>
        <v>6474182</v>
      </c>
      <c r="W20" s="4">
        <f>IFERROR(VLOOKUP(B20,[1]THP!$B$11:$X$43,23,0),0)</f>
        <v>88293.269000000713</v>
      </c>
      <c r="X20" s="4">
        <f>IFERROR(VLOOKUP(B20,[1]THP!$B$11:$T$43,19,0),0)</f>
        <v>78820</v>
      </c>
      <c r="Y20" s="4">
        <f>IFERROR(VLOOKUP(B20,[1]THP!$B$11:$V$43,21,0),0)</f>
        <v>39410</v>
      </c>
      <c r="Z20" s="4">
        <f>IFERROR(VLOOKUP(B20,[1]THP!$B$11:$U$43,20,0),0)</f>
        <v>0</v>
      </c>
      <c r="AA20" s="4">
        <v>0</v>
      </c>
      <c r="AB20" s="4">
        <v>0</v>
      </c>
      <c r="AC20" s="4">
        <f t="shared" si="4"/>
        <v>6267658.7309999997</v>
      </c>
      <c r="AD20" s="4"/>
    </row>
    <row r="21" spans="1:30" x14ac:dyDescent="0.25">
      <c r="A21" s="3">
        <v>43702</v>
      </c>
      <c r="B21" t="s">
        <v>46</v>
      </c>
      <c r="C21" t="s">
        <v>79</v>
      </c>
      <c r="D21" t="str">
        <f t="shared" si="0"/>
        <v>D077</v>
      </c>
      <c r="E21" t="s">
        <v>93</v>
      </c>
      <c r="F21" t="s">
        <v>92</v>
      </c>
      <c r="G21">
        <v>22</v>
      </c>
      <c r="H21" t="s">
        <v>96</v>
      </c>
      <c r="I21" s="4">
        <v>3941000</v>
      </c>
      <c r="J21" s="4">
        <f t="shared" si="1"/>
        <v>3941000</v>
      </c>
      <c r="K21" s="4">
        <v>0</v>
      </c>
      <c r="L21" s="4">
        <f>IFERROR(VLOOKUP(B21,[1]OToT!$B$8:$D$40,3,0),0)</f>
        <v>2322844</v>
      </c>
      <c r="M21" s="4">
        <v>0</v>
      </c>
      <c r="N21" s="4">
        <f t="shared" si="2"/>
        <v>6263844</v>
      </c>
      <c r="O21" s="4">
        <f>IFERROR(VLOOKUP(B21,[1]Bonus!$B$8:$E$40,4,0),0)</f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f t="shared" si="3"/>
        <v>6263844</v>
      </c>
      <c r="W21" s="4">
        <f>IFERROR(VLOOKUP(B21,[1]THP!$B$11:$X$43,23,0),0)</f>
        <v>78302.214000000808</v>
      </c>
      <c r="X21" s="4">
        <f>IFERROR(VLOOKUP(B21,[1]THP!$B$11:$T$43,19,0),0)</f>
        <v>78820</v>
      </c>
      <c r="Y21" s="4">
        <f>IFERROR(VLOOKUP(B21,[1]THP!$B$11:$V$43,21,0),0)</f>
        <v>39410</v>
      </c>
      <c r="Z21" s="4">
        <f>IFERROR(VLOOKUP(B21,[1]THP!$B$11:$U$43,20,0),0)</f>
        <v>0</v>
      </c>
      <c r="AA21" s="4">
        <v>0</v>
      </c>
      <c r="AB21" s="4">
        <v>0</v>
      </c>
      <c r="AC21" s="4">
        <f t="shared" si="4"/>
        <v>6067311.7859999994</v>
      </c>
      <c r="AD21" s="4"/>
    </row>
    <row r="22" spans="1:30" x14ac:dyDescent="0.25">
      <c r="A22" s="3">
        <v>43702</v>
      </c>
      <c r="B22" t="s">
        <v>47</v>
      </c>
      <c r="C22" t="s">
        <v>80</v>
      </c>
      <c r="D22" t="str">
        <f t="shared" si="0"/>
        <v>D078</v>
      </c>
      <c r="E22" t="s">
        <v>93</v>
      </c>
      <c r="F22" t="s">
        <v>92</v>
      </c>
      <c r="G22">
        <v>22</v>
      </c>
      <c r="H22" t="s">
        <v>96</v>
      </c>
      <c r="I22" s="4">
        <v>3941000</v>
      </c>
      <c r="J22" s="4">
        <f t="shared" si="1"/>
        <v>3941000</v>
      </c>
      <c r="K22" s="4">
        <v>0</v>
      </c>
      <c r="L22" s="4">
        <f>IFERROR(VLOOKUP(B22,[1]OToT!$B$8:$D$40,3,0),0)</f>
        <v>2826293</v>
      </c>
      <c r="M22" s="4">
        <v>0</v>
      </c>
      <c r="N22" s="4">
        <f t="shared" si="2"/>
        <v>6767293</v>
      </c>
      <c r="O22" s="4">
        <f>IFERROR(VLOOKUP(B22,[1]Bonus!$B$8:$E$40,4,0),0)</f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f t="shared" si="3"/>
        <v>6767293</v>
      </c>
      <c r="W22" s="4">
        <f>IFERROR(VLOOKUP(B22,[1]THP!$B$11:$X$43,23,0),0)</f>
        <v>107733.40230000002</v>
      </c>
      <c r="X22" s="4">
        <f>IFERROR(VLOOKUP(B22,[1]THP!$B$11:$T$43,19,0),0)</f>
        <v>78820</v>
      </c>
      <c r="Y22" s="4">
        <f>IFERROR(VLOOKUP(B22,[1]THP!$B$11:$V$43,21,0),0)</f>
        <v>39410</v>
      </c>
      <c r="Z22" s="4">
        <f>IFERROR(VLOOKUP(B22,[1]THP!$B$11:$U$43,20,0),0)</f>
        <v>39409.72</v>
      </c>
      <c r="AA22" s="4">
        <v>0</v>
      </c>
      <c r="AB22" s="4">
        <v>0</v>
      </c>
      <c r="AC22" s="4">
        <f t="shared" si="4"/>
        <v>6501919.8777000001</v>
      </c>
      <c r="AD22" s="4"/>
    </row>
    <row r="23" spans="1:30" x14ac:dyDescent="0.25">
      <c r="A23" s="3">
        <v>43702</v>
      </c>
      <c r="B23" t="s">
        <v>48</v>
      </c>
      <c r="C23" t="s">
        <v>81</v>
      </c>
      <c r="D23" t="str">
        <f t="shared" si="0"/>
        <v>D079</v>
      </c>
      <c r="E23" t="s">
        <v>93</v>
      </c>
      <c r="F23" t="s">
        <v>90</v>
      </c>
      <c r="G23">
        <v>22</v>
      </c>
      <c r="H23" t="s">
        <v>96</v>
      </c>
      <c r="I23" s="4">
        <v>3941000</v>
      </c>
      <c r="J23" s="4">
        <f t="shared" si="1"/>
        <v>3941000</v>
      </c>
      <c r="K23" s="4">
        <v>0</v>
      </c>
      <c r="L23" s="4">
        <f>IFERROR(VLOOKUP(B23,[1]OToT!$B$8:$D$40,3,0),0)</f>
        <v>2333470</v>
      </c>
      <c r="M23" s="4">
        <v>0</v>
      </c>
      <c r="N23" s="4">
        <f t="shared" si="2"/>
        <v>6274470</v>
      </c>
      <c r="O23" s="4">
        <f>IFERROR(VLOOKUP(B23,[1]Bonus!$B$8:$E$40,4,0),0)</f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f t="shared" si="3"/>
        <v>6274470</v>
      </c>
      <c r="W23" s="4">
        <f>IFERROR(VLOOKUP(B23,[1]THP!$B$11:$X$43,23,0),0)</f>
        <v>84324.309800000003</v>
      </c>
      <c r="X23" s="4">
        <f>IFERROR(VLOOKUP(B23,[1]THP!$B$11:$T$43,19,0),0)</f>
        <v>78820</v>
      </c>
      <c r="Y23" s="4">
        <f>IFERROR(VLOOKUP(B23,[1]THP!$B$11:$V$43,21,0),0)</f>
        <v>39410</v>
      </c>
      <c r="Z23" s="4">
        <f>IFERROR(VLOOKUP(B23,[1]THP!$B$11:$U$43,20,0),0)</f>
        <v>39409.72</v>
      </c>
      <c r="AA23" s="4">
        <v>0</v>
      </c>
      <c r="AB23" s="4">
        <v>0</v>
      </c>
      <c r="AC23" s="4">
        <f t="shared" si="4"/>
        <v>6032505.9702000003</v>
      </c>
      <c r="AD23" s="4"/>
    </row>
    <row r="24" spans="1:30" x14ac:dyDescent="0.25">
      <c r="A24" s="3">
        <v>43702</v>
      </c>
      <c r="B24" t="s">
        <v>49</v>
      </c>
      <c r="C24" t="s">
        <v>82</v>
      </c>
      <c r="D24" t="str">
        <f t="shared" si="0"/>
        <v>D080</v>
      </c>
      <c r="E24" t="s">
        <v>93</v>
      </c>
      <c r="F24" t="s">
        <v>92</v>
      </c>
      <c r="G24">
        <v>22</v>
      </c>
      <c r="H24" t="s">
        <v>96</v>
      </c>
      <c r="I24" s="4">
        <v>3941000</v>
      </c>
      <c r="J24" s="4">
        <f t="shared" si="1"/>
        <v>3941000</v>
      </c>
      <c r="K24" s="4">
        <v>0</v>
      </c>
      <c r="L24" s="4">
        <f>IFERROR(VLOOKUP(B24,[1]OToT!$B$8:$D$40,3,0),0)</f>
        <v>1953799</v>
      </c>
      <c r="M24" s="4">
        <v>0</v>
      </c>
      <c r="N24" s="4">
        <f t="shared" si="2"/>
        <v>5894799</v>
      </c>
      <c r="O24" s="4">
        <f>IFERROR(VLOOKUP(B24,[1]Bonus!$B$8:$E$40,4,0),0)</f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f t="shared" si="3"/>
        <v>5894799</v>
      </c>
      <c r="W24" s="4">
        <f>IFERROR(VLOOKUP(B24,[1]THP!$B$11:$X$43,23,0),0)</f>
        <v>60772.576500000701</v>
      </c>
      <c r="X24" s="4">
        <f>IFERROR(VLOOKUP(B24,[1]THP!$B$11:$T$43,19,0),0)</f>
        <v>78820</v>
      </c>
      <c r="Y24" s="4">
        <f>IFERROR(VLOOKUP(B24,[1]THP!$B$11:$V$43,21,0),0)</f>
        <v>39410</v>
      </c>
      <c r="Z24" s="4">
        <f>IFERROR(VLOOKUP(B24,[1]THP!$B$11:$U$43,20,0),0)</f>
        <v>0</v>
      </c>
      <c r="AA24" s="4">
        <v>0</v>
      </c>
      <c r="AB24" s="4">
        <v>0</v>
      </c>
      <c r="AC24" s="4">
        <f t="shared" si="4"/>
        <v>5715796.4234999996</v>
      </c>
      <c r="AD24" s="4"/>
    </row>
    <row r="25" spans="1:30" x14ac:dyDescent="0.25">
      <c r="A25" s="3">
        <v>43702</v>
      </c>
      <c r="B25" t="s">
        <v>50</v>
      </c>
      <c r="C25" t="s">
        <v>83</v>
      </c>
      <c r="D25" t="str">
        <f t="shared" si="0"/>
        <v>D081</v>
      </c>
      <c r="E25" t="s">
        <v>93</v>
      </c>
      <c r="F25" t="s">
        <v>94</v>
      </c>
      <c r="G25">
        <v>22</v>
      </c>
      <c r="H25" t="s">
        <v>96</v>
      </c>
      <c r="I25" s="4">
        <v>3941000</v>
      </c>
      <c r="J25" s="4">
        <f t="shared" si="1"/>
        <v>3941000</v>
      </c>
      <c r="K25" s="4">
        <v>0</v>
      </c>
      <c r="L25" s="4">
        <f>IFERROR(VLOOKUP(B25,[1]OToT!$B$8:$D$40,3,0),0)</f>
        <v>2389664</v>
      </c>
      <c r="M25" s="4">
        <v>0</v>
      </c>
      <c r="N25" s="4">
        <f t="shared" si="2"/>
        <v>6330664</v>
      </c>
      <c r="O25" s="4">
        <f>IFERROR(VLOOKUP(B25,[1]Bonus!$B$8:$E$40,4,0),0)</f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f t="shared" si="3"/>
        <v>6330664</v>
      </c>
      <c r="W25" s="4">
        <f>IFERROR(VLOOKUP(B25,[1]THP!$B$11:$X$43,23,0),0)</f>
        <v>81476.164000000819</v>
      </c>
      <c r="X25" s="4">
        <f>IFERROR(VLOOKUP(B25,[1]THP!$B$11:$T$43,19,0),0)</f>
        <v>78820</v>
      </c>
      <c r="Y25" s="4">
        <f>IFERROR(VLOOKUP(B25,[1]THP!$B$11:$V$43,21,0),0)</f>
        <v>39410</v>
      </c>
      <c r="Z25" s="4">
        <f>IFERROR(VLOOKUP(B25,[1]THP!$B$11:$U$43,20,0),0)</f>
        <v>0</v>
      </c>
      <c r="AA25" s="4">
        <v>0</v>
      </c>
      <c r="AB25" s="4">
        <v>0</v>
      </c>
      <c r="AC25" s="4">
        <f t="shared" si="4"/>
        <v>6130957.8359999992</v>
      </c>
      <c r="AD25" s="4"/>
    </row>
    <row r="26" spans="1:30" x14ac:dyDescent="0.25">
      <c r="A26" s="3">
        <v>43702</v>
      </c>
      <c r="B26" t="s">
        <v>51</v>
      </c>
      <c r="C26" t="s">
        <v>84</v>
      </c>
      <c r="D26" t="str">
        <f t="shared" si="0"/>
        <v>D082</v>
      </c>
      <c r="E26" t="s">
        <v>93</v>
      </c>
      <c r="F26" t="s">
        <v>94</v>
      </c>
      <c r="G26">
        <v>22</v>
      </c>
      <c r="H26" t="s">
        <v>96</v>
      </c>
      <c r="I26" s="4">
        <v>3941000</v>
      </c>
      <c r="J26" s="4">
        <f t="shared" si="1"/>
        <v>3941000</v>
      </c>
      <c r="K26" s="4">
        <v>0</v>
      </c>
      <c r="L26" s="4">
        <f>IFERROR(VLOOKUP(B26,[1]OToT!$B$8:$D$40,3,0),0)</f>
        <v>2327398</v>
      </c>
      <c r="M26" s="4">
        <v>0</v>
      </c>
      <c r="N26" s="4">
        <f t="shared" si="2"/>
        <v>6268398</v>
      </c>
      <c r="O26" s="4">
        <f>IFERROR(VLOOKUP(B26,[1]Bonus!$B$8:$E$40,4,0),0)</f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f t="shared" si="3"/>
        <v>6268398</v>
      </c>
      <c r="W26" s="4">
        <f>IFERROR(VLOOKUP(B26,[1]THP!$B$11:$X$43,23,0),0)</f>
        <v>84035.889800000004</v>
      </c>
      <c r="X26" s="4">
        <f>IFERROR(VLOOKUP(B26,[1]THP!$B$11:$T$43,19,0),0)</f>
        <v>78820</v>
      </c>
      <c r="Y26" s="4">
        <f>IFERROR(VLOOKUP(B26,[1]THP!$B$11:$V$43,21,0),0)</f>
        <v>39410</v>
      </c>
      <c r="Z26" s="4">
        <f>IFERROR(VLOOKUP(B26,[1]THP!$B$11:$U$43,20,0),0)</f>
        <v>39409.72</v>
      </c>
      <c r="AA26" s="4">
        <v>0</v>
      </c>
      <c r="AB26" s="4">
        <v>0</v>
      </c>
      <c r="AC26" s="4">
        <f t="shared" si="4"/>
        <v>6026722.3902000003</v>
      </c>
      <c r="AD26" s="4"/>
    </row>
    <row r="27" spans="1:30" x14ac:dyDescent="0.25">
      <c r="A27" s="3">
        <v>43702</v>
      </c>
      <c r="B27" t="s">
        <v>52</v>
      </c>
      <c r="C27" t="s">
        <v>85</v>
      </c>
      <c r="D27" t="str">
        <f t="shared" si="0"/>
        <v>D083</v>
      </c>
      <c r="E27" t="s">
        <v>93</v>
      </c>
      <c r="F27" t="s">
        <v>90</v>
      </c>
      <c r="G27">
        <v>22</v>
      </c>
      <c r="H27" t="s">
        <v>96</v>
      </c>
      <c r="I27" s="4">
        <v>3941000</v>
      </c>
      <c r="J27" s="4">
        <f t="shared" si="1"/>
        <v>3941000</v>
      </c>
      <c r="K27" s="4">
        <v>0</v>
      </c>
      <c r="L27" s="4">
        <f>IFERROR(VLOOKUP(B27,[1]OToT!$B$8:$D$40,3,0),0)</f>
        <v>2410166</v>
      </c>
      <c r="M27" s="4">
        <v>0</v>
      </c>
      <c r="N27" s="4">
        <f t="shared" si="2"/>
        <v>6351166</v>
      </c>
      <c r="O27" s="4">
        <f>IFERROR(VLOOKUP(B27,[1]Bonus!$B$8:$E$40,4,0),0)</f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f t="shared" si="3"/>
        <v>6351166</v>
      </c>
      <c r="W27" s="4">
        <f>IFERROR(VLOOKUP(B27,[1]THP!$B$11:$X$43,23,0),0)</f>
        <v>50467.369800000015</v>
      </c>
      <c r="X27" s="4">
        <f>IFERROR(VLOOKUP(B27,[1]THP!$B$11:$T$43,19,0),0)</f>
        <v>78820</v>
      </c>
      <c r="Y27" s="4">
        <f>IFERROR(VLOOKUP(B27,[1]THP!$B$11:$V$43,21,0),0)</f>
        <v>39410</v>
      </c>
      <c r="Z27" s="4">
        <f>IFERROR(VLOOKUP(B27,[1]THP!$B$11:$U$43,20,0),0)</f>
        <v>39409.72</v>
      </c>
      <c r="AA27" s="4">
        <v>0</v>
      </c>
      <c r="AB27" s="4">
        <v>0</v>
      </c>
      <c r="AC27" s="4">
        <f t="shared" si="4"/>
        <v>6143058.9101999998</v>
      </c>
      <c r="AD27" s="4"/>
    </row>
    <row r="28" spans="1:30" x14ac:dyDescent="0.25">
      <c r="A28" s="3">
        <v>43702</v>
      </c>
      <c r="B28" t="s">
        <v>53</v>
      </c>
      <c r="C28" t="s">
        <v>86</v>
      </c>
      <c r="D28" t="str">
        <f t="shared" si="0"/>
        <v>D084</v>
      </c>
      <c r="E28" t="s">
        <v>93</v>
      </c>
      <c r="F28" t="s">
        <v>92</v>
      </c>
      <c r="G28">
        <v>22</v>
      </c>
      <c r="H28" t="s">
        <v>96</v>
      </c>
      <c r="I28" s="4">
        <v>3941000</v>
      </c>
      <c r="J28" s="4">
        <f t="shared" si="1"/>
        <v>3941000</v>
      </c>
      <c r="K28" s="4">
        <v>0</v>
      </c>
      <c r="L28" s="4">
        <f>IFERROR(VLOOKUP(B28,[1]OToT!$B$8:$D$40,3,0),0)</f>
        <v>2202864</v>
      </c>
      <c r="M28" s="4">
        <v>0</v>
      </c>
      <c r="N28" s="4">
        <f t="shared" si="2"/>
        <v>6143864</v>
      </c>
      <c r="O28" s="4">
        <f>IFERROR(VLOOKUP(B28,[1]Bonus!$B$8:$E$40,4,0),0)</f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f t="shared" si="3"/>
        <v>6143864</v>
      </c>
      <c r="W28" s="4">
        <f>IFERROR(VLOOKUP(B28,[1]THP!$B$11:$X$43,23,0),0)</f>
        <v>35103.164000000754</v>
      </c>
      <c r="X28" s="4">
        <f>IFERROR(VLOOKUP(B28,[1]THP!$B$11:$T$43,19,0),0)</f>
        <v>78820</v>
      </c>
      <c r="Y28" s="4">
        <f>IFERROR(VLOOKUP(B28,[1]THP!$B$11:$V$43,21,0),0)</f>
        <v>39410</v>
      </c>
      <c r="Z28" s="4">
        <f>IFERROR(VLOOKUP(B28,[1]THP!$B$11:$U$43,20,0),0)</f>
        <v>0</v>
      </c>
      <c r="AA28" s="4">
        <v>0</v>
      </c>
      <c r="AB28" s="4">
        <v>0</v>
      </c>
      <c r="AC28" s="4">
        <f t="shared" si="4"/>
        <v>5990530.8359999992</v>
      </c>
      <c r="AD28" s="4"/>
    </row>
    <row r="29" spans="1:30" x14ac:dyDescent="0.25">
      <c r="A29" s="3">
        <v>43702</v>
      </c>
      <c r="B29" t="s">
        <v>54</v>
      </c>
      <c r="C29" t="s">
        <v>87</v>
      </c>
      <c r="D29" t="str">
        <f t="shared" si="0"/>
        <v>D085</v>
      </c>
      <c r="E29" t="s">
        <v>93</v>
      </c>
      <c r="F29" t="s">
        <v>90</v>
      </c>
      <c r="G29">
        <v>22</v>
      </c>
      <c r="H29" t="s">
        <v>96</v>
      </c>
      <c r="I29" s="4">
        <v>3941000</v>
      </c>
      <c r="J29" s="4">
        <f t="shared" si="1"/>
        <v>3941000</v>
      </c>
      <c r="K29" s="4">
        <v>0</v>
      </c>
      <c r="L29" s="4">
        <f>IFERROR(VLOOKUP(B29,[1]OToT!$B$8:$D$40,3,0),0)</f>
        <v>2454209</v>
      </c>
      <c r="M29" s="4">
        <v>0</v>
      </c>
      <c r="N29" s="4">
        <f t="shared" si="2"/>
        <v>6395209</v>
      </c>
      <c r="O29" s="4">
        <f>IFERROR(VLOOKUP(B29,[1]Bonus!$B$8:$E$40,4,0),0)</f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f t="shared" si="3"/>
        <v>6395209</v>
      </c>
      <c r="W29" s="4">
        <f>IFERROR(VLOOKUP(B29,[1]THP!$B$11:$X$43,23,0),0)</f>
        <v>84542.0515000007</v>
      </c>
      <c r="X29" s="4">
        <f>IFERROR(VLOOKUP(B29,[1]THP!$B$11:$T$43,19,0),0)</f>
        <v>78820</v>
      </c>
      <c r="Y29" s="4">
        <f>IFERROR(VLOOKUP(B29,[1]THP!$B$11:$V$43,21,0),0)</f>
        <v>39410</v>
      </c>
      <c r="Z29" s="4">
        <f>IFERROR(VLOOKUP(B29,[1]THP!$B$11:$U$43,20,0),0)</f>
        <v>0</v>
      </c>
      <c r="AA29" s="4">
        <v>0</v>
      </c>
      <c r="AB29" s="4">
        <v>0</v>
      </c>
      <c r="AC29" s="4">
        <f t="shared" si="4"/>
        <v>6192436.948499999</v>
      </c>
      <c r="AD29" s="4"/>
    </row>
    <row r="30" spans="1:30" x14ac:dyDescent="0.25">
      <c r="A30" s="3">
        <v>43702</v>
      </c>
      <c r="B30" t="s">
        <v>55</v>
      </c>
      <c r="C30" t="s">
        <v>88</v>
      </c>
      <c r="D30" t="str">
        <f t="shared" si="0"/>
        <v>D086</v>
      </c>
      <c r="E30" t="s">
        <v>93</v>
      </c>
      <c r="F30" t="s">
        <v>92</v>
      </c>
      <c r="G30">
        <v>22</v>
      </c>
      <c r="H30" t="s">
        <v>96</v>
      </c>
      <c r="I30" s="4">
        <v>3941000</v>
      </c>
      <c r="J30" s="4">
        <f t="shared" si="1"/>
        <v>3941000</v>
      </c>
      <c r="K30" s="4">
        <v>0</v>
      </c>
      <c r="L30" s="4">
        <f>IFERROR(VLOOKUP(B30,[1]OToT!$B$8:$D$40,3,0),0)</f>
        <v>2452691</v>
      </c>
      <c r="M30" s="4">
        <v>0</v>
      </c>
      <c r="N30" s="4">
        <f t="shared" si="2"/>
        <v>6393691</v>
      </c>
      <c r="O30" s="4">
        <f>IFERROR(VLOOKUP(B30,[1]Bonus!$B$8:$E$40,4,0),0)</f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3"/>
        <v>6393691</v>
      </c>
      <c r="W30" s="4">
        <f>IFERROR(VLOOKUP(B30,[1]THP!$B$11:$X$43,23,0),0)</f>
        <v>84469.946500000049</v>
      </c>
      <c r="X30" s="4">
        <f>IFERROR(VLOOKUP(B30,[1]THP!$B$11:$T$43,19,0),0)</f>
        <v>78820</v>
      </c>
      <c r="Y30" s="4">
        <f>IFERROR(VLOOKUP(B30,[1]THP!$B$11:$V$43,21,0),0)</f>
        <v>39410</v>
      </c>
      <c r="Z30" s="4">
        <f>IFERROR(VLOOKUP(B30,[1]THP!$B$11:$U$43,20,0),0)</f>
        <v>0</v>
      </c>
      <c r="AA30" s="4">
        <v>0</v>
      </c>
      <c r="AB30" s="4">
        <v>0</v>
      </c>
      <c r="AC30" s="4">
        <f t="shared" si="4"/>
        <v>6190991.0535000004</v>
      </c>
      <c r="AD30" s="4"/>
    </row>
    <row r="31" spans="1:30" x14ac:dyDescent="0.25">
      <c r="A31" s="3">
        <v>43702</v>
      </c>
      <c r="B31" t="s">
        <v>56</v>
      </c>
      <c r="C31" t="s">
        <v>89</v>
      </c>
      <c r="D31" t="str">
        <f t="shared" si="0"/>
        <v>D087</v>
      </c>
      <c r="E31" t="s">
        <v>93</v>
      </c>
      <c r="F31" t="s">
        <v>94</v>
      </c>
      <c r="G31">
        <v>22</v>
      </c>
      <c r="H31" t="s">
        <v>96</v>
      </c>
      <c r="I31" s="4">
        <v>3941000</v>
      </c>
      <c r="J31" s="4">
        <f t="shared" si="1"/>
        <v>3941000</v>
      </c>
      <c r="K31" s="4">
        <v>0</v>
      </c>
      <c r="L31" s="4">
        <f>IFERROR(VLOOKUP(B31,[1]OToT!$B$8:$D$40,3,0),0)</f>
        <v>0</v>
      </c>
      <c r="M31" s="4">
        <v>0</v>
      </c>
      <c r="N31" s="4">
        <f t="shared" si="2"/>
        <v>3941000</v>
      </c>
      <c r="O31" s="4">
        <f>IFERROR(VLOOKUP(B31,[1]Bonus!$B$8:$E$40,4,0),0)</f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f t="shared" si="3"/>
        <v>3941000</v>
      </c>
      <c r="W31" s="4">
        <f>IFERROR(VLOOKUP(B31,[1]THP!$B$11:$X$43,23,0),0)</f>
        <v>192967.12399999998</v>
      </c>
      <c r="X31" s="4">
        <f>IFERROR(VLOOKUP(B31,[1]THP!$B$11:$T$43,19,0),0)</f>
        <v>78820</v>
      </c>
      <c r="Y31" s="4">
        <f>IFERROR(VLOOKUP(B31,[1]THP!$B$11:$V$43,21,0),0)</f>
        <v>39410</v>
      </c>
      <c r="Z31" s="4">
        <f>IFERROR(VLOOKUP(B31,[1]THP!$B$11:$U$43,20,0),0)</f>
        <v>0</v>
      </c>
      <c r="AA31" s="4">
        <v>0</v>
      </c>
      <c r="AB31" s="4">
        <v>0</v>
      </c>
      <c r="AC31" s="4">
        <f t="shared" si="4"/>
        <v>3629802.8760000002</v>
      </c>
      <c r="AD31" s="4"/>
    </row>
    <row r="32" spans="1:30" x14ac:dyDescent="0.25">
      <c r="A32" s="3">
        <v>43702</v>
      </c>
      <c r="B32" t="s">
        <v>57</v>
      </c>
      <c r="C32" t="s">
        <v>90</v>
      </c>
      <c r="D32" t="str">
        <f t="shared" si="0"/>
        <v>TL03</v>
      </c>
      <c r="E32" t="s">
        <v>93</v>
      </c>
      <c r="F32" t="s">
        <v>95</v>
      </c>
      <c r="G32">
        <v>22</v>
      </c>
      <c r="H32" t="s">
        <v>97</v>
      </c>
      <c r="I32" s="4">
        <v>3941000</v>
      </c>
      <c r="J32" s="4">
        <f t="shared" si="1"/>
        <v>3941000</v>
      </c>
      <c r="K32" s="4">
        <v>0</v>
      </c>
      <c r="L32" s="4">
        <f>IFERROR(VLOOKUP(B32,[1]OToT!$B$8:$D$40,3,0),0)</f>
        <v>2019102</v>
      </c>
      <c r="M32" s="4">
        <v>0</v>
      </c>
      <c r="N32" s="4">
        <f t="shared" si="2"/>
        <v>5960102</v>
      </c>
      <c r="O32" s="4">
        <f>IFERROR(VLOOKUP(B32,[1]Bonus!$B$8:$E$40,4,0),0)</f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f t="shared" si="3"/>
        <v>5960102</v>
      </c>
      <c r="W32" s="4">
        <f>IFERROR(VLOOKUP(B32,[1]THP!$B$11:$X$43,23,0),0)</f>
        <v>13141.829800000043</v>
      </c>
      <c r="X32" s="4">
        <f>IFERROR(VLOOKUP(B32,[1]THP!$B$11:$T$43,19,0),0)</f>
        <v>78820</v>
      </c>
      <c r="Y32" s="4">
        <f>IFERROR(VLOOKUP(B32,[1]THP!$B$11:$V$43,21,0),0)</f>
        <v>39410</v>
      </c>
      <c r="Z32" s="4">
        <f>IFERROR(VLOOKUP(B32,[1]THP!$B$11:$U$43,20,0),0)</f>
        <v>39409.72</v>
      </c>
      <c r="AA32" s="4">
        <v>0</v>
      </c>
      <c r="AB32" s="4">
        <v>0</v>
      </c>
      <c r="AC32" s="4">
        <f t="shared" si="4"/>
        <v>5789320.4501999998</v>
      </c>
      <c r="AD32" s="4"/>
    </row>
    <row r="33" spans="1:30" x14ac:dyDescent="0.25">
      <c r="A33" s="3">
        <v>43702</v>
      </c>
      <c r="B33" t="s">
        <v>58</v>
      </c>
      <c r="C33" t="s">
        <v>91</v>
      </c>
      <c r="D33" t="str">
        <f t="shared" si="0"/>
        <v>TL04</v>
      </c>
      <c r="E33" t="s">
        <v>93</v>
      </c>
      <c r="F33" t="s">
        <v>95</v>
      </c>
      <c r="G33">
        <v>22</v>
      </c>
      <c r="H33" t="s">
        <v>97</v>
      </c>
      <c r="I33" s="4">
        <v>3941000</v>
      </c>
      <c r="J33" s="4">
        <f t="shared" si="1"/>
        <v>3941000</v>
      </c>
      <c r="K33" s="4">
        <v>0</v>
      </c>
      <c r="L33" s="4">
        <f>IFERROR(VLOOKUP(B33,[1]OToT!$B$8:$D$40,3,0),0)</f>
        <v>2464076</v>
      </c>
      <c r="M33" s="4">
        <v>0</v>
      </c>
      <c r="N33" s="4">
        <f t="shared" si="2"/>
        <v>6405076</v>
      </c>
      <c r="O33" s="4">
        <f>IFERROR(VLOOKUP(B33,[1]Bonus!$B$8:$E$40,4,0),0)</f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f t="shared" si="3"/>
        <v>6405076</v>
      </c>
      <c r="W33" s="4">
        <f>IFERROR(VLOOKUP(B33,[1]THP!$B$11:$X$43,23,0),0)</f>
        <v>71778.094800000021</v>
      </c>
      <c r="X33" s="4">
        <f>IFERROR(VLOOKUP(B33,[1]THP!$B$11:$T$43,19,0),0)</f>
        <v>78820</v>
      </c>
      <c r="Y33" s="4">
        <f>IFERROR(VLOOKUP(B33,[1]THP!$B$11:$V$43,21,0),0)</f>
        <v>39410</v>
      </c>
      <c r="Z33" s="4">
        <f>IFERROR(VLOOKUP(B33,[1]THP!$B$11:$U$43,20,0),0)</f>
        <v>39409.72</v>
      </c>
      <c r="AA33" s="4">
        <v>0</v>
      </c>
      <c r="AB33" s="4">
        <v>0</v>
      </c>
      <c r="AC33" s="4">
        <f t="shared" si="4"/>
        <v>6175658.1852000002</v>
      </c>
      <c r="AD33" s="4"/>
    </row>
    <row r="34" spans="1:30" x14ac:dyDescent="0.25">
      <c r="A34" s="3">
        <v>43702</v>
      </c>
      <c r="B34" t="s">
        <v>59</v>
      </c>
      <c r="C34" t="s">
        <v>92</v>
      </c>
      <c r="D34" t="str">
        <f t="shared" si="0"/>
        <v>TL05</v>
      </c>
      <c r="E34" t="s">
        <v>93</v>
      </c>
      <c r="F34" t="s">
        <v>95</v>
      </c>
      <c r="G34">
        <v>22</v>
      </c>
      <c r="H34" t="s">
        <v>97</v>
      </c>
      <c r="I34">
        <v>3941000</v>
      </c>
      <c r="J34">
        <f t="shared" si="1"/>
        <v>3941000</v>
      </c>
      <c r="K34">
        <v>0</v>
      </c>
      <c r="L34">
        <f>IFERROR(VLOOKUP(B34,[1]OToT!$B$8:$D$40,3,0),0)</f>
        <v>1981891</v>
      </c>
      <c r="M34">
        <v>0</v>
      </c>
      <c r="N34">
        <f t="shared" si="2"/>
        <v>5922891</v>
      </c>
      <c r="O34">
        <f>IFERROR(VLOOKUP(B34,[1]Bonus!$B$8:$E$40,4,0),0)</f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f t="shared" si="3"/>
        <v>5922891</v>
      </c>
      <c r="W34" s="4">
        <f>IFERROR(VLOOKUP(B34,[1]THP!$B$11:$X$43,23,0),0)</f>
        <v>24606.946500000049</v>
      </c>
      <c r="X34" s="4">
        <f>IFERROR(VLOOKUP(B34,[1]THP!$B$11:$T$43,19,0),0)</f>
        <v>78820</v>
      </c>
      <c r="Y34" s="4">
        <f>IFERROR(VLOOKUP(B34,[1]THP!$B$11:$V$43,21,0),0)</f>
        <v>39410</v>
      </c>
      <c r="Z34" s="4">
        <f>IFERROR(VLOOKUP(B34,[1]THP!$B$11:$U$43,20,0),0)</f>
        <v>0</v>
      </c>
      <c r="AA34" s="4">
        <v>0</v>
      </c>
      <c r="AB34" s="4">
        <v>0</v>
      </c>
      <c r="AC34" s="4">
        <f t="shared" si="4"/>
        <v>5780054.0535000004</v>
      </c>
    </row>
    <row r="35" spans="1:30" x14ac:dyDescent="0.25">
      <c r="A35" s="3"/>
    </row>
    <row r="36" spans="1:30" x14ac:dyDescent="0.25">
      <c r="A3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2019-10-09T05:02:55Z</dcterms:modified>
  <cp:category/>
  <cp:contentStatus/>
</cp:coreProperties>
</file>