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1. Maul\SLIP GAJI\DIPO\01. Januari\"/>
    </mc:Choice>
  </mc:AlternateContent>
  <bookViews>
    <workbookView xWindow="0" yWindow="0" windowWidth="19200" windowHeight="8235"/>
  </bookViews>
  <sheets>
    <sheet name="Sheet1" sheetId="1" r:id="rId1"/>
  </sheets>
  <externalReferences>
    <externalReference r:id="rId2"/>
  </externalReferences>
  <calcPr calcId="152511"/>
</workbook>
</file>

<file path=xl/calcChain.xml><?xml version="1.0" encoding="utf-8"?>
<calcChain xmlns="http://schemas.openxmlformats.org/spreadsheetml/2006/main">
  <c r="AC3" i="1" l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2" i="1"/>
  <c r="B34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2" i="1"/>
</calcChain>
</file>

<file path=xl/sharedStrings.xml><?xml version="1.0" encoding="utf-8"?>
<sst xmlns="http://schemas.openxmlformats.org/spreadsheetml/2006/main" count="62" uniqueCount="28">
  <si>
    <t>SOURCE CODE</t>
  </si>
  <si>
    <t>STATUS</t>
  </si>
  <si>
    <t>TEAM</t>
  </si>
  <si>
    <t>WORK DAYS</t>
  </si>
  <si>
    <t>TUNJANGAN JABATAN</t>
  </si>
  <si>
    <t>NIK</t>
  </si>
  <si>
    <t>TK</t>
  </si>
  <si>
    <t>PENSIUN</t>
  </si>
  <si>
    <t>Total Gaji Bruto</t>
  </si>
  <si>
    <t>Potongan  Outing</t>
  </si>
  <si>
    <t>Potongan  Parkir</t>
  </si>
  <si>
    <t>T H P</t>
  </si>
  <si>
    <t>OT</t>
  </si>
  <si>
    <t>Kesehatan</t>
  </si>
  <si>
    <t>T K</t>
  </si>
  <si>
    <t>Name</t>
  </si>
  <si>
    <t>Basic Salary</t>
  </si>
  <si>
    <t>Commission</t>
  </si>
  <si>
    <t>Reward</t>
  </si>
  <si>
    <t>Total</t>
  </si>
  <si>
    <t>PERIODE DATE</t>
  </si>
  <si>
    <t>POSITION</t>
  </si>
  <si>
    <t>Salary Pro-rate</t>
  </si>
  <si>
    <t>COMMISION (TAXI)</t>
  </si>
  <si>
    <t>PPh Pasal 21</t>
  </si>
  <si>
    <t>RAPELAN GAJI JAN-MAR</t>
  </si>
  <si>
    <t>RAPELAN OT JAN-MAR</t>
  </si>
  <si>
    <t>ACTIVE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</si>
</sst>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(* #,##0_);_(* \(#,##0\);_(* &quot;-&quot;_);_(@_)"/>
    <numFmt numFmtId="43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0"/>
      <name val="Malgun Gothic"/>
      <family val="2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7">
    <xf numFmtId="0" fontId="0" fillId="0" borderId="0" xfId="0"/>
    <xf numFmtId="0" fontId="3" fillId="2" borderId="0" xfId="0" applyFont="1" applyFill="1"/>
    <xf numFmtId="0" fontId="4" fillId="2" borderId="1" xfId="0" applyFont="1" applyFill="1" applyBorder="1" applyAlignment="1">
      <alignment horizontal="center" vertical="center" wrapText="1"/>
    </xf>
    <xf numFmtId="14" fontId="0" fillId="0" borderId="0" xfId="0" applyNumberFormat="1"/>
    <xf numFmtId="0" fontId="0" fillId="0" borderId="0" xfId="0" applyAlignment="1">
      <alignment horizontal="center"/>
    </xf>
    <xf numFmtId="41" fontId="0" fillId="0" borderId="0" xfId="4" applyFont="1"/>
    <xf numFmtId="41" fontId="0" fillId="0" borderId="0" xfId="0" applyNumberFormat="1"/>
  </cellXfs>
  <cellStyles count="5">
    <cellStyle name="Comma [0]" xfId="4" builtinId="6"/>
    <cellStyle name="Comma [0] 10" xfId="3"/>
    <cellStyle name="Comma 2 2 3" xfId="1"/>
    <cellStyle name="Nor}al 2" xfId="2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imesheet%20+%20Commision%20+%20OT%20DIPO%20%20periode%20Januari%20201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er"/>
      <sheetName val="H1"/>
      <sheetName val="PAYROLL TRANSFER"/>
      <sheetName val="THP"/>
      <sheetName val="Laporan Bos"/>
      <sheetName val="THR"/>
      <sheetName val="OToT"/>
      <sheetName val="potongan lain"/>
      <sheetName val="Dedct"/>
      <sheetName val="Bonus"/>
      <sheetName val="BPJS KS"/>
      <sheetName val="BPJS TK"/>
      <sheetName val="Gaji"/>
      <sheetName val="ABSEN"/>
      <sheetName val="Komisi 2"/>
      <sheetName val="THR TRANSFER"/>
    </sheetNames>
    <sheetDataSet>
      <sheetData sheetId="0"/>
      <sheetData sheetId="1"/>
      <sheetData sheetId="2"/>
      <sheetData sheetId="3">
        <row r="11">
          <cell r="B11" t="str">
            <v>D004</v>
          </cell>
          <cell r="C11" t="str">
            <v>Hani</v>
          </cell>
          <cell r="D11" t="str">
            <v>DC</v>
          </cell>
          <cell r="E11" t="str">
            <v>DC</v>
          </cell>
          <cell r="F11" t="str">
            <v>Amsori</v>
          </cell>
          <cell r="G11" t="str">
            <v>TK</v>
          </cell>
          <cell r="H11">
            <v>41351</v>
          </cell>
          <cell r="I11">
            <v>22</v>
          </cell>
          <cell r="J11">
            <v>3941000</v>
          </cell>
          <cell r="K11">
            <v>3941000</v>
          </cell>
          <cell r="L11">
            <v>250000</v>
          </cell>
          <cell r="M11">
            <v>0</v>
          </cell>
          <cell r="N11">
            <v>2058586</v>
          </cell>
          <cell r="O11">
            <v>167098.4</v>
          </cell>
          <cell r="P11">
            <v>157638.88</v>
          </cell>
          <cell r="Q11">
            <v>78820</v>
          </cell>
          <cell r="S11">
            <v>6653143.2800000003</v>
          </cell>
          <cell r="T11">
            <v>78820</v>
          </cell>
          <cell r="U11">
            <v>39409.72</v>
          </cell>
          <cell r="V11">
            <v>39410</v>
          </cell>
          <cell r="W11">
            <v>0</v>
          </cell>
          <cell r="X11">
            <v>83142.319800000012</v>
          </cell>
        </row>
        <row r="12">
          <cell r="B12" t="str">
            <v>D010</v>
          </cell>
          <cell r="C12" t="str">
            <v>Defi Marlina</v>
          </cell>
          <cell r="D12" t="str">
            <v>DC</v>
          </cell>
          <cell r="E12" t="str">
            <v>DC</v>
          </cell>
          <cell r="F12" t="str">
            <v>Amsori</v>
          </cell>
          <cell r="G12" t="str">
            <v>TK</v>
          </cell>
          <cell r="H12">
            <v>41351</v>
          </cell>
          <cell r="I12">
            <v>22</v>
          </cell>
          <cell r="J12">
            <v>3941000</v>
          </cell>
          <cell r="K12">
            <v>3941000</v>
          </cell>
          <cell r="L12">
            <v>0</v>
          </cell>
          <cell r="M12">
            <v>0</v>
          </cell>
          <cell r="N12">
            <v>1691825</v>
          </cell>
          <cell r="O12">
            <v>167098.4</v>
          </cell>
          <cell r="P12">
            <v>0</v>
          </cell>
          <cell r="Q12">
            <v>78820</v>
          </cell>
          <cell r="S12">
            <v>5878743.4000000004</v>
          </cell>
          <cell r="T12">
            <v>78820</v>
          </cell>
          <cell r="U12">
            <v>0</v>
          </cell>
          <cell r="V12">
            <v>39410</v>
          </cell>
          <cell r="W12">
            <v>0</v>
          </cell>
          <cell r="X12">
            <v>48328.811500000484</v>
          </cell>
        </row>
        <row r="13">
          <cell r="B13" t="str">
            <v>D013</v>
          </cell>
          <cell r="C13" t="str">
            <v>Anggi Anggraini</v>
          </cell>
          <cell r="D13" t="str">
            <v>DC</v>
          </cell>
          <cell r="E13" t="str">
            <v>DC</v>
          </cell>
          <cell r="F13" t="str">
            <v>Dony Arif Kristianto</v>
          </cell>
          <cell r="G13" t="str">
            <v>TK</v>
          </cell>
          <cell r="H13">
            <v>41351</v>
          </cell>
          <cell r="I13">
            <v>22</v>
          </cell>
          <cell r="J13">
            <v>3941000</v>
          </cell>
          <cell r="K13">
            <v>3941000</v>
          </cell>
          <cell r="L13">
            <v>0</v>
          </cell>
          <cell r="M13">
            <v>0</v>
          </cell>
          <cell r="N13">
            <v>448016</v>
          </cell>
          <cell r="O13">
            <v>167098.4</v>
          </cell>
          <cell r="P13">
            <v>0</v>
          </cell>
          <cell r="Q13">
            <v>78820</v>
          </cell>
          <cell r="S13">
            <v>4634934.4000000004</v>
          </cell>
          <cell r="T13">
            <v>78820</v>
          </cell>
          <cell r="U13">
            <v>0</v>
          </cell>
          <cell r="V13">
            <v>39410</v>
          </cell>
          <cell r="W13">
            <v>0</v>
          </cell>
          <cell r="X13">
            <v>0</v>
          </cell>
        </row>
        <row r="14">
          <cell r="B14" t="str">
            <v>D020</v>
          </cell>
          <cell r="C14" t="str">
            <v>Ramadina</v>
          </cell>
          <cell r="D14" t="str">
            <v>DC</v>
          </cell>
          <cell r="E14" t="str">
            <v>DC</v>
          </cell>
          <cell r="F14" t="str">
            <v>Dony Arif Kristianto</v>
          </cell>
          <cell r="G14" t="str">
            <v>TK</v>
          </cell>
          <cell r="H14">
            <v>41351</v>
          </cell>
          <cell r="I14">
            <v>22</v>
          </cell>
          <cell r="J14">
            <v>3941000</v>
          </cell>
          <cell r="K14">
            <v>3941000</v>
          </cell>
          <cell r="L14">
            <v>250000</v>
          </cell>
          <cell r="M14">
            <v>0</v>
          </cell>
          <cell r="N14">
            <v>1464022</v>
          </cell>
          <cell r="O14">
            <v>167098.4</v>
          </cell>
          <cell r="P14">
            <v>0</v>
          </cell>
          <cell r="Q14">
            <v>78820</v>
          </cell>
          <cell r="S14">
            <v>5900940.4000000004</v>
          </cell>
          <cell r="T14">
            <v>78820</v>
          </cell>
          <cell r="U14">
            <v>0</v>
          </cell>
          <cell r="V14">
            <v>39410</v>
          </cell>
          <cell r="W14">
            <v>0</v>
          </cell>
          <cell r="X14">
            <v>49383.169000000045</v>
          </cell>
        </row>
        <row r="15">
          <cell r="B15" t="str">
            <v>D022</v>
          </cell>
          <cell r="C15" t="str">
            <v>E. Yuli Purwaningsih</v>
          </cell>
          <cell r="D15" t="str">
            <v>DC</v>
          </cell>
          <cell r="E15" t="str">
            <v>DC</v>
          </cell>
          <cell r="F15" t="str">
            <v>Amsori</v>
          </cell>
          <cell r="G15" t="str">
            <v>TK</v>
          </cell>
          <cell r="H15">
            <v>41351</v>
          </cell>
          <cell r="I15">
            <v>22</v>
          </cell>
          <cell r="J15">
            <v>3941000</v>
          </cell>
          <cell r="K15">
            <v>3941000</v>
          </cell>
          <cell r="L15">
            <v>0</v>
          </cell>
          <cell r="M15">
            <v>0</v>
          </cell>
          <cell r="N15">
            <v>1697897</v>
          </cell>
          <cell r="O15">
            <v>167098.4</v>
          </cell>
          <cell r="P15">
            <v>157638.88</v>
          </cell>
          <cell r="Q15">
            <v>78820</v>
          </cell>
          <cell r="S15">
            <v>6042454.2800000003</v>
          </cell>
          <cell r="T15">
            <v>78820</v>
          </cell>
          <cell r="U15">
            <v>39409.72</v>
          </cell>
          <cell r="V15">
            <v>39410</v>
          </cell>
          <cell r="W15">
            <v>0</v>
          </cell>
          <cell r="X15">
            <v>54134.592300000048</v>
          </cell>
        </row>
        <row r="16">
          <cell r="B16" t="str">
            <v>D032</v>
          </cell>
          <cell r="C16" t="str">
            <v>Etty Setiawati</v>
          </cell>
          <cell r="D16" t="str">
            <v>DC</v>
          </cell>
          <cell r="E16" t="str">
            <v>DC</v>
          </cell>
          <cell r="F16" t="str">
            <v xml:space="preserve">Tongam Paroloan Ernest </v>
          </cell>
          <cell r="G16" t="str">
            <v>TK</v>
          </cell>
          <cell r="H16">
            <v>41373</v>
          </cell>
          <cell r="I16">
            <v>22</v>
          </cell>
          <cell r="J16">
            <v>3941000</v>
          </cell>
          <cell r="K16">
            <v>3941000</v>
          </cell>
          <cell r="L16">
            <v>250000</v>
          </cell>
          <cell r="M16">
            <v>0</v>
          </cell>
          <cell r="N16">
            <v>2448896</v>
          </cell>
          <cell r="O16">
            <v>167098.4</v>
          </cell>
          <cell r="P16">
            <v>0</v>
          </cell>
          <cell r="Q16">
            <v>78820</v>
          </cell>
          <cell r="S16">
            <v>6885814.4000000004</v>
          </cell>
          <cell r="T16">
            <v>78820</v>
          </cell>
          <cell r="U16">
            <v>0</v>
          </cell>
          <cell r="V16">
            <v>39410</v>
          </cell>
          <cell r="W16">
            <v>0</v>
          </cell>
          <cell r="X16">
            <v>96164.684000000052</v>
          </cell>
        </row>
        <row r="17">
          <cell r="B17" t="str">
            <v>D038</v>
          </cell>
          <cell r="C17" t="str">
            <v>Mohammad Irfan</v>
          </cell>
          <cell r="D17" t="str">
            <v>DC</v>
          </cell>
          <cell r="E17" t="str">
            <v>DC</v>
          </cell>
          <cell r="F17" t="str">
            <v>Dony Arif Kristianto</v>
          </cell>
          <cell r="G17" t="str">
            <v>K1</v>
          </cell>
          <cell r="H17">
            <v>41576</v>
          </cell>
          <cell r="I17">
            <v>22</v>
          </cell>
          <cell r="J17">
            <v>3941000</v>
          </cell>
          <cell r="K17">
            <v>3941000</v>
          </cell>
          <cell r="L17">
            <v>0</v>
          </cell>
          <cell r="M17">
            <v>0</v>
          </cell>
          <cell r="N17">
            <v>1947724</v>
          </cell>
          <cell r="O17">
            <v>167098.4</v>
          </cell>
          <cell r="P17">
            <v>157638.88</v>
          </cell>
          <cell r="Q17">
            <v>78820</v>
          </cell>
          <cell r="S17">
            <v>6292281.2800000003</v>
          </cell>
          <cell r="T17">
            <v>78820</v>
          </cell>
          <cell r="U17">
            <v>39409.72</v>
          </cell>
          <cell r="V17">
            <v>39410</v>
          </cell>
          <cell r="W17">
            <v>0</v>
          </cell>
          <cell r="X17">
            <v>28501.374800000031</v>
          </cell>
        </row>
        <row r="18">
          <cell r="B18" t="str">
            <v>D044</v>
          </cell>
          <cell r="C18" t="str">
            <v>Endang Hendi</v>
          </cell>
          <cell r="D18" t="str">
            <v>DC</v>
          </cell>
          <cell r="E18" t="str">
            <v>DC</v>
          </cell>
          <cell r="F18" t="str">
            <v>Dony Arif Kristianto</v>
          </cell>
          <cell r="G18" t="str">
            <v>TK</v>
          </cell>
          <cell r="H18">
            <v>41642</v>
          </cell>
          <cell r="I18">
            <v>22</v>
          </cell>
          <cell r="J18">
            <v>3941000</v>
          </cell>
          <cell r="K18">
            <v>3941000</v>
          </cell>
          <cell r="L18">
            <v>250000</v>
          </cell>
          <cell r="M18">
            <v>0</v>
          </cell>
          <cell r="N18">
            <v>2202864</v>
          </cell>
          <cell r="O18">
            <v>167098.4</v>
          </cell>
          <cell r="P18">
            <v>157638.88</v>
          </cell>
          <cell r="Q18">
            <v>78820</v>
          </cell>
          <cell r="S18">
            <v>6797421.2800000003</v>
          </cell>
          <cell r="T18">
            <v>78820</v>
          </cell>
          <cell r="U18">
            <v>39409.72</v>
          </cell>
          <cell r="V18">
            <v>39410</v>
          </cell>
          <cell r="W18">
            <v>0</v>
          </cell>
          <cell r="X18">
            <v>89995.524800000028</v>
          </cell>
        </row>
        <row r="19">
          <cell r="B19" t="str">
            <v>D051</v>
          </cell>
          <cell r="C19" t="str">
            <v>Yusuf Hendarman</v>
          </cell>
          <cell r="D19" t="str">
            <v>DC</v>
          </cell>
          <cell r="E19" t="str">
            <v>DC</v>
          </cell>
          <cell r="F19" t="str">
            <v xml:space="preserve">Tongam Paroloan Ernest </v>
          </cell>
          <cell r="G19" t="str">
            <v>TK</v>
          </cell>
          <cell r="H19">
            <v>41876</v>
          </cell>
          <cell r="I19">
            <v>22</v>
          </cell>
          <cell r="J19">
            <v>3941000</v>
          </cell>
          <cell r="K19">
            <v>3941000</v>
          </cell>
          <cell r="L19">
            <v>0</v>
          </cell>
          <cell r="M19">
            <v>0</v>
          </cell>
          <cell r="N19">
            <v>1597665</v>
          </cell>
          <cell r="O19">
            <v>167098.4</v>
          </cell>
          <cell r="P19">
            <v>157638.88</v>
          </cell>
          <cell r="Q19">
            <v>78820</v>
          </cell>
          <cell r="S19">
            <v>5942222.2800000003</v>
          </cell>
          <cell r="T19">
            <v>78820</v>
          </cell>
          <cell r="U19">
            <v>39409.72</v>
          </cell>
          <cell r="V19">
            <v>39410</v>
          </cell>
          <cell r="W19">
            <v>0</v>
          </cell>
          <cell r="X19">
            <v>49373.572300000029</v>
          </cell>
        </row>
        <row r="20">
          <cell r="B20" t="str">
            <v>D053</v>
          </cell>
          <cell r="C20" t="str">
            <v>Medi Purwanto</v>
          </cell>
          <cell r="D20" t="str">
            <v>DC</v>
          </cell>
          <cell r="E20" t="str">
            <v>DC</v>
          </cell>
          <cell r="F20" t="str">
            <v>Amsori</v>
          </cell>
          <cell r="G20" t="str">
            <v>K2</v>
          </cell>
          <cell r="H20">
            <v>41884</v>
          </cell>
          <cell r="I20">
            <v>22</v>
          </cell>
          <cell r="J20">
            <v>3941000</v>
          </cell>
          <cell r="K20">
            <v>3941000</v>
          </cell>
          <cell r="L20">
            <v>250000</v>
          </cell>
          <cell r="M20">
            <v>0</v>
          </cell>
          <cell r="N20">
            <v>2157303</v>
          </cell>
          <cell r="O20">
            <v>167098.4</v>
          </cell>
          <cell r="P20">
            <v>157638.88</v>
          </cell>
          <cell r="Q20">
            <v>78820</v>
          </cell>
          <cell r="S20">
            <v>6751860.2800000003</v>
          </cell>
          <cell r="T20">
            <v>78820</v>
          </cell>
          <cell r="U20">
            <v>39409.72</v>
          </cell>
          <cell r="V20">
            <v>39410</v>
          </cell>
          <cell r="W20">
            <v>0</v>
          </cell>
          <cell r="X20">
            <v>31581.377300000007</v>
          </cell>
        </row>
        <row r="21">
          <cell r="B21" t="str">
            <v>D058</v>
          </cell>
          <cell r="C21" t="str">
            <v>Elva Suryadi</v>
          </cell>
          <cell r="D21" t="str">
            <v>DC</v>
          </cell>
          <cell r="E21" t="str">
            <v>DC</v>
          </cell>
          <cell r="F21" t="str">
            <v>Dony Arif Kristianto</v>
          </cell>
          <cell r="G21" t="str">
            <v>K1</v>
          </cell>
          <cell r="H21">
            <v>42017</v>
          </cell>
          <cell r="I21">
            <v>22</v>
          </cell>
          <cell r="J21">
            <v>3941000</v>
          </cell>
          <cell r="K21">
            <v>3941000</v>
          </cell>
          <cell r="L21">
            <v>250000</v>
          </cell>
          <cell r="M21">
            <v>0</v>
          </cell>
          <cell r="N21">
            <v>1848250</v>
          </cell>
          <cell r="O21">
            <v>167098.4</v>
          </cell>
          <cell r="P21">
            <v>157638.88</v>
          </cell>
          <cell r="Q21">
            <v>78820</v>
          </cell>
          <cell r="S21">
            <v>6442807.2800000003</v>
          </cell>
          <cell r="T21">
            <v>78820</v>
          </cell>
          <cell r="U21">
            <v>39409.72</v>
          </cell>
          <cell r="V21">
            <v>39410</v>
          </cell>
          <cell r="W21">
            <v>0</v>
          </cell>
          <cell r="X21">
            <v>35651.359799999998</v>
          </cell>
        </row>
        <row r="22">
          <cell r="B22" t="str">
            <v>D059</v>
          </cell>
          <cell r="C22" t="str">
            <v>Budi Triyono</v>
          </cell>
          <cell r="D22" t="str">
            <v>DC</v>
          </cell>
          <cell r="E22" t="str">
            <v>DC</v>
          </cell>
          <cell r="F22" t="str">
            <v>Amsori</v>
          </cell>
          <cell r="G22" t="str">
            <v>K2</v>
          </cell>
          <cell r="H22">
            <v>42040</v>
          </cell>
          <cell r="I22">
            <v>22</v>
          </cell>
          <cell r="J22">
            <v>3941000</v>
          </cell>
          <cell r="K22">
            <v>3941000</v>
          </cell>
          <cell r="L22">
            <v>250000</v>
          </cell>
          <cell r="M22">
            <v>0</v>
          </cell>
          <cell r="N22">
            <v>1844455</v>
          </cell>
          <cell r="O22">
            <v>167098.4</v>
          </cell>
          <cell r="P22">
            <v>157638.88</v>
          </cell>
          <cell r="Q22">
            <v>78820</v>
          </cell>
          <cell r="S22">
            <v>6439012.2800000003</v>
          </cell>
          <cell r="T22">
            <v>78820</v>
          </cell>
          <cell r="U22">
            <v>39409.72</v>
          </cell>
          <cell r="V22">
            <v>39410</v>
          </cell>
          <cell r="W22">
            <v>0</v>
          </cell>
          <cell r="X22">
            <v>16721.097299999994</v>
          </cell>
        </row>
        <row r="23">
          <cell r="B23" t="str">
            <v>D060</v>
          </cell>
          <cell r="C23" t="str">
            <v>Ismail Hasan</v>
          </cell>
          <cell r="D23" t="str">
            <v>DC</v>
          </cell>
          <cell r="E23" t="str">
            <v>DC</v>
          </cell>
          <cell r="F23" t="str">
            <v xml:space="preserve">Tongam Paroloan Ernest </v>
          </cell>
          <cell r="G23" t="str">
            <v>TK</v>
          </cell>
          <cell r="H23">
            <v>42087</v>
          </cell>
          <cell r="I23">
            <v>22</v>
          </cell>
          <cell r="J23">
            <v>3941000</v>
          </cell>
          <cell r="K23">
            <v>3941000</v>
          </cell>
          <cell r="L23">
            <v>0</v>
          </cell>
          <cell r="M23">
            <v>0</v>
          </cell>
          <cell r="N23">
            <v>1722957</v>
          </cell>
          <cell r="O23">
            <v>167098.4</v>
          </cell>
          <cell r="P23">
            <v>0</v>
          </cell>
          <cell r="Q23">
            <v>78820</v>
          </cell>
          <cell r="S23">
            <v>5909875.4000000004</v>
          </cell>
          <cell r="T23">
            <v>78820</v>
          </cell>
          <cell r="U23">
            <v>0</v>
          </cell>
          <cell r="V23">
            <v>39410</v>
          </cell>
          <cell r="W23">
            <v>0</v>
          </cell>
          <cell r="X23">
            <v>49807.581500000037</v>
          </cell>
        </row>
        <row r="24">
          <cell r="B24" t="str">
            <v>D065</v>
          </cell>
          <cell r="C24" t="str">
            <v>Latifah</v>
          </cell>
          <cell r="D24" t="str">
            <v>DC</v>
          </cell>
          <cell r="E24" t="str">
            <v>DC</v>
          </cell>
          <cell r="F24" t="str">
            <v xml:space="preserve">Tongam Paroloan Ernest </v>
          </cell>
          <cell r="G24" t="str">
            <v>TK</v>
          </cell>
          <cell r="H24">
            <v>42248</v>
          </cell>
          <cell r="I24">
            <v>22</v>
          </cell>
          <cell r="J24">
            <v>3941000</v>
          </cell>
          <cell r="K24">
            <v>3941000</v>
          </cell>
          <cell r="L24">
            <v>250000</v>
          </cell>
          <cell r="M24">
            <v>0</v>
          </cell>
          <cell r="N24">
            <v>2070740</v>
          </cell>
          <cell r="O24">
            <v>167098.4</v>
          </cell>
          <cell r="P24">
            <v>0</v>
          </cell>
          <cell r="Q24">
            <v>78820</v>
          </cell>
          <cell r="S24">
            <v>6507658.4000000004</v>
          </cell>
          <cell r="T24">
            <v>78820</v>
          </cell>
          <cell r="U24">
            <v>0</v>
          </cell>
          <cell r="V24">
            <v>39410</v>
          </cell>
          <cell r="W24">
            <v>0</v>
          </cell>
          <cell r="X24">
            <v>78202.274000000019</v>
          </cell>
        </row>
        <row r="25">
          <cell r="B25" t="str">
            <v>D068</v>
          </cell>
          <cell r="C25" t="str">
            <v>Benny Assiam Syuib</v>
          </cell>
          <cell r="D25" t="str">
            <v>DC</v>
          </cell>
          <cell r="E25" t="str">
            <v>DC</v>
          </cell>
          <cell r="F25" t="str">
            <v>Dony Arif Kristianto</v>
          </cell>
          <cell r="G25" t="str">
            <v>K0</v>
          </cell>
          <cell r="H25">
            <v>42405</v>
          </cell>
          <cell r="I25">
            <v>22</v>
          </cell>
          <cell r="J25">
            <v>3941000</v>
          </cell>
          <cell r="K25">
            <v>3941000</v>
          </cell>
          <cell r="L25">
            <v>0</v>
          </cell>
          <cell r="M25">
            <v>0</v>
          </cell>
          <cell r="N25">
            <v>905901</v>
          </cell>
          <cell r="O25">
            <v>167098.4</v>
          </cell>
          <cell r="P25">
            <v>157638.88</v>
          </cell>
          <cell r="Q25">
            <v>78820</v>
          </cell>
          <cell r="S25">
            <v>5250458.28</v>
          </cell>
          <cell r="T25">
            <v>78820</v>
          </cell>
          <cell r="U25">
            <v>39409.72</v>
          </cell>
          <cell r="V25">
            <v>39410</v>
          </cell>
          <cell r="W25">
            <v>0</v>
          </cell>
          <cell r="X25">
            <v>0</v>
          </cell>
        </row>
        <row r="26">
          <cell r="B26" t="str">
            <v>D069</v>
          </cell>
          <cell r="C26" t="str">
            <v>Juli Nur Cahyadi</v>
          </cell>
          <cell r="D26" t="str">
            <v>DC</v>
          </cell>
          <cell r="E26" t="str">
            <v>DC</v>
          </cell>
          <cell r="F26" t="str">
            <v>Amsori</v>
          </cell>
          <cell r="G26" t="str">
            <v>K1</v>
          </cell>
          <cell r="H26">
            <v>42471</v>
          </cell>
          <cell r="I26">
            <v>22</v>
          </cell>
          <cell r="J26">
            <v>3941000</v>
          </cell>
          <cell r="K26">
            <v>3941000</v>
          </cell>
          <cell r="L26">
            <v>0</v>
          </cell>
          <cell r="M26">
            <v>0</v>
          </cell>
          <cell r="N26">
            <v>1323541</v>
          </cell>
          <cell r="O26">
            <v>167098.4</v>
          </cell>
          <cell r="P26">
            <v>0</v>
          </cell>
          <cell r="Q26">
            <v>78820</v>
          </cell>
          <cell r="S26">
            <v>5510459.4000000004</v>
          </cell>
          <cell r="T26">
            <v>78820</v>
          </cell>
          <cell r="U26">
            <v>0</v>
          </cell>
          <cell r="V26">
            <v>39410</v>
          </cell>
          <cell r="W26">
            <v>0</v>
          </cell>
          <cell r="X26">
            <v>0</v>
          </cell>
        </row>
        <row r="27">
          <cell r="B27" t="str">
            <v>D070</v>
          </cell>
          <cell r="C27" t="str">
            <v>Yuniarti</v>
          </cell>
          <cell r="D27" t="str">
            <v>DC</v>
          </cell>
          <cell r="E27" t="str">
            <v>DC</v>
          </cell>
          <cell r="F27" t="str">
            <v>Dony Arif Kristianto</v>
          </cell>
          <cell r="G27" t="str">
            <v>TK</v>
          </cell>
          <cell r="H27">
            <v>42614</v>
          </cell>
          <cell r="I27">
            <v>22</v>
          </cell>
          <cell r="J27">
            <v>3941000</v>
          </cell>
          <cell r="K27">
            <v>3941000</v>
          </cell>
          <cell r="L27">
            <v>250000</v>
          </cell>
          <cell r="M27">
            <v>0</v>
          </cell>
          <cell r="N27">
            <v>2070740</v>
          </cell>
          <cell r="O27">
            <v>167098.4</v>
          </cell>
          <cell r="P27">
            <v>0</v>
          </cell>
          <cell r="Q27">
            <v>78820</v>
          </cell>
          <cell r="S27">
            <v>6507658.4000000004</v>
          </cell>
          <cell r="T27">
            <v>78820</v>
          </cell>
          <cell r="U27">
            <v>0</v>
          </cell>
          <cell r="V27">
            <v>39410</v>
          </cell>
          <cell r="W27">
            <v>0</v>
          </cell>
          <cell r="X27">
            <v>78202.274000000019</v>
          </cell>
        </row>
        <row r="28">
          <cell r="B28" t="str">
            <v>D072</v>
          </cell>
          <cell r="C28" t="str">
            <v>Rahadiyan Prayoga</v>
          </cell>
          <cell r="D28" t="str">
            <v>DC</v>
          </cell>
          <cell r="E28" t="str">
            <v>DC</v>
          </cell>
          <cell r="F28" t="str">
            <v xml:space="preserve">Tongam Paroloan Ernest </v>
          </cell>
          <cell r="G28" t="str">
            <v>K1</v>
          </cell>
          <cell r="H28">
            <v>42767</v>
          </cell>
          <cell r="I28">
            <v>22</v>
          </cell>
          <cell r="J28">
            <v>3941000</v>
          </cell>
          <cell r="K28">
            <v>3941000</v>
          </cell>
          <cell r="L28">
            <v>250000</v>
          </cell>
          <cell r="M28">
            <v>0</v>
          </cell>
          <cell r="N28">
            <v>2204382</v>
          </cell>
          <cell r="O28">
            <v>167098.4</v>
          </cell>
          <cell r="P28">
            <v>157638.88</v>
          </cell>
          <cell r="Q28">
            <v>78820</v>
          </cell>
          <cell r="S28">
            <v>6798939.2800000003</v>
          </cell>
          <cell r="T28">
            <v>78820</v>
          </cell>
          <cell r="U28">
            <v>39409.72</v>
          </cell>
          <cell r="V28">
            <v>39410</v>
          </cell>
          <cell r="W28">
            <v>0</v>
          </cell>
          <cell r="X28">
            <v>52567.629800000046</v>
          </cell>
        </row>
        <row r="29">
          <cell r="B29" t="str">
            <v>D073</v>
          </cell>
          <cell r="C29" t="str">
            <v>Odesiana Junani</v>
          </cell>
          <cell r="D29" t="str">
            <v>DC</v>
          </cell>
          <cell r="E29" t="str">
            <v>DC</v>
          </cell>
          <cell r="F29" t="str">
            <v xml:space="preserve">Tongam Paroloan Ernest </v>
          </cell>
          <cell r="G29" t="str">
            <v>TK</v>
          </cell>
          <cell r="H29">
            <v>42828</v>
          </cell>
          <cell r="I29">
            <v>22</v>
          </cell>
          <cell r="J29">
            <v>3941000</v>
          </cell>
          <cell r="K29">
            <v>3941000</v>
          </cell>
          <cell r="L29">
            <v>0</v>
          </cell>
          <cell r="M29">
            <v>0</v>
          </cell>
          <cell r="N29">
            <v>1617411</v>
          </cell>
          <cell r="O29">
            <v>167098.4</v>
          </cell>
          <cell r="P29">
            <v>157638.88</v>
          </cell>
          <cell r="Q29">
            <v>78820</v>
          </cell>
          <cell r="S29">
            <v>5961968.2800000003</v>
          </cell>
          <cell r="T29">
            <v>78820</v>
          </cell>
          <cell r="U29">
            <v>39409.72</v>
          </cell>
          <cell r="V29">
            <v>39410</v>
          </cell>
          <cell r="W29">
            <v>0</v>
          </cell>
          <cell r="X29">
            <v>50311.507300000019</v>
          </cell>
        </row>
        <row r="30">
          <cell r="B30" t="str">
            <v>D074</v>
          </cell>
          <cell r="C30" t="str">
            <v>H Aan Novriansyah</v>
          </cell>
          <cell r="D30" t="str">
            <v>DC</v>
          </cell>
          <cell r="E30" t="str">
            <v>DC</v>
          </cell>
          <cell r="F30" t="str">
            <v xml:space="preserve">Tongam Paroloan Ernest </v>
          </cell>
          <cell r="G30" t="str">
            <v>K0</v>
          </cell>
          <cell r="H30">
            <v>42919</v>
          </cell>
          <cell r="I30">
            <v>22</v>
          </cell>
          <cell r="J30">
            <v>3941000</v>
          </cell>
          <cell r="K30">
            <v>3941000</v>
          </cell>
          <cell r="L30">
            <v>250000</v>
          </cell>
          <cell r="M30">
            <v>0</v>
          </cell>
          <cell r="N30">
            <v>1933298</v>
          </cell>
          <cell r="O30">
            <v>167098.4</v>
          </cell>
          <cell r="P30">
            <v>0</v>
          </cell>
          <cell r="Q30">
            <v>78820</v>
          </cell>
          <cell r="S30">
            <v>6370216.4000000004</v>
          </cell>
          <cell r="T30">
            <v>78820</v>
          </cell>
          <cell r="U30">
            <v>0</v>
          </cell>
          <cell r="V30">
            <v>39410</v>
          </cell>
          <cell r="W30">
            <v>0</v>
          </cell>
          <cell r="X30">
            <v>52923.779000000039</v>
          </cell>
        </row>
        <row r="31">
          <cell r="B31" t="str">
            <v>D075</v>
          </cell>
          <cell r="C31" t="str">
            <v>Asmarika Banjarnahor</v>
          </cell>
          <cell r="D31" t="str">
            <v>DC</v>
          </cell>
          <cell r="E31" t="str">
            <v>DC</v>
          </cell>
          <cell r="F31" t="str">
            <v xml:space="preserve">Tongam Paroloan Ernest </v>
          </cell>
          <cell r="G31" t="str">
            <v>TK</v>
          </cell>
          <cell r="H31">
            <v>42919</v>
          </cell>
          <cell r="I31">
            <v>22</v>
          </cell>
          <cell r="J31">
            <v>3941000</v>
          </cell>
          <cell r="K31">
            <v>3941000</v>
          </cell>
          <cell r="L31">
            <v>0</v>
          </cell>
          <cell r="M31">
            <v>0</v>
          </cell>
          <cell r="N31">
            <v>2198310</v>
          </cell>
          <cell r="O31">
            <v>167098.4</v>
          </cell>
          <cell r="P31">
            <v>0</v>
          </cell>
          <cell r="Q31">
            <v>78820</v>
          </cell>
          <cell r="S31">
            <v>6385228.4000000004</v>
          </cell>
          <cell r="T31">
            <v>78820</v>
          </cell>
          <cell r="U31">
            <v>0</v>
          </cell>
          <cell r="V31">
            <v>39410</v>
          </cell>
          <cell r="W31">
            <v>0</v>
          </cell>
          <cell r="X31">
            <v>72386.849000000031</v>
          </cell>
        </row>
        <row r="32">
          <cell r="B32" t="str">
            <v>D076</v>
          </cell>
          <cell r="C32" t="str">
            <v>Risma Amaliana</v>
          </cell>
          <cell r="D32" t="str">
            <v>DC</v>
          </cell>
          <cell r="E32" t="str">
            <v>DC</v>
          </cell>
          <cell r="F32" t="str">
            <v>Amsori</v>
          </cell>
          <cell r="G32" t="str">
            <v>TK</v>
          </cell>
          <cell r="H32">
            <v>42948</v>
          </cell>
          <cell r="I32">
            <v>22</v>
          </cell>
          <cell r="J32">
            <v>3941000</v>
          </cell>
          <cell r="K32">
            <v>3941000</v>
          </cell>
          <cell r="L32">
            <v>250000</v>
          </cell>
          <cell r="M32">
            <v>0</v>
          </cell>
          <cell r="N32">
            <v>1469336</v>
          </cell>
          <cell r="O32">
            <v>167098.4</v>
          </cell>
          <cell r="P32">
            <v>157638.88</v>
          </cell>
          <cell r="Q32">
            <v>78820</v>
          </cell>
          <cell r="S32">
            <v>6063893.2800000003</v>
          </cell>
          <cell r="T32">
            <v>78820</v>
          </cell>
          <cell r="U32">
            <v>39409.72</v>
          </cell>
          <cell r="V32">
            <v>39410</v>
          </cell>
          <cell r="W32">
            <v>0</v>
          </cell>
          <cell r="X32">
            <v>55152.944800000019</v>
          </cell>
        </row>
        <row r="33">
          <cell r="B33" t="str">
            <v>D077</v>
          </cell>
          <cell r="C33" t="str">
            <v>Siti Komariah</v>
          </cell>
          <cell r="D33" t="str">
            <v>DC</v>
          </cell>
          <cell r="E33" t="str">
            <v>DC</v>
          </cell>
          <cell r="F33" t="str">
            <v>Amsori</v>
          </cell>
          <cell r="G33" t="str">
            <v>TK</v>
          </cell>
          <cell r="H33">
            <v>42948</v>
          </cell>
          <cell r="I33">
            <v>22</v>
          </cell>
          <cell r="J33">
            <v>3941000</v>
          </cell>
          <cell r="K33">
            <v>3941000</v>
          </cell>
          <cell r="L33">
            <v>250000</v>
          </cell>
          <cell r="M33">
            <v>0</v>
          </cell>
          <cell r="N33">
            <v>1943929</v>
          </cell>
          <cell r="O33">
            <v>167098.4</v>
          </cell>
          <cell r="P33">
            <v>0</v>
          </cell>
          <cell r="Q33">
            <v>78820</v>
          </cell>
          <cell r="S33">
            <v>6380847.4000000004</v>
          </cell>
          <cell r="T33">
            <v>78820</v>
          </cell>
          <cell r="U33">
            <v>0</v>
          </cell>
          <cell r="V33">
            <v>39410</v>
          </cell>
          <cell r="W33">
            <v>0</v>
          </cell>
          <cell r="X33">
            <v>72178.751500000697</v>
          </cell>
        </row>
        <row r="34">
          <cell r="B34" t="str">
            <v>D078</v>
          </cell>
          <cell r="C34" t="str">
            <v>Rian Hambali</v>
          </cell>
          <cell r="D34" t="str">
            <v>DC</v>
          </cell>
          <cell r="E34" t="str">
            <v>DC</v>
          </cell>
          <cell r="F34" t="str">
            <v>Dony Arif Kristianto</v>
          </cell>
          <cell r="G34" t="str">
            <v>TK</v>
          </cell>
          <cell r="H34">
            <v>43010</v>
          </cell>
          <cell r="I34">
            <v>22</v>
          </cell>
          <cell r="J34">
            <v>3941000</v>
          </cell>
          <cell r="K34">
            <v>3941000</v>
          </cell>
          <cell r="L34">
            <v>250000</v>
          </cell>
          <cell r="M34">
            <v>0</v>
          </cell>
          <cell r="N34">
            <v>1980377</v>
          </cell>
          <cell r="O34">
            <v>167098.4</v>
          </cell>
          <cell r="P34">
            <v>157638.88</v>
          </cell>
          <cell r="Q34">
            <v>78820</v>
          </cell>
          <cell r="S34">
            <v>6574934.2800000003</v>
          </cell>
          <cell r="T34">
            <v>78820</v>
          </cell>
          <cell r="U34">
            <v>39409.72</v>
          </cell>
          <cell r="V34">
            <v>39410</v>
          </cell>
          <cell r="W34">
            <v>0</v>
          </cell>
          <cell r="X34">
            <v>79427.39230000005</v>
          </cell>
        </row>
        <row r="35">
          <cell r="B35" t="str">
            <v>D079</v>
          </cell>
          <cell r="C35" t="str">
            <v>Mulia Sani Lubis</v>
          </cell>
          <cell r="D35" t="str">
            <v>DC</v>
          </cell>
          <cell r="E35" t="str">
            <v>DC</v>
          </cell>
          <cell r="F35" t="str">
            <v>Amsori</v>
          </cell>
          <cell r="G35" t="str">
            <v>TK</v>
          </cell>
          <cell r="H35">
            <v>43010</v>
          </cell>
          <cell r="I35">
            <v>22</v>
          </cell>
          <cell r="J35">
            <v>3941000</v>
          </cell>
          <cell r="K35">
            <v>3941000</v>
          </cell>
          <cell r="L35">
            <v>250000</v>
          </cell>
          <cell r="M35">
            <v>0</v>
          </cell>
          <cell r="N35">
            <v>1694861</v>
          </cell>
          <cell r="O35">
            <v>167098.4</v>
          </cell>
          <cell r="P35">
            <v>157638.88</v>
          </cell>
          <cell r="Q35">
            <v>78820</v>
          </cell>
          <cell r="S35">
            <v>6289418.2800000003</v>
          </cell>
          <cell r="T35">
            <v>78820</v>
          </cell>
          <cell r="U35">
            <v>39409.72</v>
          </cell>
          <cell r="V35">
            <v>39410</v>
          </cell>
          <cell r="W35">
            <v>0</v>
          </cell>
          <cell r="X35">
            <v>65865.382300000012</v>
          </cell>
        </row>
        <row r="36">
          <cell r="B36" t="str">
            <v>D080</v>
          </cell>
          <cell r="C36" t="str">
            <v>Pangestuti Rahayu Budi S</v>
          </cell>
          <cell r="D36" t="str">
            <v>DC</v>
          </cell>
          <cell r="E36" t="str">
            <v>DC</v>
          </cell>
          <cell r="F36" t="str">
            <v xml:space="preserve">Tongam Paroloan Ernest </v>
          </cell>
          <cell r="G36" t="str">
            <v>TK</v>
          </cell>
          <cell r="H36">
            <v>43073</v>
          </cell>
          <cell r="I36">
            <v>22</v>
          </cell>
          <cell r="J36">
            <v>3941000</v>
          </cell>
          <cell r="K36">
            <v>3941000</v>
          </cell>
          <cell r="L36">
            <v>250000</v>
          </cell>
          <cell r="M36">
            <v>0</v>
          </cell>
          <cell r="N36">
            <v>1483764</v>
          </cell>
          <cell r="O36">
            <v>167098.4</v>
          </cell>
          <cell r="P36">
            <v>0</v>
          </cell>
          <cell r="Q36">
            <v>78820</v>
          </cell>
          <cell r="S36">
            <v>5920682.4000000004</v>
          </cell>
          <cell r="T36">
            <v>78820</v>
          </cell>
          <cell r="U36">
            <v>0</v>
          </cell>
          <cell r="V36">
            <v>39410</v>
          </cell>
          <cell r="W36">
            <v>0</v>
          </cell>
          <cell r="X36">
            <v>50320.914000000754</v>
          </cell>
        </row>
        <row r="37">
          <cell r="B37" t="str">
            <v>D081</v>
          </cell>
          <cell r="C37" t="str">
            <v xml:space="preserve">Eka Fitri Sari </v>
          </cell>
          <cell r="D37" t="str">
            <v>DC</v>
          </cell>
          <cell r="E37" t="str">
            <v>DC</v>
          </cell>
          <cell r="F37" t="str">
            <v xml:space="preserve">Tongam Paroloan Ernest </v>
          </cell>
          <cell r="G37" t="str">
            <v>TK</v>
          </cell>
          <cell r="H37">
            <v>43073</v>
          </cell>
          <cell r="I37">
            <v>22</v>
          </cell>
          <cell r="J37">
            <v>3941000</v>
          </cell>
          <cell r="K37">
            <v>3941000</v>
          </cell>
          <cell r="L37">
            <v>250000</v>
          </cell>
          <cell r="M37">
            <v>0</v>
          </cell>
          <cell r="N37">
            <v>2166417</v>
          </cell>
          <cell r="O37">
            <v>167098.4</v>
          </cell>
          <cell r="P37">
            <v>0</v>
          </cell>
          <cell r="Q37">
            <v>78820</v>
          </cell>
          <cell r="S37">
            <v>6603335.4000000004</v>
          </cell>
          <cell r="T37">
            <v>78820</v>
          </cell>
          <cell r="U37">
            <v>0</v>
          </cell>
          <cell r="V37">
            <v>39410</v>
          </cell>
          <cell r="W37">
            <v>0</v>
          </cell>
          <cell r="X37">
            <v>82746.931500000719</v>
          </cell>
        </row>
        <row r="38">
          <cell r="B38" t="str">
            <v>D082</v>
          </cell>
          <cell r="C38" t="str">
            <v>Desi Kurniasih Suhemi</v>
          </cell>
          <cell r="D38" t="str">
            <v>DC</v>
          </cell>
          <cell r="E38" t="str">
            <v>DC</v>
          </cell>
          <cell r="F38" t="str">
            <v>Dony Arif Kristianto</v>
          </cell>
          <cell r="G38" t="str">
            <v>TK</v>
          </cell>
          <cell r="H38">
            <v>43073</v>
          </cell>
          <cell r="I38">
            <v>22</v>
          </cell>
          <cell r="J38">
            <v>3941000</v>
          </cell>
          <cell r="K38">
            <v>3941000</v>
          </cell>
          <cell r="L38">
            <v>250000</v>
          </cell>
          <cell r="M38">
            <v>0</v>
          </cell>
          <cell r="N38">
            <v>2072258</v>
          </cell>
          <cell r="O38">
            <v>167098.4</v>
          </cell>
          <cell r="P38">
            <v>157638.88</v>
          </cell>
          <cell r="Q38">
            <v>78820</v>
          </cell>
          <cell r="S38">
            <v>6666815.2800000003</v>
          </cell>
          <cell r="T38">
            <v>78820</v>
          </cell>
          <cell r="U38">
            <v>39409.72</v>
          </cell>
          <cell r="V38">
            <v>39410</v>
          </cell>
          <cell r="W38">
            <v>0</v>
          </cell>
          <cell r="X38">
            <v>83791.73980000001</v>
          </cell>
        </row>
        <row r="39">
          <cell r="B39" t="str">
            <v>D083</v>
          </cell>
          <cell r="C39" t="str">
            <v>Dwi Laksono Santoso</v>
          </cell>
          <cell r="D39" t="str">
            <v>DC</v>
          </cell>
          <cell r="E39" t="str">
            <v>DC</v>
          </cell>
          <cell r="F39" t="str">
            <v>Amsori</v>
          </cell>
          <cell r="G39" t="str">
            <v>K1</v>
          </cell>
          <cell r="H39">
            <v>43255</v>
          </cell>
          <cell r="I39">
            <v>22</v>
          </cell>
          <cell r="J39">
            <v>3941000</v>
          </cell>
          <cell r="K39">
            <v>3941000</v>
          </cell>
          <cell r="L39">
            <v>250000</v>
          </cell>
          <cell r="M39">
            <v>0</v>
          </cell>
          <cell r="N39">
            <v>1976579</v>
          </cell>
          <cell r="O39">
            <v>167098.4</v>
          </cell>
          <cell r="P39">
            <v>0</v>
          </cell>
          <cell r="Q39">
            <v>78820</v>
          </cell>
          <cell r="S39">
            <v>6413497.4000000004</v>
          </cell>
          <cell r="T39">
            <v>78820</v>
          </cell>
          <cell r="U39">
            <v>0</v>
          </cell>
          <cell r="V39">
            <v>39410</v>
          </cell>
          <cell r="W39">
            <v>0</v>
          </cell>
          <cell r="X39">
            <v>36229.626500000755</v>
          </cell>
        </row>
        <row r="40">
          <cell r="B40" t="str">
            <v>D084</v>
          </cell>
          <cell r="C40" t="str">
            <v>Dian Septiadi</v>
          </cell>
          <cell r="D40" t="str">
            <v>DC</v>
          </cell>
          <cell r="E40" t="str">
            <v>DC</v>
          </cell>
          <cell r="F40" t="str">
            <v>Dony Arif Kristianto</v>
          </cell>
          <cell r="G40" t="str">
            <v>K1</v>
          </cell>
          <cell r="H40">
            <v>43472</v>
          </cell>
          <cell r="I40">
            <v>19</v>
          </cell>
          <cell r="J40">
            <v>3941000</v>
          </cell>
          <cell r="K40">
            <v>3403590.9090909092</v>
          </cell>
          <cell r="L40">
            <v>0</v>
          </cell>
          <cell r="M40">
            <v>0</v>
          </cell>
          <cell r="N40">
            <v>0</v>
          </cell>
          <cell r="O40">
            <v>144312.25454545455</v>
          </cell>
          <cell r="P40">
            <v>0</v>
          </cell>
          <cell r="Q40">
            <v>68071.818181818191</v>
          </cell>
          <cell r="S40">
            <v>3615974.9818181819</v>
          </cell>
          <cell r="T40">
            <v>68071.818181818191</v>
          </cell>
          <cell r="U40">
            <v>0</v>
          </cell>
          <cell r="V40">
            <v>34035.909090909096</v>
          </cell>
          <cell r="W40">
            <v>0</v>
          </cell>
          <cell r="X40">
            <v>0</v>
          </cell>
        </row>
        <row r="41">
          <cell r="B41" t="str">
            <v>TL03</v>
          </cell>
          <cell r="C41" t="str">
            <v>Dony Arif Kristianto</v>
          </cell>
          <cell r="D41" t="str">
            <v>TL</v>
          </cell>
          <cell r="E41" t="str">
            <v>TL</v>
          </cell>
          <cell r="F41">
            <v>0</v>
          </cell>
          <cell r="G41" t="str">
            <v>K2</v>
          </cell>
          <cell r="H41">
            <v>43177</v>
          </cell>
          <cell r="I41">
            <v>22</v>
          </cell>
          <cell r="J41">
            <v>3941000</v>
          </cell>
          <cell r="K41">
            <v>3941000</v>
          </cell>
          <cell r="L41">
            <v>0</v>
          </cell>
          <cell r="M41">
            <v>0</v>
          </cell>
          <cell r="N41">
            <v>2031252</v>
          </cell>
          <cell r="O41">
            <v>167098.4</v>
          </cell>
          <cell r="P41">
            <v>157638.88</v>
          </cell>
          <cell r="Q41">
            <v>78820</v>
          </cell>
          <cell r="S41">
            <v>6375809.2800000003</v>
          </cell>
          <cell r="T41">
            <v>78820</v>
          </cell>
          <cell r="U41">
            <v>39409.72</v>
          </cell>
          <cell r="V41">
            <v>39410</v>
          </cell>
          <cell r="W41">
            <v>0</v>
          </cell>
          <cell r="X41">
            <v>13718.954800000043</v>
          </cell>
        </row>
        <row r="42">
          <cell r="B42" t="str">
            <v>TL04</v>
          </cell>
          <cell r="C42" t="str">
            <v>Tongam Paroloan Ernest</v>
          </cell>
          <cell r="D42" t="str">
            <v>TL</v>
          </cell>
          <cell r="E42" t="str">
            <v>TL</v>
          </cell>
          <cell r="F42">
            <v>0</v>
          </cell>
          <cell r="G42" t="str">
            <v>K0</v>
          </cell>
          <cell r="H42">
            <v>41612</v>
          </cell>
          <cell r="I42">
            <v>22</v>
          </cell>
          <cell r="J42">
            <v>3941000</v>
          </cell>
          <cell r="K42">
            <v>3941000</v>
          </cell>
          <cell r="L42">
            <v>250000</v>
          </cell>
          <cell r="M42">
            <v>0</v>
          </cell>
          <cell r="N42">
            <v>2058586</v>
          </cell>
          <cell r="O42">
            <v>167098.4</v>
          </cell>
          <cell r="P42">
            <v>157638.88</v>
          </cell>
          <cell r="Q42">
            <v>78820</v>
          </cell>
          <cell r="S42">
            <v>6653143.2800000003</v>
          </cell>
          <cell r="T42">
            <v>78820</v>
          </cell>
          <cell r="U42">
            <v>39409.72</v>
          </cell>
          <cell r="V42">
            <v>39410</v>
          </cell>
          <cell r="W42">
            <v>0</v>
          </cell>
          <cell r="X42">
            <v>64392.319800000019</v>
          </cell>
        </row>
        <row r="43">
          <cell r="B43" t="str">
            <v>TL05</v>
          </cell>
          <cell r="C43" t="str">
            <v>Amsori</v>
          </cell>
          <cell r="D43" t="str">
            <v>TL</v>
          </cell>
          <cell r="E43" t="str">
            <v>TL</v>
          </cell>
          <cell r="F43">
            <v>0</v>
          </cell>
          <cell r="G43" t="str">
            <v>K1</v>
          </cell>
          <cell r="H43">
            <v>43177</v>
          </cell>
          <cell r="I43">
            <v>22</v>
          </cell>
          <cell r="J43">
            <v>3941000</v>
          </cell>
          <cell r="K43">
            <v>3941000</v>
          </cell>
          <cell r="L43">
            <v>250000</v>
          </cell>
          <cell r="M43">
            <v>0</v>
          </cell>
          <cell r="N43">
            <v>2019102</v>
          </cell>
          <cell r="O43">
            <v>167098.4</v>
          </cell>
          <cell r="P43">
            <v>0</v>
          </cell>
          <cell r="Q43">
            <v>78820</v>
          </cell>
          <cell r="S43">
            <v>6456020.4000000004</v>
          </cell>
          <cell r="T43">
            <v>78820</v>
          </cell>
          <cell r="U43">
            <v>0</v>
          </cell>
          <cell r="V43">
            <v>39410</v>
          </cell>
          <cell r="W43">
            <v>0</v>
          </cell>
          <cell r="X43">
            <v>38249.469000000769</v>
          </cell>
        </row>
        <row r="44"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</row>
        <row r="45"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</row>
        <row r="46"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</row>
        <row r="47"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</row>
        <row r="48"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</row>
        <row r="49"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</row>
        <row r="50"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</row>
        <row r="51"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</row>
        <row r="52"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</row>
        <row r="53"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</row>
        <row r="54"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</row>
        <row r="55"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</row>
        <row r="56"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</row>
        <row r="57"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</row>
        <row r="58"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</row>
        <row r="59">
          <cell r="S59">
            <v>0</v>
          </cell>
          <cell r="T59">
            <v>0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</row>
        <row r="60">
          <cell r="S60">
            <v>0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</row>
        <row r="61">
          <cell r="S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>
            <v>0</v>
          </cell>
        </row>
        <row r="62">
          <cell r="S62">
            <v>0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</row>
        <row r="63">
          <cell r="S63">
            <v>0</v>
          </cell>
          <cell r="T63">
            <v>0</v>
          </cell>
          <cell r="U63">
            <v>0</v>
          </cell>
          <cell r="V63">
            <v>0</v>
          </cell>
          <cell r="W63">
            <v>0</v>
          </cell>
          <cell r="X63">
            <v>0</v>
          </cell>
        </row>
        <row r="64"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</row>
        <row r="65"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</row>
        <row r="66"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</row>
        <row r="67">
          <cell r="S67">
            <v>0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>
            <v>0</v>
          </cell>
        </row>
        <row r="68"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</row>
        <row r="69"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</row>
        <row r="70"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</row>
        <row r="71"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</row>
        <row r="72">
          <cell r="S72">
            <v>0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</row>
        <row r="73">
          <cell r="S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>
            <v>0</v>
          </cell>
        </row>
        <row r="74">
          <cell r="S74">
            <v>0</v>
          </cell>
          <cell r="T74">
            <v>0</v>
          </cell>
          <cell r="U74">
            <v>0</v>
          </cell>
          <cell r="V74">
            <v>0</v>
          </cell>
          <cell r="W74">
            <v>0</v>
          </cell>
          <cell r="X74">
            <v>0</v>
          </cell>
        </row>
        <row r="75">
          <cell r="S75">
            <v>0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X75">
            <v>0</v>
          </cell>
        </row>
      </sheetData>
      <sheetData sheetId="4"/>
      <sheetData sheetId="5"/>
      <sheetData sheetId="6">
        <row r="8">
          <cell r="B8" t="str">
            <v>D004</v>
          </cell>
          <cell r="C8" t="str">
            <v>Hani</v>
          </cell>
          <cell r="D8">
            <v>2058586</v>
          </cell>
        </row>
        <row r="9">
          <cell r="B9" t="str">
            <v>D010</v>
          </cell>
          <cell r="C9" t="str">
            <v>Defi Marlina</v>
          </cell>
          <cell r="D9">
            <v>1691825</v>
          </cell>
        </row>
        <row r="10">
          <cell r="B10" t="str">
            <v>D013</v>
          </cell>
          <cell r="C10" t="str">
            <v>Anggi Anggraini</v>
          </cell>
          <cell r="D10">
            <v>448016</v>
          </cell>
        </row>
        <row r="11">
          <cell r="B11" t="str">
            <v>D020</v>
          </cell>
          <cell r="C11" t="str">
            <v>Ramadina</v>
          </cell>
          <cell r="D11">
            <v>1464022</v>
          </cell>
        </row>
        <row r="12">
          <cell r="B12" t="str">
            <v>D022</v>
          </cell>
          <cell r="C12" t="str">
            <v>E. Yuli Purwaningsih</v>
          </cell>
          <cell r="D12">
            <v>1697897</v>
          </cell>
        </row>
        <row r="13">
          <cell r="B13" t="str">
            <v>D032</v>
          </cell>
          <cell r="C13" t="str">
            <v>Etty Setiawati</v>
          </cell>
          <cell r="D13">
            <v>2448896</v>
          </cell>
        </row>
        <row r="14">
          <cell r="B14" t="str">
            <v>D038</v>
          </cell>
          <cell r="C14" t="str">
            <v>Mohammad Irfan</v>
          </cell>
          <cell r="D14">
            <v>1947724</v>
          </cell>
        </row>
        <row r="15">
          <cell r="B15" t="str">
            <v>D044</v>
          </cell>
          <cell r="C15" t="str">
            <v>Endang Hendi</v>
          </cell>
          <cell r="D15">
            <v>2202864</v>
          </cell>
        </row>
        <row r="16">
          <cell r="B16" t="str">
            <v>D051</v>
          </cell>
          <cell r="C16" t="str">
            <v>Yusuf Hendarman</v>
          </cell>
          <cell r="D16">
            <v>1597665</v>
          </cell>
        </row>
        <row r="17">
          <cell r="B17" t="str">
            <v>D053</v>
          </cell>
          <cell r="C17" t="str">
            <v>Medi Purwanto</v>
          </cell>
          <cell r="D17">
            <v>2157303</v>
          </cell>
        </row>
        <row r="18">
          <cell r="B18" t="str">
            <v>D058</v>
          </cell>
          <cell r="C18" t="str">
            <v>Elva Suryadi</v>
          </cell>
          <cell r="D18">
            <v>1848250</v>
          </cell>
        </row>
        <row r="19">
          <cell r="B19" t="str">
            <v>D059</v>
          </cell>
          <cell r="C19" t="str">
            <v>Budi Triyono</v>
          </cell>
          <cell r="D19">
            <v>1844455</v>
          </cell>
        </row>
        <row r="20">
          <cell r="B20" t="str">
            <v>D060</v>
          </cell>
          <cell r="C20" t="str">
            <v>Ismail Hasan</v>
          </cell>
          <cell r="D20">
            <v>1722957</v>
          </cell>
        </row>
        <row r="21">
          <cell r="B21" t="str">
            <v>D065</v>
          </cell>
          <cell r="C21" t="str">
            <v>Latifah</v>
          </cell>
          <cell r="D21">
            <v>2070740</v>
          </cell>
        </row>
        <row r="22">
          <cell r="B22" t="str">
            <v>D068</v>
          </cell>
          <cell r="C22" t="str">
            <v>Benny Assiam Syuib</v>
          </cell>
          <cell r="D22">
            <v>905901</v>
          </cell>
        </row>
        <row r="23">
          <cell r="B23" t="str">
            <v>D069</v>
          </cell>
          <cell r="C23" t="str">
            <v>Juli Nur Cahyadi</v>
          </cell>
          <cell r="D23">
            <v>1323541</v>
          </cell>
        </row>
        <row r="24">
          <cell r="B24" t="str">
            <v>D070</v>
          </cell>
          <cell r="C24" t="str">
            <v>Yuniarti</v>
          </cell>
          <cell r="D24">
            <v>2070740</v>
          </cell>
        </row>
        <row r="25">
          <cell r="B25" t="str">
            <v>D072</v>
          </cell>
          <cell r="C25" t="str">
            <v>Rahadiyan Prayoga</v>
          </cell>
          <cell r="D25">
            <v>2204382</v>
          </cell>
        </row>
        <row r="26">
          <cell r="B26" t="str">
            <v>D073</v>
          </cell>
          <cell r="C26" t="str">
            <v>Odesiana Junani</v>
          </cell>
          <cell r="D26">
            <v>1617411</v>
          </cell>
        </row>
        <row r="27">
          <cell r="B27" t="str">
            <v>D074</v>
          </cell>
          <cell r="C27" t="str">
            <v>H Aan Novriansyah</v>
          </cell>
          <cell r="D27">
            <v>1933298</v>
          </cell>
        </row>
        <row r="28">
          <cell r="B28" t="str">
            <v>D075</v>
          </cell>
          <cell r="C28" t="str">
            <v>Asmarika Banjarnahor</v>
          </cell>
          <cell r="D28">
            <v>2198310</v>
          </cell>
        </row>
        <row r="29">
          <cell r="B29" t="str">
            <v>D076</v>
          </cell>
          <cell r="C29" t="str">
            <v>Risma Amaliana</v>
          </cell>
          <cell r="D29">
            <v>1469336</v>
          </cell>
        </row>
        <row r="30">
          <cell r="B30" t="str">
            <v>D077</v>
          </cell>
          <cell r="C30" t="str">
            <v>Siti Komariah</v>
          </cell>
          <cell r="D30">
            <v>1943929</v>
          </cell>
        </row>
        <row r="31">
          <cell r="B31" t="str">
            <v>D078</v>
          </cell>
          <cell r="C31" t="str">
            <v>Rian Hambali</v>
          </cell>
          <cell r="D31">
            <v>1980377</v>
          </cell>
        </row>
        <row r="32">
          <cell r="B32" t="str">
            <v>D079</v>
          </cell>
          <cell r="C32" t="str">
            <v>Mulia Sani Lubis</v>
          </cell>
          <cell r="D32">
            <v>1694861</v>
          </cell>
        </row>
        <row r="33">
          <cell r="B33" t="str">
            <v>D080</v>
          </cell>
          <cell r="C33" t="str">
            <v>Pangestuti Rahayu Budi S</v>
          </cell>
          <cell r="D33">
            <v>1483764</v>
          </cell>
        </row>
        <row r="34">
          <cell r="B34" t="str">
            <v>D081</v>
          </cell>
          <cell r="C34" t="str">
            <v xml:space="preserve">Eka Fitri Sari </v>
          </cell>
          <cell r="D34">
            <v>2166417</v>
          </cell>
        </row>
        <row r="35">
          <cell r="B35" t="str">
            <v>D082</v>
          </cell>
          <cell r="C35" t="str">
            <v>Desi Kurniasih Suhemi</v>
          </cell>
          <cell r="D35">
            <v>2072258</v>
          </cell>
        </row>
        <row r="36">
          <cell r="B36" t="str">
            <v>D083</v>
          </cell>
          <cell r="C36" t="str">
            <v>Dwi Laksono Santoso</v>
          </cell>
          <cell r="D36">
            <v>1976579</v>
          </cell>
        </row>
        <row r="37">
          <cell r="B37" t="str">
            <v>D084</v>
          </cell>
          <cell r="C37" t="str">
            <v>Dian Septiadi</v>
          </cell>
          <cell r="D37">
            <v>0</v>
          </cell>
        </row>
        <row r="38">
          <cell r="B38" t="str">
            <v>TL03</v>
          </cell>
          <cell r="C38" t="str">
            <v>Dony Arif Kristianto</v>
          </cell>
          <cell r="D38">
            <v>2031252</v>
          </cell>
        </row>
        <row r="39">
          <cell r="B39" t="str">
            <v>TL04</v>
          </cell>
          <cell r="C39" t="str">
            <v>Tongam Paroloan Ernest</v>
          </cell>
          <cell r="D39">
            <v>2058586</v>
          </cell>
        </row>
        <row r="40">
          <cell r="B40" t="str">
            <v>TL05</v>
          </cell>
          <cell r="C40" t="str">
            <v>Amsori</v>
          </cell>
          <cell r="D40">
            <v>2019102</v>
          </cell>
        </row>
        <row r="42">
          <cell r="D42">
            <v>58351244</v>
          </cell>
        </row>
        <row r="44">
          <cell r="C44" t="str">
            <v>DC</v>
          </cell>
          <cell r="D44">
            <v>52242304</v>
          </cell>
        </row>
        <row r="45">
          <cell r="C45" t="str">
            <v>TL</v>
          </cell>
          <cell r="D45">
            <v>6108940</v>
          </cell>
        </row>
      </sheetData>
      <sheetData sheetId="7"/>
      <sheetData sheetId="8"/>
      <sheetData sheetId="9">
        <row r="8">
          <cell r="B8" t="str">
            <v>D004</v>
          </cell>
          <cell r="C8" t="str">
            <v>Hani</v>
          </cell>
          <cell r="E8">
            <v>250000</v>
          </cell>
          <cell r="H8">
            <v>250000</v>
          </cell>
        </row>
        <row r="9">
          <cell r="B9" t="str">
            <v>D010</v>
          </cell>
          <cell r="C9" t="str">
            <v>Defi Marlina</v>
          </cell>
          <cell r="E9">
            <v>0</v>
          </cell>
          <cell r="H9">
            <v>0</v>
          </cell>
        </row>
        <row r="10">
          <cell r="B10" t="str">
            <v>D013</v>
          </cell>
          <cell r="C10" t="str">
            <v>Anggi Anggraini</v>
          </cell>
          <cell r="E10">
            <v>0</v>
          </cell>
          <cell r="H10">
            <v>0</v>
          </cell>
        </row>
        <row r="11">
          <cell r="B11" t="str">
            <v>D020</v>
          </cell>
          <cell r="C11" t="str">
            <v>Ramadina</v>
          </cell>
          <cell r="E11">
            <v>250000</v>
          </cell>
          <cell r="H11">
            <v>250000</v>
          </cell>
        </row>
        <row r="12">
          <cell r="B12" t="str">
            <v>D022</v>
          </cell>
          <cell r="C12" t="str">
            <v>E. Yuli Purwaningsih</v>
          </cell>
          <cell r="E12">
            <v>0</v>
          </cell>
          <cell r="H12">
            <v>0</v>
          </cell>
        </row>
        <row r="13">
          <cell r="B13" t="str">
            <v>D032</v>
          </cell>
          <cell r="C13" t="str">
            <v>Etty Setiawati</v>
          </cell>
          <cell r="E13">
            <v>250000</v>
          </cell>
          <cell r="H13">
            <v>250000</v>
          </cell>
        </row>
        <row r="14">
          <cell r="B14" t="str">
            <v>D038</v>
          </cell>
          <cell r="C14" t="str">
            <v>Mohammad Irfan</v>
          </cell>
          <cell r="E14">
            <v>0</v>
          </cell>
          <cell r="H14">
            <v>0</v>
          </cell>
        </row>
        <row r="15">
          <cell r="B15" t="str">
            <v>D044</v>
          </cell>
          <cell r="C15" t="str">
            <v>Endang Hendi</v>
          </cell>
          <cell r="E15">
            <v>250000</v>
          </cell>
          <cell r="H15">
            <v>250000</v>
          </cell>
        </row>
        <row r="16">
          <cell r="B16" t="str">
            <v>D051</v>
          </cell>
          <cell r="C16" t="str">
            <v>Yusuf Hendarman</v>
          </cell>
          <cell r="E16">
            <v>0</v>
          </cell>
          <cell r="H16">
            <v>0</v>
          </cell>
        </row>
        <row r="17">
          <cell r="B17" t="str">
            <v>D053</v>
          </cell>
          <cell r="C17" t="str">
            <v>Medi Purwanto</v>
          </cell>
          <cell r="E17">
            <v>250000</v>
          </cell>
          <cell r="H17">
            <v>250000</v>
          </cell>
        </row>
        <row r="18">
          <cell r="B18" t="str">
            <v>D058</v>
          </cell>
          <cell r="C18" t="str">
            <v>Elva Suryadi</v>
          </cell>
          <cell r="E18">
            <v>250000</v>
          </cell>
          <cell r="H18">
            <v>250000</v>
          </cell>
        </row>
        <row r="19">
          <cell r="B19" t="str">
            <v>D059</v>
          </cell>
          <cell r="C19" t="str">
            <v>Budi Triyono</v>
          </cell>
          <cell r="E19">
            <v>250000</v>
          </cell>
          <cell r="H19">
            <v>250000</v>
          </cell>
        </row>
        <row r="20">
          <cell r="B20" t="str">
            <v>D060</v>
          </cell>
          <cell r="C20" t="str">
            <v>Ismail Hasan</v>
          </cell>
          <cell r="E20">
            <v>0</v>
          </cell>
          <cell r="H20">
            <v>0</v>
          </cell>
        </row>
        <row r="21">
          <cell r="B21" t="str">
            <v>D065</v>
          </cell>
          <cell r="C21" t="str">
            <v>Latifah</v>
          </cell>
          <cell r="E21">
            <v>250000</v>
          </cell>
          <cell r="H21">
            <v>250000</v>
          </cell>
        </row>
        <row r="22">
          <cell r="B22" t="str">
            <v>D068</v>
          </cell>
          <cell r="C22" t="str">
            <v>Benny Assiam Syuib</v>
          </cell>
          <cell r="E22">
            <v>0</v>
          </cell>
          <cell r="H22">
            <v>0</v>
          </cell>
        </row>
        <row r="23">
          <cell r="B23" t="str">
            <v>D069</v>
          </cell>
          <cell r="C23" t="str">
            <v>Juli Nur Cahyadi</v>
          </cell>
          <cell r="E23">
            <v>0</v>
          </cell>
          <cell r="H23">
            <v>0</v>
          </cell>
        </row>
        <row r="24">
          <cell r="B24" t="str">
            <v>D070</v>
          </cell>
          <cell r="C24" t="str">
            <v>Yuniarti</v>
          </cell>
          <cell r="E24">
            <v>250000</v>
          </cell>
          <cell r="H24">
            <v>250000</v>
          </cell>
        </row>
        <row r="25">
          <cell r="B25" t="str">
            <v>D072</v>
          </cell>
          <cell r="C25" t="str">
            <v>Rahadiyan Prayoga</v>
          </cell>
          <cell r="E25">
            <v>250000</v>
          </cell>
          <cell r="H25">
            <v>250000</v>
          </cell>
        </row>
        <row r="26">
          <cell r="B26" t="str">
            <v>D073</v>
          </cell>
          <cell r="C26" t="str">
            <v>Odesiana Junani</v>
          </cell>
          <cell r="E26">
            <v>0</v>
          </cell>
          <cell r="H26">
            <v>0</v>
          </cell>
        </row>
        <row r="27">
          <cell r="B27" t="str">
            <v>D074</v>
          </cell>
          <cell r="C27" t="str">
            <v>H Aan Novriansyah</v>
          </cell>
          <cell r="E27">
            <v>250000</v>
          </cell>
          <cell r="H27">
            <v>250000</v>
          </cell>
        </row>
        <row r="28">
          <cell r="B28" t="str">
            <v>D075</v>
          </cell>
          <cell r="C28" t="str">
            <v>Asmarika Banjarnahor</v>
          </cell>
          <cell r="E28">
            <v>0</v>
          </cell>
          <cell r="H28">
            <v>0</v>
          </cell>
        </row>
        <row r="29">
          <cell r="B29" t="str">
            <v>D076</v>
          </cell>
          <cell r="C29" t="str">
            <v>Risma Amaliana</v>
          </cell>
          <cell r="E29">
            <v>250000</v>
          </cell>
          <cell r="H29">
            <v>250000</v>
          </cell>
        </row>
        <row r="30">
          <cell r="B30" t="str">
            <v>D077</v>
          </cell>
          <cell r="C30" t="str">
            <v>Siti Komariah</v>
          </cell>
          <cell r="E30">
            <v>250000</v>
          </cell>
          <cell r="H30">
            <v>250000</v>
          </cell>
        </row>
        <row r="31">
          <cell r="B31" t="str">
            <v>D078</v>
          </cell>
          <cell r="C31" t="str">
            <v>Rian Hambali</v>
          </cell>
          <cell r="E31">
            <v>250000</v>
          </cell>
          <cell r="H31">
            <v>250000</v>
          </cell>
        </row>
        <row r="32">
          <cell r="B32" t="str">
            <v>D079</v>
          </cell>
          <cell r="C32" t="str">
            <v>Mulia Sani Lubis</v>
          </cell>
          <cell r="E32">
            <v>250000</v>
          </cell>
          <cell r="H32">
            <v>250000</v>
          </cell>
        </row>
        <row r="33">
          <cell r="B33" t="str">
            <v>D080</v>
          </cell>
          <cell r="C33" t="str">
            <v>Pangestuti Rahayu Budi S</v>
          </cell>
          <cell r="E33">
            <v>250000</v>
          </cell>
          <cell r="H33">
            <v>250000</v>
          </cell>
        </row>
        <row r="34">
          <cell r="B34" t="str">
            <v>D081</v>
          </cell>
          <cell r="C34" t="str">
            <v xml:space="preserve">Eka Fitri Sari </v>
          </cell>
          <cell r="E34">
            <v>250000</v>
          </cell>
          <cell r="H34">
            <v>250000</v>
          </cell>
        </row>
        <row r="35">
          <cell r="B35" t="str">
            <v>D082</v>
          </cell>
          <cell r="C35" t="str">
            <v>Desi Kurniasih Suhemi</v>
          </cell>
          <cell r="E35">
            <v>250000</v>
          </cell>
          <cell r="H35">
            <v>250000</v>
          </cell>
        </row>
        <row r="36">
          <cell r="B36" t="str">
            <v>D083</v>
          </cell>
          <cell r="C36" t="str">
            <v>Dwi Laksono Santoso</v>
          </cell>
          <cell r="E36">
            <v>250000</v>
          </cell>
          <cell r="H36">
            <v>250000</v>
          </cell>
        </row>
        <row r="37">
          <cell r="B37" t="str">
            <v>D084</v>
          </cell>
          <cell r="C37" t="str">
            <v>Dian Septiadi</v>
          </cell>
          <cell r="H37">
            <v>0</v>
          </cell>
        </row>
        <row r="38">
          <cell r="B38" t="str">
            <v>TL03</v>
          </cell>
          <cell r="C38" t="str">
            <v>Dony Arif Kristianto</v>
          </cell>
          <cell r="E38">
            <v>0</v>
          </cell>
          <cell r="H38">
            <v>0</v>
          </cell>
        </row>
        <row r="39">
          <cell r="B39" t="str">
            <v>TL04</v>
          </cell>
          <cell r="C39" t="str">
            <v>Tongam Paroloan Ernest</v>
          </cell>
          <cell r="E39">
            <v>250000</v>
          </cell>
          <cell r="H39">
            <v>250000</v>
          </cell>
        </row>
        <row r="40">
          <cell r="B40" t="str">
            <v>TL05</v>
          </cell>
          <cell r="C40" t="str">
            <v>Amsori</v>
          </cell>
          <cell r="E40">
            <v>250000</v>
          </cell>
          <cell r="H40">
            <v>250000</v>
          </cell>
        </row>
        <row r="41">
          <cell r="B41">
            <v>0</v>
          </cell>
          <cell r="C41">
            <v>0</v>
          </cell>
          <cell r="E41" t="e">
            <v>#N/A</v>
          </cell>
        </row>
        <row r="42">
          <cell r="B42">
            <v>0</v>
          </cell>
          <cell r="C42">
            <v>0</v>
          </cell>
          <cell r="E42" t="e">
            <v>#N/A</v>
          </cell>
        </row>
        <row r="43">
          <cell r="B43">
            <v>0</v>
          </cell>
          <cell r="C43">
            <v>0</v>
          </cell>
          <cell r="E43" t="e">
            <v>#N/A</v>
          </cell>
        </row>
        <row r="44">
          <cell r="B44">
            <v>0</v>
          </cell>
          <cell r="C44">
            <v>0</v>
          </cell>
          <cell r="E44" t="e">
            <v>#N/A</v>
          </cell>
        </row>
        <row r="45">
          <cell r="B45">
            <v>0</v>
          </cell>
          <cell r="C45">
            <v>0</v>
          </cell>
          <cell r="E45" t="e">
            <v>#N/A</v>
          </cell>
        </row>
        <row r="46">
          <cell r="B46">
            <v>0</v>
          </cell>
          <cell r="C46">
            <v>0</v>
          </cell>
          <cell r="E46" t="e">
            <v>#N/A</v>
          </cell>
        </row>
        <row r="47">
          <cell r="B47">
            <v>0</v>
          </cell>
          <cell r="C47">
            <v>0</v>
          </cell>
          <cell r="E47" t="e">
            <v>#N/A</v>
          </cell>
        </row>
        <row r="48">
          <cell r="B48">
            <v>0</v>
          </cell>
          <cell r="C48">
            <v>0</v>
          </cell>
          <cell r="E48" t="e">
            <v>#N/A</v>
          </cell>
        </row>
        <row r="49">
          <cell r="B49">
            <v>0</v>
          </cell>
          <cell r="C49">
            <v>0</v>
          </cell>
          <cell r="E49" t="e">
            <v>#N/A</v>
          </cell>
        </row>
        <row r="50">
          <cell r="B50">
            <v>0</v>
          </cell>
          <cell r="C50">
            <v>0</v>
          </cell>
          <cell r="E50" t="e">
            <v>#N/A</v>
          </cell>
        </row>
        <row r="51">
          <cell r="B51">
            <v>0</v>
          </cell>
          <cell r="C51">
            <v>0</v>
          </cell>
          <cell r="E51" t="e">
            <v>#N/A</v>
          </cell>
        </row>
        <row r="52">
          <cell r="B52">
            <v>0</v>
          </cell>
          <cell r="C52">
            <v>0</v>
          </cell>
          <cell r="E52" t="e">
            <v>#N/A</v>
          </cell>
        </row>
        <row r="53">
          <cell r="B53">
            <v>0</v>
          </cell>
          <cell r="C53">
            <v>0</v>
          </cell>
          <cell r="E53" t="e">
            <v>#N/A</v>
          </cell>
        </row>
        <row r="54">
          <cell r="B54">
            <v>0</v>
          </cell>
          <cell r="C54">
            <v>0</v>
          </cell>
          <cell r="E54" t="e">
            <v>#N/A</v>
          </cell>
        </row>
        <row r="55">
          <cell r="B55">
            <v>0</v>
          </cell>
          <cell r="C55">
            <v>0</v>
          </cell>
          <cell r="E55" t="e">
            <v>#N/A</v>
          </cell>
        </row>
        <row r="56">
          <cell r="B56">
            <v>0</v>
          </cell>
          <cell r="C56">
            <v>0</v>
          </cell>
          <cell r="E56" t="e">
            <v>#N/A</v>
          </cell>
        </row>
        <row r="57">
          <cell r="B57">
            <v>0</v>
          </cell>
          <cell r="C57">
            <v>0</v>
          </cell>
          <cell r="E57" t="e">
            <v>#N/A</v>
          </cell>
        </row>
        <row r="58">
          <cell r="B58">
            <v>0</v>
          </cell>
          <cell r="C58">
            <v>0</v>
          </cell>
          <cell r="E58" t="e">
            <v>#N/A</v>
          </cell>
        </row>
        <row r="59">
          <cell r="B59">
            <v>0</v>
          </cell>
          <cell r="C59">
            <v>0</v>
          </cell>
          <cell r="E59" t="e">
            <v>#N/A</v>
          </cell>
        </row>
        <row r="60">
          <cell r="B60">
            <v>0</v>
          </cell>
          <cell r="C60">
            <v>0</v>
          </cell>
          <cell r="E60" t="e">
            <v>#N/A</v>
          </cell>
        </row>
        <row r="61">
          <cell r="B61">
            <v>0</v>
          </cell>
          <cell r="C61">
            <v>0</v>
          </cell>
          <cell r="E61" t="e">
            <v>#N/A</v>
          </cell>
        </row>
        <row r="62">
          <cell r="B62">
            <v>0</v>
          </cell>
          <cell r="C62">
            <v>0</v>
          </cell>
          <cell r="E62" t="e">
            <v>#N/A</v>
          </cell>
        </row>
        <row r="63">
          <cell r="B63">
            <v>0</v>
          </cell>
          <cell r="C63">
            <v>0</v>
          </cell>
          <cell r="E63" t="e">
            <v>#N/A</v>
          </cell>
        </row>
        <row r="64">
          <cell r="B64">
            <v>0</v>
          </cell>
          <cell r="C64">
            <v>0</v>
          </cell>
          <cell r="E64" t="e">
            <v>#N/A</v>
          </cell>
        </row>
        <row r="65">
          <cell r="B65">
            <v>0</v>
          </cell>
          <cell r="C65">
            <v>0</v>
          </cell>
          <cell r="E65" t="e">
            <v>#N/A</v>
          </cell>
        </row>
        <row r="66">
          <cell r="B66">
            <v>0</v>
          </cell>
          <cell r="C66">
            <v>0</v>
          </cell>
          <cell r="E66" t="e">
            <v>#N/A</v>
          </cell>
        </row>
        <row r="67">
          <cell r="B67">
            <v>0</v>
          </cell>
          <cell r="C67">
            <v>0</v>
          </cell>
          <cell r="E67" t="e">
            <v>#N/A</v>
          </cell>
        </row>
        <row r="68">
          <cell r="B68">
            <v>0</v>
          </cell>
          <cell r="C68">
            <v>0</v>
          </cell>
          <cell r="E68" t="e">
            <v>#N/A</v>
          </cell>
        </row>
        <row r="69">
          <cell r="B69">
            <v>0</v>
          </cell>
          <cell r="C69">
            <v>0</v>
          </cell>
          <cell r="E69" t="e">
            <v>#N/A</v>
          </cell>
        </row>
        <row r="70">
          <cell r="B70">
            <v>0</v>
          </cell>
          <cell r="C70">
            <v>0</v>
          </cell>
          <cell r="E70" t="e">
            <v>#N/A</v>
          </cell>
        </row>
        <row r="71">
          <cell r="B71">
            <v>0</v>
          </cell>
          <cell r="C71">
            <v>0</v>
          </cell>
          <cell r="E71" t="e">
            <v>#N/A</v>
          </cell>
        </row>
        <row r="72">
          <cell r="B72">
            <v>0</v>
          </cell>
          <cell r="C72">
            <v>0</v>
          </cell>
          <cell r="E72" t="e">
            <v>#N/A</v>
          </cell>
        </row>
      </sheetData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4"/>
  <sheetViews>
    <sheetView tabSelected="1" workbookViewId="0">
      <selection activeCell="A2" sqref="A2"/>
    </sheetView>
  </sheetViews>
  <sheetFormatPr defaultRowHeight="15" x14ac:dyDescent="0.25"/>
  <cols>
    <col min="1" max="1" width="13.7109375" bestFit="1" customWidth="1"/>
    <col min="2" max="3" width="13.42578125" bestFit="1" customWidth="1"/>
    <col min="4" max="5" width="11.7109375" bestFit="1" customWidth="1"/>
    <col min="6" max="6" width="23.140625" bestFit="1" customWidth="1"/>
    <col min="7" max="7" width="14.28515625" bestFit="1" customWidth="1"/>
    <col min="8" max="8" width="9.5703125" bestFit="1" customWidth="1"/>
    <col min="9" max="9" width="21.140625" bestFit="1" customWidth="1"/>
    <col min="10" max="10" width="18" bestFit="1" customWidth="1"/>
    <col min="11" max="11" width="24.28515625" bestFit="1" customWidth="1"/>
    <col min="12" max="12" width="13.28515625" bestFit="1" customWidth="1"/>
    <col min="13" max="13" width="24.140625" bestFit="1" customWidth="1"/>
    <col min="14" max="14" width="10.5703125" bestFit="1" customWidth="1"/>
    <col min="15" max="15" width="12" bestFit="1" customWidth="1"/>
    <col min="16" max="16" width="8.7109375" bestFit="1" customWidth="1"/>
    <col min="17" max="17" width="23.7109375" bestFit="1" customWidth="1"/>
    <col min="18" max="18" width="26.140625" bestFit="1" customWidth="1"/>
    <col min="19" max="19" width="13.140625" bestFit="1" customWidth="1"/>
    <col min="20" max="20" width="13.5703125" bestFit="1" customWidth="1"/>
    <col min="21" max="21" width="11.5703125" bestFit="1" customWidth="1"/>
    <col min="22" max="22" width="17.5703125" bestFit="1" customWidth="1"/>
    <col min="23" max="23" width="14.140625" bestFit="1" customWidth="1"/>
    <col min="24" max="24" width="10.140625" customWidth="1"/>
    <col min="26" max="26" width="15" bestFit="1" customWidth="1"/>
    <col min="27" max="27" width="19" bestFit="1" customWidth="1"/>
    <col min="28" max="28" width="18.85546875" bestFit="1" customWidth="1"/>
    <col min="29" max="29" width="12.5703125" bestFit="1" customWidth="1"/>
    <col min="30" max="30" width="10.5703125" bestFit="1" customWidth="1"/>
  </cols>
  <sheetData>
    <row r="1" spans="1:30" ht="16.5" customHeight="1" x14ac:dyDescent="0.25">
      <c r="A1" s="1" t="s">
        <v>20</v>
      </c>
      <c r="B1" s="1" t="s">
        <v>5</v>
      </c>
      <c r="C1" s="1" t="s">
        <v>15</v>
      </c>
      <c r="D1" s="1" t="s">
        <v>0</v>
      </c>
      <c r="E1" s="1" t="s">
        <v>1</v>
      </c>
      <c r="F1" s="1" t="s">
        <v>2</v>
      </c>
      <c r="G1" s="1" t="s">
        <v>3</v>
      </c>
      <c r="H1" s="1" t="s">
        <v>21</v>
      </c>
      <c r="I1" s="1" t="s">
        <v>16</v>
      </c>
      <c r="J1" s="1" t="s">
        <v>22</v>
      </c>
      <c r="K1" s="1" t="s">
        <v>4</v>
      </c>
      <c r="L1" s="1" t="s">
        <v>12</v>
      </c>
      <c r="M1" s="1" t="s">
        <v>23</v>
      </c>
      <c r="N1" s="1" t="s">
        <v>19</v>
      </c>
      <c r="O1" s="1" t="s">
        <v>17</v>
      </c>
      <c r="P1" s="1" t="s">
        <v>18</v>
      </c>
      <c r="Q1" s="2" t="s">
        <v>25</v>
      </c>
      <c r="R1" s="2" t="s">
        <v>26</v>
      </c>
      <c r="S1" s="1" t="s">
        <v>6</v>
      </c>
      <c r="T1" s="1" t="s">
        <v>7</v>
      </c>
      <c r="U1" s="1" t="s">
        <v>13</v>
      </c>
      <c r="V1" s="1" t="s">
        <v>8</v>
      </c>
      <c r="W1" s="1" t="s">
        <v>24</v>
      </c>
      <c r="X1" s="1" t="s">
        <v>14</v>
      </c>
      <c r="Y1" s="1" t="s">
        <v>7</v>
      </c>
      <c r="Z1" s="1" t="s">
        <v>13</v>
      </c>
      <c r="AA1" s="1" t="s">
        <v>9</v>
      </c>
      <c r="AB1" s="1" t="s">
        <v>10</v>
      </c>
      <c r="AC1" s="1" t="s">
        <v>11</v>
      </c>
    </row>
    <row r="2" spans="1:30" ht="16.5" customHeight="1" x14ac:dyDescent="0.25">
      <c r="A2" s="3">
        <v>43480</v>
      </c>
      <c r="B2" t="str">
        <f>[1]THP!$B11</f>
        <v>D004</v>
      </c>
      <c r="C2" t="str">
        <f>[1]THP!$C11</f>
        <v>Hani</v>
      </c>
      <c r="D2" t="str">
        <f>B2</f>
        <v>D004</v>
      </c>
      <c r="E2" t="s">
        <v>27</v>
      </c>
      <c r="F2" t="str">
        <f>IFERROR(VLOOKUP(D2,[1]THP!$B11:$F43,5,0),0)</f>
        <v>Amsori</v>
      </c>
      <c r="G2">
        <f>IFERROR(VLOOKUP(D2,[1]THP!$B11:$I43,8,0),0)</f>
        <v>22</v>
      </c>
      <c r="H2" s="4" t="str">
        <f>IFERROR(VLOOKUP(D2,[1]THP!$B11:$D43,3,0),0)</f>
        <v>DC</v>
      </c>
      <c r="I2" s="5">
        <f>IFERROR(VLOOKUP(D2,[1]THP!$B11:$J43,9,0),0)</f>
        <v>3941000</v>
      </c>
      <c r="J2" s="5">
        <f>IFERROR(VLOOKUP(D2,[1]THP!$B11:$K43,10,0),0)</f>
        <v>3941000</v>
      </c>
      <c r="L2" s="5">
        <f>IFERROR(VLOOKUP(D2,[1]OToT!$B8:$D40,3,0),0)</f>
        <v>2058586</v>
      </c>
      <c r="N2" s="6">
        <f>SUM(J2:M2)</f>
        <v>5999586</v>
      </c>
      <c r="O2" s="5">
        <f>IFERROR(VLOOKUP(B2,[1]Bonus!$B8:$H40,7,0),0)</f>
        <v>250000</v>
      </c>
      <c r="V2" s="6">
        <f>SUM(N2:U2)</f>
        <v>6249586</v>
      </c>
      <c r="W2" s="5">
        <f>IFERROR(VLOOKUP(D2,[1]THP!$B11:$X43,23,0),0)</f>
        <v>83142.319800000012</v>
      </c>
      <c r="X2" s="5">
        <f>IFERROR(VLOOKUP(B2,[1]THP!$B11:$T43,19,0),0)</f>
        <v>78820</v>
      </c>
      <c r="Y2" s="5">
        <f>IFERROR(VLOOKUP(D2,[1]THP!$B11:$V43,21,0),0)</f>
        <v>39410</v>
      </c>
      <c r="Z2" s="5">
        <f>IFERROR(VLOOKUP(B2,[1]THP!$B11:$U43,20,0),0)</f>
        <v>39409.72</v>
      </c>
      <c r="AC2" s="6">
        <f>V2-W2-X2-Y2-Z2-AA2-AB2</f>
        <v>6008803.9602000006</v>
      </c>
      <c r="AD2" s="5"/>
    </row>
    <row r="3" spans="1:30" ht="15.75" customHeight="1" x14ac:dyDescent="0.25">
      <c r="A3" s="3">
        <v>43480</v>
      </c>
      <c r="B3" t="str">
        <f>[1]THP!$B12</f>
        <v>D010</v>
      </c>
      <c r="C3" t="str">
        <f>[1]THP!$C12</f>
        <v>Defi Marlina</v>
      </c>
      <c r="D3" t="str">
        <f t="shared" ref="D3:D34" si="0">B3</f>
        <v>D010</v>
      </c>
      <c r="E3" t="s">
        <v>27</v>
      </c>
      <c r="F3" t="str">
        <f>IFERROR(VLOOKUP(D3,[1]THP!$B12:$F44,5,0),0)</f>
        <v>Amsori</v>
      </c>
      <c r="G3">
        <f>IFERROR(VLOOKUP(D3,[1]THP!$B12:$I44,8,0),0)</f>
        <v>22</v>
      </c>
      <c r="H3" s="4" t="str">
        <f>IFERROR(VLOOKUP(D3,[1]THP!$B12:$D44,3,0),0)</f>
        <v>DC</v>
      </c>
      <c r="I3" s="5">
        <f>IFERROR(VLOOKUP(D3,[1]THP!$B12:$J44,9,0),0)</f>
        <v>3941000</v>
      </c>
      <c r="J3" s="5">
        <f>IFERROR(VLOOKUP(D3,[1]THP!$B12:$K44,10,0),0)</f>
        <v>3941000</v>
      </c>
      <c r="L3" s="5">
        <f>IFERROR(VLOOKUP(D3,[1]OToT!$B9:$D41,3,0),0)</f>
        <v>1691825</v>
      </c>
      <c r="N3" s="6">
        <f t="shared" ref="N3:N34" si="1">SUM(J3:M3)</f>
        <v>5632825</v>
      </c>
      <c r="O3" s="5">
        <f>IFERROR(VLOOKUP(B3,[1]Bonus!$B9:$H41,7,0),0)</f>
        <v>0</v>
      </c>
      <c r="V3" s="6">
        <f t="shared" ref="V3:V34" si="2">SUM(N3:U3)</f>
        <v>5632825</v>
      </c>
      <c r="W3" s="5">
        <f>IFERROR(VLOOKUP(D3,[1]THP!$B12:$X44,23,0),0)</f>
        <v>48328.811500000484</v>
      </c>
      <c r="X3" s="5">
        <f>IFERROR(VLOOKUP(B3,[1]THP!$B12:$T44,19,0),0)</f>
        <v>78820</v>
      </c>
      <c r="Y3" s="5">
        <f>IFERROR(VLOOKUP(D3,[1]THP!$B12:$V44,21,0),0)</f>
        <v>39410</v>
      </c>
      <c r="Z3" s="5">
        <f>IFERROR(VLOOKUP(B3,[1]THP!$B12:$U44,20,0),0)</f>
        <v>0</v>
      </c>
      <c r="AC3" s="6">
        <f t="shared" ref="AC3:AC34" si="3">V3-W3-X3-Y3-Z3-AA3-AB3</f>
        <v>5466266.1884999992</v>
      </c>
      <c r="AD3" s="5"/>
    </row>
    <row r="4" spans="1:30" x14ac:dyDescent="0.25">
      <c r="A4" s="3">
        <v>43480</v>
      </c>
      <c r="B4" t="str">
        <f>[1]THP!$B13</f>
        <v>D013</v>
      </c>
      <c r="C4" t="str">
        <f>[1]THP!$C13</f>
        <v>Anggi Anggraini</v>
      </c>
      <c r="D4" t="str">
        <f t="shared" si="0"/>
        <v>D013</v>
      </c>
      <c r="E4" t="s">
        <v>27</v>
      </c>
      <c r="F4" t="str">
        <f>IFERROR(VLOOKUP(D4,[1]THP!$B13:$F45,5,0),0)</f>
        <v>Dony Arif Kristianto</v>
      </c>
      <c r="G4">
        <f>IFERROR(VLOOKUP(D4,[1]THP!$B13:$I45,8,0),0)</f>
        <v>22</v>
      </c>
      <c r="H4" s="4" t="str">
        <f>IFERROR(VLOOKUP(D4,[1]THP!$B13:$D45,3,0),0)</f>
        <v>DC</v>
      </c>
      <c r="I4" s="5">
        <f>IFERROR(VLOOKUP(D4,[1]THP!$B13:$J45,9,0),0)</f>
        <v>3941000</v>
      </c>
      <c r="J4" s="5">
        <f>IFERROR(VLOOKUP(D4,[1]THP!$B13:$K45,10,0),0)</f>
        <v>3941000</v>
      </c>
      <c r="L4" s="5">
        <f>IFERROR(VLOOKUP(D4,[1]OToT!$B10:$D42,3,0),0)</f>
        <v>448016</v>
      </c>
      <c r="N4" s="6">
        <f t="shared" si="1"/>
        <v>4389016</v>
      </c>
      <c r="O4" s="5">
        <f>IFERROR(VLOOKUP(B4,[1]Bonus!$B10:$H42,7,0),0)</f>
        <v>0</v>
      </c>
      <c r="V4" s="6">
        <f t="shared" si="2"/>
        <v>4389016</v>
      </c>
      <c r="W4" s="5">
        <f>IFERROR(VLOOKUP(D4,[1]THP!$B13:$X45,23,0),0)</f>
        <v>0</v>
      </c>
      <c r="X4" s="5">
        <f>IFERROR(VLOOKUP(B4,[1]THP!$B13:$T45,19,0),0)</f>
        <v>78820</v>
      </c>
      <c r="Y4" s="5">
        <f>IFERROR(VLOOKUP(D4,[1]THP!$B13:$V45,21,0),0)</f>
        <v>39410</v>
      </c>
      <c r="Z4" s="5">
        <f>IFERROR(VLOOKUP(B4,[1]THP!$B13:$U45,20,0),0)</f>
        <v>0</v>
      </c>
      <c r="AC4" s="6">
        <f t="shared" si="3"/>
        <v>4270786</v>
      </c>
      <c r="AD4" s="5"/>
    </row>
    <row r="5" spans="1:30" x14ac:dyDescent="0.25">
      <c r="A5" s="3">
        <v>43480</v>
      </c>
      <c r="B5" t="str">
        <f>[1]THP!$B14</f>
        <v>D020</v>
      </c>
      <c r="C5" t="str">
        <f>[1]THP!$C14</f>
        <v>Ramadina</v>
      </c>
      <c r="D5" t="str">
        <f t="shared" si="0"/>
        <v>D020</v>
      </c>
      <c r="E5" t="s">
        <v>27</v>
      </c>
      <c r="F5" t="str">
        <f>IFERROR(VLOOKUP(D5,[1]THP!$B14:$F46,5,0),0)</f>
        <v>Dony Arif Kristianto</v>
      </c>
      <c r="G5">
        <f>IFERROR(VLOOKUP(D5,[1]THP!$B14:$I46,8,0),0)</f>
        <v>22</v>
      </c>
      <c r="H5" s="4" t="str">
        <f>IFERROR(VLOOKUP(D5,[1]THP!$B14:$D46,3,0),0)</f>
        <v>DC</v>
      </c>
      <c r="I5" s="5">
        <f>IFERROR(VLOOKUP(D5,[1]THP!$B14:$J46,9,0),0)</f>
        <v>3941000</v>
      </c>
      <c r="J5" s="5">
        <f>IFERROR(VLOOKUP(D5,[1]THP!$B14:$K46,10,0),0)</f>
        <v>3941000</v>
      </c>
      <c r="L5" s="5">
        <f>IFERROR(VLOOKUP(D5,[1]OToT!$B11:$D43,3,0),0)</f>
        <v>1464022</v>
      </c>
      <c r="N5" s="6">
        <f t="shared" si="1"/>
        <v>5405022</v>
      </c>
      <c r="O5" s="5">
        <f>IFERROR(VLOOKUP(B5,[1]Bonus!$B11:$H43,7,0),0)</f>
        <v>250000</v>
      </c>
      <c r="V5" s="6">
        <f t="shared" si="2"/>
        <v>5655022</v>
      </c>
      <c r="W5" s="5">
        <f>IFERROR(VLOOKUP(D5,[1]THP!$B14:$X46,23,0),0)</f>
        <v>49383.169000000045</v>
      </c>
      <c r="X5" s="5">
        <f>IFERROR(VLOOKUP(B5,[1]THP!$B14:$T46,19,0),0)</f>
        <v>78820</v>
      </c>
      <c r="Y5" s="5">
        <f>IFERROR(VLOOKUP(D5,[1]THP!$B14:$V46,21,0),0)</f>
        <v>39410</v>
      </c>
      <c r="Z5" s="5">
        <f>IFERROR(VLOOKUP(B5,[1]THP!$B14:$U46,20,0),0)</f>
        <v>0</v>
      </c>
      <c r="AC5" s="6">
        <f t="shared" si="3"/>
        <v>5487408.8310000002</v>
      </c>
      <c r="AD5" s="5"/>
    </row>
    <row r="6" spans="1:30" x14ac:dyDescent="0.25">
      <c r="A6" s="3">
        <v>43480</v>
      </c>
      <c r="B6" t="str">
        <f>[1]THP!$B15</f>
        <v>D022</v>
      </c>
      <c r="C6" t="str">
        <f>[1]THP!$C15</f>
        <v>E. Yuli Purwaningsih</v>
      </c>
      <c r="D6" t="str">
        <f t="shared" si="0"/>
        <v>D022</v>
      </c>
      <c r="E6" t="s">
        <v>27</v>
      </c>
      <c r="F6" t="str">
        <f>IFERROR(VLOOKUP(D6,[1]THP!$B15:$F47,5,0),0)</f>
        <v>Amsori</v>
      </c>
      <c r="G6">
        <f>IFERROR(VLOOKUP(D6,[1]THP!$B15:$I47,8,0),0)</f>
        <v>22</v>
      </c>
      <c r="H6" s="4" t="str">
        <f>IFERROR(VLOOKUP(D6,[1]THP!$B15:$D47,3,0),0)</f>
        <v>DC</v>
      </c>
      <c r="I6" s="5">
        <f>IFERROR(VLOOKUP(D6,[1]THP!$B15:$J47,9,0),0)</f>
        <v>3941000</v>
      </c>
      <c r="J6" s="5">
        <f>IFERROR(VLOOKUP(D6,[1]THP!$B15:$K47,10,0),0)</f>
        <v>3941000</v>
      </c>
      <c r="L6" s="5">
        <f>IFERROR(VLOOKUP(D6,[1]OToT!$B12:$D44,3,0),0)</f>
        <v>1697897</v>
      </c>
      <c r="N6" s="6">
        <f t="shared" si="1"/>
        <v>5638897</v>
      </c>
      <c r="O6" s="5">
        <f>IFERROR(VLOOKUP(B6,[1]Bonus!$B12:$H44,7,0),0)</f>
        <v>0</v>
      </c>
      <c r="V6" s="6">
        <f t="shared" si="2"/>
        <v>5638897</v>
      </c>
      <c r="W6" s="5">
        <f>IFERROR(VLOOKUP(D6,[1]THP!$B15:$X47,23,0),0)</f>
        <v>54134.592300000048</v>
      </c>
      <c r="X6" s="5">
        <f>IFERROR(VLOOKUP(B6,[1]THP!$B15:$T47,19,0),0)</f>
        <v>78820</v>
      </c>
      <c r="Y6" s="5">
        <f>IFERROR(VLOOKUP(D6,[1]THP!$B15:$V47,21,0),0)</f>
        <v>39410</v>
      </c>
      <c r="Z6" s="5">
        <f>IFERROR(VLOOKUP(B6,[1]THP!$B15:$U47,20,0),0)</f>
        <v>39409.72</v>
      </c>
      <c r="AC6" s="6">
        <f t="shared" si="3"/>
        <v>5427122.6877000006</v>
      </c>
      <c r="AD6" s="5"/>
    </row>
    <row r="7" spans="1:30" x14ac:dyDescent="0.25">
      <c r="A7" s="3">
        <v>43480</v>
      </c>
      <c r="B7" t="str">
        <f>[1]THP!$B16</f>
        <v>D032</v>
      </c>
      <c r="C7" t="str">
        <f>[1]THP!$C16</f>
        <v>Etty Setiawati</v>
      </c>
      <c r="D7" t="str">
        <f t="shared" si="0"/>
        <v>D032</v>
      </c>
      <c r="E7" t="s">
        <v>27</v>
      </c>
      <c r="F7" t="str">
        <f>IFERROR(VLOOKUP(D7,[1]THP!$B16:$F48,5,0),0)</f>
        <v xml:space="preserve">Tongam Paroloan Ernest </v>
      </c>
      <c r="G7">
        <f>IFERROR(VLOOKUP(D7,[1]THP!$B16:$I48,8,0),0)</f>
        <v>22</v>
      </c>
      <c r="H7" s="4" t="str">
        <f>IFERROR(VLOOKUP(D7,[1]THP!$B16:$D48,3,0),0)</f>
        <v>DC</v>
      </c>
      <c r="I7" s="5">
        <f>IFERROR(VLOOKUP(D7,[1]THP!$B16:$J48,9,0),0)</f>
        <v>3941000</v>
      </c>
      <c r="J7" s="5">
        <f>IFERROR(VLOOKUP(D7,[1]THP!$B16:$K48,10,0),0)</f>
        <v>3941000</v>
      </c>
      <c r="L7" s="5">
        <f>IFERROR(VLOOKUP(D7,[1]OToT!$B13:$D45,3,0),0)</f>
        <v>2448896</v>
      </c>
      <c r="N7" s="6">
        <f t="shared" si="1"/>
        <v>6389896</v>
      </c>
      <c r="O7" s="5">
        <f>IFERROR(VLOOKUP(B7,[1]Bonus!$B13:$H45,7,0),0)</f>
        <v>250000</v>
      </c>
      <c r="V7" s="6">
        <f t="shared" si="2"/>
        <v>6639896</v>
      </c>
      <c r="W7" s="5">
        <f>IFERROR(VLOOKUP(D7,[1]THP!$B16:$X48,23,0),0)</f>
        <v>96164.684000000052</v>
      </c>
      <c r="X7" s="5">
        <f>IFERROR(VLOOKUP(B7,[1]THP!$B16:$T48,19,0),0)</f>
        <v>78820</v>
      </c>
      <c r="Y7" s="5">
        <f>IFERROR(VLOOKUP(D7,[1]THP!$B16:$V48,21,0),0)</f>
        <v>39410</v>
      </c>
      <c r="Z7" s="5">
        <f>IFERROR(VLOOKUP(B7,[1]THP!$B16:$U48,20,0),0)</f>
        <v>0</v>
      </c>
      <c r="AC7" s="6">
        <f t="shared" si="3"/>
        <v>6425501.3159999996</v>
      </c>
      <c r="AD7" s="5"/>
    </row>
    <row r="8" spans="1:30" x14ac:dyDescent="0.25">
      <c r="A8" s="3">
        <v>43480</v>
      </c>
      <c r="B8" t="str">
        <f>[1]THP!$B17</f>
        <v>D038</v>
      </c>
      <c r="C8" t="str">
        <f>[1]THP!$C17</f>
        <v>Mohammad Irfan</v>
      </c>
      <c r="D8" t="str">
        <f t="shared" si="0"/>
        <v>D038</v>
      </c>
      <c r="E8" t="s">
        <v>27</v>
      </c>
      <c r="F8" t="str">
        <f>IFERROR(VLOOKUP(D8,[1]THP!$B17:$F49,5,0),0)</f>
        <v>Dony Arif Kristianto</v>
      </c>
      <c r="G8">
        <f>IFERROR(VLOOKUP(D8,[1]THP!$B17:$I49,8,0),0)</f>
        <v>22</v>
      </c>
      <c r="H8" s="4" t="str">
        <f>IFERROR(VLOOKUP(D8,[1]THP!$B17:$D49,3,0),0)</f>
        <v>DC</v>
      </c>
      <c r="I8" s="5">
        <f>IFERROR(VLOOKUP(D8,[1]THP!$B17:$J49,9,0),0)</f>
        <v>3941000</v>
      </c>
      <c r="J8" s="5">
        <f>IFERROR(VLOOKUP(D8,[1]THP!$B17:$K49,10,0),0)</f>
        <v>3941000</v>
      </c>
      <c r="L8" s="5">
        <f>IFERROR(VLOOKUP(D8,[1]OToT!$B14:$D46,3,0),0)</f>
        <v>1947724</v>
      </c>
      <c r="N8" s="6">
        <f t="shared" si="1"/>
        <v>5888724</v>
      </c>
      <c r="O8" s="5">
        <f>IFERROR(VLOOKUP(B8,[1]Bonus!$B14:$H46,7,0),0)</f>
        <v>0</v>
      </c>
      <c r="V8" s="6">
        <f t="shared" si="2"/>
        <v>5888724</v>
      </c>
      <c r="W8" s="5">
        <f>IFERROR(VLOOKUP(D8,[1]THP!$B17:$X49,23,0),0)</f>
        <v>28501.374800000031</v>
      </c>
      <c r="X8" s="5">
        <f>IFERROR(VLOOKUP(B8,[1]THP!$B17:$T49,19,0),0)</f>
        <v>78820</v>
      </c>
      <c r="Y8" s="5">
        <f>IFERROR(VLOOKUP(D8,[1]THP!$B17:$V49,21,0),0)</f>
        <v>39410</v>
      </c>
      <c r="Z8" s="5">
        <f>IFERROR(VLOOKUP(B8,[1]THP!$B17:$U49,20,0),0)</f>
        <v>39409.72</v>
      </c>
      <c r="AC8" s="6">
        <f t="shared" si="3"/>
        <v>5702582.9051999999</v>
      </c>
      <c r="AD8" s="5"/>
    </row>
    <row r="9" spans="1:30" x14ac:dyDescent="0.25">
      <c r="A9" s="3">
        <v>43480</v>
      </c>
      <c r="B9" t="str">
        <f>[1]THP!$B18</f>
        <v>D044</v>
      </c>
      <c r="C9" t="str">
        <f>[1]THP!$C18</f>
        <v>Endang Hendi</v>
      </c>
      <c r="D9" t="str">
        <f t="shared" si="0"/>
        <v>D044</v>
      </c>
      <c r="E9" t="s">
        <v>27</v>
      </c>
      <c r="F9" t="str">
        <f>IFERROR(VLOOKUP(D9,[1]THP!$B18:$F50,5,0),0)</f>
        <v>Dony Arif Kristianto</v>
      </c>
      <c r="G9">
        <f>IFERROR(VLOOKUP(D9,[1]THP!$B18:$I50,8,0),0)</f>
        <v>22</v>
      </c>
      <c r="H9" s="4" t="str">
        <f>IFERROR(VLOOKUP(D9,[1]THP!$B18:$D50,3,0),0)</f>
        <v>DC</v>
      </c>
      <c r="I9" s="5">
        <f>IFERROR(VLOOKUP(D9,[1]THP!$B18:$J50,9,0),0)</f>
        <v>3941000</v>
      </c>
      <c r="J9" s="5">
        <f>IFERROR(VLOOKUP(D9,[1]THP!$B18:$K50,10,0),0)</f>
        <v>3941000</v>
      </c>
      <c r="L9" s="5">
        <f>IFERROR(VLOOKUP(D9,[1]OToT!$B15:$D47,3,0),0)</f>
        <v>2202864</v>
      </c>
      <c r="N9" s="6">
        <f t="shared" si="1"/>
        <v>6143864</v>
      </c>
      <c r="O9" s="5">
        <f>IFERROR(VLOOKUP(B9,[1]Bonus!$B15:$H47,7,0),0)</f>
        <v>250000</v>
      </c>
      <c r="V9" s="6">
        <f t="shared" si="2"/>
        <v>6393864</v>
      </c>
      <c r="W9" s="5">
        <f>IFERROR(VLOOKUP(D9,[1]THP!$B18:$X50,23,0),0)</f>
        <v>89995.524800000028</v>
      </c>
      <c r="X9" s="5">
        <f>IFERROR(VLOOKUP(B9,[1]THP!$B18:$T50,19,0),0)</f>
        <v>78820</v>
      </c>
      <c r="Y9" s="5">
        <f>IFERROR(VLOOKUP(D9,[1]THP!$B18:$V50,21,0),0)</f>
        <v>39410</v>
      </c>
      <c r="Z9" s="5">
        <f>IFERROR(VLOOKUP(B9,[1]THP!$B18:$U50,20,0),0)</f>
        <v>39409.72</v>
      </c>
      <c r="AC9" s="6">
        <f t="shared" si="3"/>
        <v>6146228.7552000005</v>
      </c>
      <c r="AD9" s="5"/>
    </row>
    <row r="10" spans="1:30" x14ac:dyDescent="0.25">
      <c r="A10" s="3">
        <v>43480</v>
      </c>
      <c r="B10" t="str">
        <f>[1]THP!$B19</f>
        <v>D051</v>
      </c>
      <c r="C10" t="str">
        <f>[1]THP!$C19</f>
        <v>Yusuf Hendarman</v>
      </c>
      <c r="D10" t="str">
        <f t="shared" si="0"/>
        <v>D051</v>
      </c>
      <c r="E10" t="s">
        <v>27</v>
      </c>
      <c r="F10" t="str">
        <f>IFERROR(VLOOKUP(D10,[1]THP!$B19:$F51,5,0),0)</f>
        <v xml:space="preserve">Tongam Paroloan Ernest </v>
      </c>
      <c r="G10">
        <f>IFERROR(VLOOKUP(D10,[1]THP!$B19:$I51,8,0),0)</f>
        <v>22</v>
      </c>
      <c r="H10" s="4" t="str">
        <f>IFERROR(VLOOKUP(D10,[1]THP!$B19:$D51,3,0),0)</f>
        <v>DC</v>
      </c>
      <c r="I10" s="5">
        <f>IFERROR(VLOOKUP(D10,[1]THP!$B19:$J51,9,0),0)</f>
        <v>3941000</v>
      </c>
      <c r="J10" s="5">
        <f>IFERROR(VLOOKUP(D10,[1]THP!$B19:$K51,10,0),0)</f>
        <v>3941000</v>
      </c>
      <c r="L10" s="5">
        <f>IFERROR(VLOOKUP(D10,[1]OToT!$B16:$D48,3,0),0)</f>
        <v>1597665</v>
      </c>
      <c r="N10" s="6">
        <f t="shared" si="1"/>
        <v>5538665</v>
      </c>
      <c r="O10" s="5">
        <f>IFERROR(VLOOKUP(B10,[1]Bonus!$B16:$H48,7,0),0)</f>
        <v>0</v>
      </c>
      <c r="V10" s="6">
        <f t="shared" si="2"/>
        <v>5538665</v>
      </c>
      <c r="W10" s="5">
        <f>IFERROR(VLOOKUP(D10,[1]THP!$B19:$X51,23,0),0)</f>
        <v>49373.572300000029</v>
      </c>
      <c r="X10" s="5">
        <f>IFERROR(VLOOKUP(B10,[1]THP!$B19:$T51,19,0),0)</f>
        <v>78820</v>
      </c>
      <c r="Y10" s="5">
        <f>IFERROR(VLOOKUP(D10,[1]THP!$B19:$V51,21,0),0)</f>
        <v>39410</v>
      </c>
      <c r="Z10" s="5">
        <f>IFERROR(VLOOKUP(B10,[1]THP!$B19:$U51,20,0),0)</f>
        <v>39409.72</v>
      </c>
      <c r="AC10" s="6">
        <f t="shared" si="3"/>
        <v>5331651.7077000001</v>
      </c>
      <c r="AD10" s="5"/>
    </row>
    <row r="11" spans="1:30" x14ac:dyDescent="0.25">
      <c r="A11" s="3">
        <v>43480</v>
      </c>
      <c r="B11" t="str">
        <f>[1]THP!$B20</f>
        <v>D053</v>
      </c>
      <c r="C11" t="str">
        <f>[1]THP!$C20</f>
        <v>Medi Purwanto</v>
      </c>
      <c r="D11" t="str">
        <f t="shared" si="0"/>
        <v>D053</v>
      </c>
      <c r="E11" t="s">
        <v>27</v>
      </c>
      <c r="F11" t="str">
        <f>IFERROR(VLOOKUP(D11,[1]THP!$B20:$F52,5,0),0)</f>
        <v>Amsori</v>
      </c>
      <c r="G11">
        <f>IFERROR(VLOOKUP(D11,[1]THP!$B20:$I52,8,0),0)</f>
        <v>22</v>
      </c>
      <c r="H11" s="4" t="str">
        <f>IFERROR(VLOOKUP(D11,[1]THP!$B20:$D52,3,0),0)</f>
        <v>DC</v>
      </c>
      <c r="I11" s="5">
        <f>IFERROR(VLOOKUP(D11,[1]THP!$B20:$J52,9,0),0)</f>
        <v>3941000</v>
      </c>
      <c r="J11" s="5">
        <f>IFERROR(VLOOKUP(D11,[1]THP!$B20:$K52,10,0),0)</f>
        <v>3941000</v>
      </c>
      <c r="L11" s="5">
        <f>IFERROR(VLOOKUP(D11,[1]OToT!$B17:$D49,3,0),0)</f>
        <v>2157303</v>
      </c>
      <c r="N11" s="6">
        <f t="shared" si="1"/>
        <v>6098303</v>
      </c>
      <c r="O11" s="5">
        <f>IFERROR(VLOOKUP(B11,[1]Bonus!$B17:$H49,7,0),0)</f>
        <v>250000</v>
      </c>
      <c r="V11" s="6">
        <f t="shared" si="2"/>
        <v>6348303</v>
      </c>
      <c r="W11" s="5">
        <f>IFERROR(VLOOKUP(D11,[1]THP!$B20:$X52,23,0),0)</f>
        <v>31581.377300000007</v>
      </c>
      <c r="X11" s="5">
        <f>IFERROR(VLOOKUP(B11,[1]THP!$B20:$T52,19,0),0)</f>
        <v>78820</v>
      </c>
      <c r="Y11" s="5">
        <f>IFERROR(VLOOKUP(D11,[1]THP!$B20:$V52,21,0),0)</f>
        <v>39410</v>
      </c>
      <c r="Z11" s="5">
        <f>IFERROR(VLOOKUP(B11,[1]THP!$B20:$U52,20,0),0)</f>
        <v>39409.72</v>
      </c>
      <c r="AC11" s="6">
        <f t="shared" si="3"/>
        <v>6159081.9027000004</v>
      </c>
      <c r="AD11" s="5"/>
    </row>
    <row r="12" spans="1:30" x14ac:dyDescent="0.25">
      <c r="A12" s="3">
        <v>43480</v>
      </c>
      <c r="B12" t="str">
        <f>[1]THP!$B21</f>
        <v>D058</v>
      </c>
      <c r="C12" t="str">
        <f>[1]THP!$C21</f>
        <v>Elva Suryadi</v>
      </c>
      <c r="D12" t="str">
        <f t="shared" si="0"/>
        <v>D058</v>
      </c>
      <c r="E12" t="s">
        <v>27</v>
      </c>
      <c r="F12" t="str">
        <f>IFERROR(VLOOKUP(D12,[1]THP!$B21:$F53,5,0),0)</f>
        <v>Dony Arif Kristianto</v>
      </c>
      <c r="G12">
        <f>IFERROR(VLOOKUP(D12,[1]THP!$B21:$I53,8,0),0)</f>
        <v>22</v>
      </c>
      <c r="H12" s="4" t="str">
        <f>IFERROR(VLOOKUP(D12,[1]THP!$B21:$D53,3,0),0)</f>
        <v>DC</v>
      </c>
      <c r="I12" s="5">
        <f>IFERROR(VLOOKUP(D12,[1]THP!$B21:$J53,9,0),0)</f>
        <v>3941000</v>
      </c>
      <c r="J12" s="5">
        <f>IFERROR(VLOOKUP(D12,[1]THP!$B21:$K53,10,0),0)</f>
        <v>3941000</v>
      </c>
      <c r="L12" s="5">
        <f>IFERROR(VLOOKUP(D12,[1]OToT!$B18:$D50,3,0),0)</f>
        <v>1848250</v>
      </c>
      <c r="N12" s="6">
        <f t="shared" si="1"/>
        <v>5789250</v>
      </c>
      <c r="O12" s="5">
        <f>IFERROR(VLOOKUP(B12,[1]Bonus!$B18:$H50,7,0),0)</f>
        <v>250000</v>
      </c>
      <c r="V12" s="6">
        <f t="shared" si="2"/>
        <v>6039250</v>
      </c>
      <c r="W12" s="5">
        <f>IFERROR(VLOOKUP(D12,[1]THP!$B21:$X53,23,0),0)</f>
        <v>35651.359799999998</v>
      </c>
      <c r="X12" s="5">
        <f>IFERROR(VLOOKUP(B12,[1]THP!$B21:$T53,19,0),0)</f>
        <v>78820</v>
      </c>
      <c r="Y12" s="5">
        <f>IFERROR(VLOOKUP(D12,[1]THP!$B21:$V53,21,0),0)</f>
        <v>39410</v>
      </c>
      <c r="Z12" s="5">
        <f>IFERROR(VLOOKUP(B12,[1]THP!$B21:$U53,20,0),0)</f>
        <v>39409.72</v>
      </c>
      <c r="AC12" s="6">
        <f t="shared" si="3"/>
        <v>5845958.9202000005</v>
      </c>
      <c r="AD12" s="5"/>
    </row>
    <row r="13" spans="1:30" x14ac:dyDescent="0.25">
      <c r="A13" s="3">
        <v>43480</v>
      </c>
      <c r="B13" t="str">
        <f>[1]THP!$B22</f>
        <v>D059</v>
      </c>
      <c r="C13" t="str">
        <f>[1]THP!$C22</f>
        <v>Budi Triyono</v>
      </c>
      <c r="D13" t="str">
        <f t="shared" si="0"/>
        <v>D059</v>
      </c>
      <c r="E13" t="s">
        <v>27</v>
      </c>
      <c r="F13" t="str">
        <f>IFERROR(VLOOKUP(D13,[1]THP!$B22:$F54,5,0),0)</f>
        <v>Amsori</v>
      </c>
      <c r="G13">
        <f>IFERROR(VLOOKUP(D13,[1]THP!$B22:$I54,8,0),0)</f>
        <v>22</v>
      </c>
      <c r="H13" s="4" t="str">
        <f>IFERROR(VLOOKUP(D13,[1]THP!$B22:$D54,3,0),0)</f>
        <v>DC</v>
      </c>
      <c r="I13" s="5">
        <f>IFERROR(VLOOKUP(D13,[1]THP!$B22:$J54,9,0),0)</f>
        <v>3941000</v>
      </c>
      <c r="J13" s="5">
        <f>IFERROR(VLOOKUP(D13,[1]THP!$B22:$K54,10,0),0)</f>
        <v>3941000</v>
      </c>
      <c r="L13" s="5">
        <f>IFERROR(VLOOKUP(D13,[1]OToT!$B19:$D51,3,0),0)</f>
        <v>1844455</v>
      </c>
      <c r="N13" s="6">
        <f t="shared" si="1"/>
        <v>5785455</v>
      </c>
      <c r="O13" s="5">
        <f>IFERROR(VLOOKUP(B13,[1]Bonus!$B19:$H51,7,0),0)</f>
        <v>250000</v>
      </c>
      <c r="V13" s="6">
        <f t="shared" si="2"/>
        <v>6035455</v>
      </c>
      <c r="W13" s="5">
        <f>IFERROR(VLOOKUP(D13,[1]THP!$B22:$X54,23,0),0)</f>
        <v>16721.097299999994</v>
      </c>
      <c r="X13" s="5">
        <f>IFERROR(VLOOKUP(B13,[1]THP!$B22:$T54,19,0),0)</f>
        <v>78820</v>
      </c>
      <c r="Y13" s="5">
        <f>IFERROR(VLOOKUP(D13,[1]THP!$B22:$V54,21,0),0)</f>
        <v>39410</v>
      </c>
      <c r="Z13" s="5">
        <f>IFERROR(VLOOKUP(B13,[1]THP!$B22:$U54,20,0),0)</f>
        <v>39409.72</v>
      </c>
      <c r="AC13" s="6">
        <f t="shared" si="3"/>
        <v>5861094.1827000007</v>
      </c>
      <c r="AD13" s="5"/>
    </row>
    <row r="14" spans="1:30" x14ac:dyDescent="0.25">
      <c r="A14" s="3">
        <v>43480</v>
      </c>
      <c r="B14" t="str">
        <f>[1]THP!$B23</f>
        <v>D060</v>
      </c>
      <c r="C14" t="str">
        <f>[1]THP!$C23</f>
        <v>Ismail Hasan</v>
      </c>
      <c r="D14" t="str">
        <f t="shared" si="0"/>
        <v>D060</v>
      </c>
      <c r="E14" t="s">
        <v>27</v>
      </c>
      <c r="F14" t="str">
        <f>IFERROR(VLOOKUP(D14,[1]THP!$B23:$F55,5,0),0)</f>
        <v xml:space="preserve">Tongam Paroloan Ernest </v>
      </c>
      <c r="G14">
        <f>IFERROR(VLOOKUP(D14,[1]THP!$B23:$I55,8,0),0)</f>
        <v>22</v>
      </c>
      <c r="H14" s="4" t="str">
        <f>IFERROR(VLOOKUP(D14,[1]THP!$B23:$D55,3,0),0)</f>
        <v>DC</v>
      </c>
      <c r="I14" s="5">
        <f>IFERROR(VLOOKUP(D14,[1]THP!$B23:$J55,9,0),0)</f>
        <v>3941000</v>
      </c>
      <c r="J14" s="5">
        <f>IFERROR(VLOOKUP(D14,[1]THP!$B23:$K55,10,0),0)</f>
        <v>3941000</v>
      </c>
      <c r="L14" s="5">
        <f>IFERROR(VLOOKUP(D14,[1]OToT!$B20:$D52,3,0),0)</f>
        <v>1722957</v>
      </c>
      <c r="N14" s="6">
        <f t="shared" si="1"/>
        <v>5663957</v>
      </c>
      <c r="O14" s="5">
        <f>IFERROR(VLOOKUP(B14,[1]Bonus!$B20:$H52,7,0),0)</f>
        <v>0</v>
      </c>
      <c r="V14" s="6">
        <f t="shared" si="2"/>
        <v>5663957</v>
      </c>
      <c r="W14" s="5">
        <f>IFERROR(VLOOKUP(D14,[1]THP!$B23:$X55,23,0),0)</f>
        <v>49807.581500000037</v>
      </c>
      <c r="X14" s="5">
        <f>IFERROR(VLOOKUP(B14,[1]THP!$B23:$T55,19,0),0)</f>
        <v>78820</v>
      </c>
      <c r="Y14" s="5">
        <f>IFERROR(VLOOKUP(D14,[1]THP!$B23:$V55,21,0),0)</f>
        <v>39410</v>
      </c>
      <c r="Z14" s="5">
        <f>IFERROR(VLOOKUP(B14,[1]THP!$B23:$U55,20,0),0)</f>
        <v>0</v>
      </c>
      <c r="AC14" s="6">
        <f t="shared" si="3"/>
        <v>5495919.4184999997</v>
      </c>
      <c r="AD14" s="5"/>
    </row>
    <row r="15" spans="1:30" x14ac:dyDescent="0.25">
      <c r="A15" s="3">
        <v>43480</v>
      </c>
      <c r="B15" t="str">
        <f>[1]THP!$B24</f>
        <v>D065</v>
      </c>
      <c r="C15" t="str">
        <f>[1]THP!$C24</f>
        <v>Latifah</v>
      </c>
      <c r="D15" t="str">
        <f t="shared" si="0"/>
        <v>D065</v>
      </c>
      <c r="E15" t="s">
        <v>27</v>
      </c>
      <c r="F15" t="str">
        <f>IFERROR(VLOOKUP(D15,[1]THP!$B24:$F56,5,0),0)</f>
        <v xml:space="preserve">Tongam Paroloan Ernest </v>
      </c>
      <c r="G15">
        <f>IFERROR(VLOOKUP(D15,[1]THP!$B24:$I56,8,0),0)</f>
        <v>22</v>
      </c>
      <c r="H15" s="4" t="str">
        <f>IFERROR(VLOOKUP(D15,[1]THP!$B24:$D56,3,0),0)</f>
        <v>DC</v>
      </c>
      <c r="I15" s="5">
        <f>IFERROR(VLOOKUP(D15,[1]THP!$B24:$J56,9,0),0)</f>
        <v>3941000</v>
      </c>
      <c r="J15" s="5">
        <f>IFERROR(VLOOKUP(D15,[1]THP!$B24:$K56,10,0),0)</f>
        <v>3941000</v>
      </c>
      <c r="L15" s="5">
        <f>IFERROR(VLOOKUP(D15,[1]OToT!$B21:$D53,3,0),0)</f>
        <v>2070740</v>
      </c>
      <c r="N15" s="6">
        <f t="shared" si="1"/>
        <v>6011740</v>
      </c>
      <c r="O15" s="5">
        <f>IFERROR(VLOOKUP(B15,[1]Bonus!$B21:$H53,7,0),0)</f>
        <v>250000</v>
      </c>
      <c r="V15" s="6">
        <f t="shared" si="2"/>
        <v>6261740</v>
      </c>
      <c r="W15" s="5">
        <f>IFERROR(VLOOKUP(D15,[1]THP!$B24:$X56,23,0),0)</f>
        <v>78202.274000000019</v>
      </c>
      <c r="X15" s="5">
        <f>IFERROR(VLOOKUP(B15,[1]THP!$B24:$T56,19,0),0)</f>
        <v>78820</v>
      </c>
      <c r="Y15" s="5">
        <f>IFERROR(VLOOKUP(D15,[1]THP!$B24:$V56,21,0),0)</f>
        <v>39410</v>
      </c>
      <c r="Z15" s="5">
        <f>IFERROR(VLOOKUP(B15,[1]THP!$B24:$U56,20,0),0)</f>
        <v>0</v>
      </c>
      <c r="AC15" s="6">
        <f t="shared" si="3"/>
        <v>6065307.7259999998</v>
      </c>
      <c r="AD15" s="5"/>
    </row>
    <row r="16" spans="1:30" x14ac:dyDescent="0.25">
      <c r="A16" s="3">
        <v>43480</v>
      </c>
      <c r="B16" t="str">
        <f>[1]THP!$B25</f>
        <v>D068</v>
      </c>
      <c r="C16" t="str">
        <f>[1]THP!$C25</f>
        <v>Benny Assiam Syuib</v>
      </c>
      <c r="D16" t="str">
        <f t="shared" si="0"/>
        <v>D068</v>
      </c>
      <c r="E16" t="s">
        <v>27</v>
      </c>
      <c r="F16" t="str">
        <f>IFERROR(VLOOKUP(D16,[1]THP!$B25:$F57,5,0),0)</f>
        <v>Dony Arif Kristianto</v>
      </c>
      <c r="G16">
        <f>IFERROR(VLOOKUP(D16,[1]THP!$B25:$I57,8,0),0)</f>
        <v>22</v>
      </c>
      <c r="H16" s="4" t="str">
        <f>IFERROR(VLOOKUP(D16,[1]THP!$B25:$D57,3,0),0)</f>
        <v>DC</v>
      </c>
      <c r="I16" s="5">
        <f>IFERROR(VLOOKUP(D16,[1]THP!$B25:$J57,9,0),0)</f>
        <v>3941000</v>
      </c>
      <c r="J16" s="5">
        <f>IFERROR(VLOOKUP(D16,[1]THP!$B25:$K57,10,0),0)</f>
        <v>3941000</v>
      </c>
      <c r="L16" s="5">
        <f>IFERROR(VLOOKUP(D16,[1]OToT!$B22:$D54,3,0),0)</f>
        <v>905901</v>
      </c>
      <c r="N16" s="6">
        <f t="shared" si="1"/>
        <v>4846901</v>
      </c>
      <c r="O16" s="5">
        <f>IFERROR(VLOOKUP(B16,[1]Bonus!$B22:$H54,7,0),0)</f>
        <v>0</v>
      </c>
      <c r="V16" s="6">
        <f t="shared" si="2"/>
        <v>4846901</v>
      </c>
      <c r="W16" s="5">
        <f>IFERROR(VLOOKUP(D16,[1]THP!$B25:$X57,23,0),0)</f>
        <v>0</v>
      </c>
      <c r="X16" s="5">
        <f>IFERROR(VLOOKUP(B16,[1]THP!$B25:$T57,19,0),0)</f>
        <v>78820</v>
      </c>
      <c r="Y16" s="5">
        <f>IFERROR(VLOOKUP(D16,[1]THP!$B25:$V57,21,0),0)</f>
        <v>39410</v>
      </c>
      <c r="Z16" s="5">
        <f>IFERROR(VLOOKUP(B16,[1]THP!$B25:$U57,20,0),0)</f>
        <v>39409.72</v>
      </c>
      <c r="AC16" s="6">
        <f t="shared" si="3"/>
        <v>4689261.28</v>
      </c>
      <c r="AD16" s="5"/>
    </row>
    <row r="17" spans="1:30" x14ac:dyDescent="0.25">
      <c r="A17" s="3">
        <v>43480</v>
      </c>
      <c r="B17" t="str">
        <f>[1]THP!$B26</f>
        <v>D069</v>
      </c>
      <c r="C17" t="str">
        <f>[1]THP!$C26</f>
        <v>Juli Nur Cahyadi</v>
      </c>
      <c r="D17" t="str">
        <f t="shared" si="0"/>
        <v>D069</v>
      </c>
      <c r="E17" t="s">
        <v>27</v>
      </c>
      <c r="F17" t="str">
        <f>IFERROR(VLOOKUP(D17,[1]THP!$B26:$F58,5,0),0)</f>
        <v>Amsori</v>
      </c>
      <c r="G17">
        <f>IFERROR(VLOOKUP(D17,[1]THP!$B26:$I58,8,0),0)</f>
        <v>22</v>
      </c>
      <c r="H17" s="4" t="str">
        <f>IFERROR(VLOOKUP(D17,[1]THP!$B26:$D58,3,0),0)</f>
        <v>DC</v>
      </c>
      <c r="I17" s="5">
        <f>IFERROR(VLOOKUP(D17,[1]THP!$B26:$J58,9,0),0)</f>
        <v>3941000</v>
      </c>
      <c r="J17" s="5">
        <f>IFERROR(VLOOKUP(D17,[1]THP!$B26:$K58,10,0),0)</f>
        <v>3941000</v>
      </c>
      <c r="L17" s="5">
        <f>IFERROR(VLOOKUP(D17,[1]OToT!$B23:$D55,3,0),0)</f>
        <v>1323541</v>
      </c>
      <c r="N17" s="6">
        <f t="shared" si="1"/>
        <v>5264541</v>
      </c>
      <c r="O17" s="5">
        <f>IFERROR(VLOOKUP(B17,[1]Bonus!$B23:$H55,7,0),0)</f>
        <v>0</v>
      </c>
      <c r="V17" s="6">
        <f t="shared" si="2"/>
        <v>5264541</v>
      </c>
      <c r="W17" s="5">
        <f>IFERROR(VLOOKUP(D17,[1]THP!$B26:$X58,23,0),0)</f>
        <v>0</v>
      </c>
      <c r="X17" s="5">
        <f>IFERROR(VLOOKUP(B17,[1]THP!$B26:$T58,19,0),0)</f>
        <v>78820</v>
      </c>
      <c r="Y17" s="5">
        <f>IFERROR(VLOOKUP(D17,[1]THP!$B26:$V58,21,0),0)</f>
        <v>39410</v>
      </c>
      <c r="Z17" s="5">
        <f>IFERROR(VLOOKUP(B17,[1]THP!$B26:$U58,20,0),0)</f>
        <v>0</v>
      </c>
      <c r="AC17" s="6">
        <f t="shared" si="3"/>
        <v>5146311</v>
      </c>
      <c r="AD17" s="5"/>
    </row>
    <row r="18" spans="1:30" x14ac:dyDescent="0.25">
      <c r="A18" s="3">
        <v>43480</v>
      </c>
      <c r="B18" t="str">
        <f>[1]THP!$B27</f>
        <v>D070</v>
      </c>
      <c r="C18" t="str">
        <f>[1]THP!$C27</f>
        <v>Yuniarti</v>
      </c>
      <c r="D18" t="str">
        <f t="shared" si="0"/>
        <v>D070</v>
      </c>
      <c r="E18" t="s">
        <v>27</v>
      </c>
      <c r="F18" t="str">
        <f>IFERROR(VLOOKUP(D18,[1]THP!$B27:$F59,5,0),0)</f>
        <v>Dony Arif Kristianto</v>
      </c>
      <c r="G18">
        <f>IFERROR(VLOOKUP(D18,[1]THP!$B27:$I59,8,0),0)</f>
        <v>22</v>
      </c>
      <c r="H18" s="4" t="str">
        <f>IFERROR(VLOOKUP(D18,[1]THP!$B27:$D59,3,0),0)</f>
        <v>DC</v>
      </c>
      <c r="I18" s="5">
        <f>IFERROR(VLOOKUP(D18,[1]THP!$B27:$J59,9,0),0)</f>
        <v>3941000</v>
      </c>
      <c r="J18" s="5">
        <f>IFERROR(VLOOKUP(D18,[1]THP!$B27:$K59,10,0),0)</f>
        <v>3941000</v>
      </c>
      <c r="L18" s="5">
        <f>IFERROR(VLOOKUP(D18,[1]OToT!$B24:$D56,3,0),0)</f>
        <v>2070740</v>
      </c>
      <c r="N18" s="6">
        <f t="shared" si="1"/>
        <v>6011740</v>
      </c>
      <c r="O18" s="5">
        <f>IFERROR(VLOOKUP(B18,[1]Bonus!$B24:$H56,7,0),0)</f>
        <v>250000</v>
      </c>
      <c r="V18" s="6">
        <f t="shared" si="2"/>
        <v>6261740</v>
      </c>
      <c r="W18" s="5">
        <f>IFERROR(VLOOKUP(D18,[1]THP!$B27:$X59,23,0),0)</f>
        <v>78202.274000000019</v>
      </c>
      <c r="X18" s="5">
        <f>IFERROR(VLOOKUP(B18,[1]THP!$B27:$T59,19,0),0)</f>
        <v>78820</v>
      </c>
      <c r="Y18" s="5">
        <f>IFERROR(VLOOKUP(D18,[1]THP!$B27:$V59,21,0),0)</f>
        <v>39410</v>
      </c>
      <c r="Z18" s="5">
        <f>IFERROR(VLOOKUP(B18,[1]THP!$B27:$U59,20,0),0)</f>
        <v>0</v>
      </c>
      <c r="AC18" s="6">
        <f t="shared" si="3"/>
        <v>6065307.7259999998</v>
      </c>
      <c r="AD18" s="5"/>
    </row>
    <row r="19" spans="1:30" x14ac:dyDescent="0.25">
      <c r="A19" s="3">
        <v>43480</v>
      </c>
      <c r="B19" t="str">
        <f>[1]THP!$B28</f>
        <v>D072</v>
      </c>
      <c r="C19" t="str">
        <f>[1]THP!$C28</f>
        <v>Rahadiyan Prayoga</v>
      </c>
      <c r="D19" t="str">
        <f t="shared" si="0"/>
        <v>D072</v>
      </c>
      <c r="E19" t="s">
        <v>27</v>
      </c>
      <c r="F19" t="str">
        <f>IFERROR(VLOOKUP(D19,[1]THP!$B28:$F60,5,0),0)</f>
        <v xml:space="preserve">Tongam Paroloan Ernest </v>
      </c>
      <c r="G19">
        <f>IFERROR(VLOOKUP(D19,[1]THP!$B28:$I60,8,0),0)</f>
        <v>22</v>
      </c>
      <c r="H19" s="4" t="str">
        <f>IFERROR(VLOOKUP(D19,[1]THP!$B28:$D60,3,0),0)</f>
        <v>DC</v>
      </c>
      <c r="I19" s="5">
        <f>IFERROR(VLOOKUP(D19,[1]THP!$B28:$J60,9,0),0)</f>
        <v>3941000</v>
      </c>
      <c r="J19" s="5">
        <f>IFERROR(VLOOKUP(D19,[1]THP!$B28:$K60,10,0),0)</f>
        <v>3941000</v>
      </c>
      <c r="L19" s="5">
        <f>IFERROR(VLOOKUP(D19,[1]OToT!$B25:$D57,3,0),0)</f>
        <v>2204382</v>
      </c>
      <c r="N19" s="6">
        <f t="shared" si="1"/>
        <v>6145382</v>
      </c>
      <c r="O19" s="5">
        <f>IFERROR(VLOOKUP(B19,[1]Bonus!$B25:$H57,7,0),0)</f>
        <v>250000</v>
      </c>
      <c r="V19" s="6">
        <f t="shared" si="2"/>
        <v>6395382</v>
      </c>
      <c r="W19" s="5">
        <f>IFERROR(VLOOKUP(D19,[1]THP!$B28:$X60,23,0),0)</f>
        <v>52567.629800000046</v>
      </c>
      <c r="X19" s="5">
        <f>IFERROR(VLOOKUP(B19,[1]THP!$B28:$T60,19,0),0)</f>
        <v>78820</v>
      </c>
      <c r="Y19" s="5">
        <f>IFERROR(VLOOKUP(D19,[1]THP!$B28:$V60,21,0),0)</f>
        <v>39410</v>
      </c>
      <c r="Z19" s="5">
        <f>IFERROR(VLOOKUP(B19,[1]THP!$B28:$U60,20,0),0)</f>
        <v>39409.72</v>
      </c>
      <c r="AC19" s="6">
        <f t="shared" si="3"/>
        <v>6185174.6502</v>
      </c>
      <c r="AD19" s="5"/>
    </row>
    <row r="20" spans="1:30" x14ac:dyDescent="0.25">
      <c r="A20" s="3">
        <v>43480</v>
      </c>
      <c r="B20" t="str">
        <f>[1]THP!$B29</f>
        <v>D073</v>
      </c>
      <c r="C20" t="str">
        <f>[1]THP!$C29</f>
        <v>Odesiana Junani</v>
      </c>
      <c r="D20" t="str">
        <f t="shared" si="0"/>
        <v>D073</v>
      </c>
      <c r="E20" t="s">
        <v>27</v>
      </c>
      <c r="F20" t="str">
        <f>IFERROR(VLOOKUP(D20,[1]THP!$B29:$F61,5,0),0)</f>
        <v xml:space="preserve">Tongam Paroloan Ernest </v>
      </c>
      <c r="G20">
        <f>IFERROR(VLOOKUP(D20,[1]THP!$B29:$I61,8,0),0)</f>
        <v>22</v>
      </c>
      <c r="H20" s="4" t="str">
        <f>IFERROR(VLOOKUP(D20,[1]THP!$B29:$D61,3,0),0)</f>
        <v>DC</v>
      </c>
      <c r="I20" s="5">
        <f>IFERROR(VLOOKUP(D20,[1]THP!$B29:$J61,9,0),0)</f>
        <v>3941000</v>
      </c>
      <c r="J20" s="5">
        <f>IFERROR(VLOOKUP(D20,[1]THP!$B29:$K61,10,0),0)</f>
        <v>3941000</v>
      </c>
      <c r="L20" s="5">
        <f>IFERROR(VLOOKUP(D20,[1]OToT!$B26:$D58,3,0),0)</f>
        <v>1617411</v>
      </c>
      <c r="N20" s="6">
        <f t="shared" si="1"/>
        <v>5558411</v>
      </c>
      <c r="O20" s="5">
        <f>IFERROR(VLOOKUP(B20,[1]Bonus!$B26:$H58,7,0),0)</f>
        <v>0</v>
      </c>
      <c r="V20" s="6">
        <f t="shared" si="2"/>
        <v>5558411</v>
      </c>
      <c r="W20" s="5">
        <f>IFERROR(VLOOKUP(D20,[1]THP!$B29:$X61,23,0),0)</f>
        <v>50311.507300000019</v>
      </c>
      <c r="X20" s="5">
        <f>IFERROR(VLOOKUP(B20,[1]THP!$B29:$T61,19,0),0)</f>
        <v>78820</v>
      </c>
      <c r="Y20" s="5">
        <f>IFERROR(VLOOKUP(D20,[1]THP!$B29:$V61,21,0),0)</f>
        <v>39410</v>
      </c>
      <c r="Z20" s="5">
        <f>IFERROR(VLOOKUP(B20,[1]THP!$B29:$U61,20,0),0)</f>
        <v>39409.72</v>
      </c>
      <c r="AC20" s="6">
        <f t="shared" si="3"/>
        <v>5350459.7727000006</v>
      </c>
      <c r="AD20" s="5"/>
    </row>
    <row r="21" spans="1:30" x14ac:dyDescent="0.25">
      <c r="A21" s="3">
        <v>43480</v>
      </c>
      <c r="B21" t="str">
        <f>[1]THP!$B30</f>
        <v>D074</v>
      </c>
      <c r="C21" t="str">
        <f>[1]THP!$C30</f>
        <v>H Aan Novriansyah</v>
      </c>
      <c r="D21" t="str">
        <f t="shared" si="0"/>
        <v>D074</v>
      </c>
      <c r="E21" t="s">
        <v>27</v>
      </c>
      <c r="F21" t="str">
        <f>IFERROR(VLOOKUP(D21,[1]THP!$B30:$F62,5,0),0)</f>
        <v xml:space="preserve">Tongam Paroloan Ernest </v>
      </c>
      <c r="G21">
        <f>IFERROR(VLOOKUP(D21,[1]THP!$B30:$I62,8,0),0)</f>
        <v>22</v>
      </c>
      <c r="H21" s="4" t="str">
        <f>IFERROR(VLOOKUP(D21,[1]THP!$B30:$D62,3,0),0)</f>
        <v>DC</v>
      </c>
      <c r="I21" s="5">
        <f>IFERROR(VLOOKUP(D21,[1]THP!$B30:$J62,9,0),0)</f>
        <v>3941000</v>
      </c>
      <c r="J21" s="5">
        <f>IFERROR(VLOOKUP(D21,[1]THP!$B30:$K62,10,0),0)</f>
        <v>3941000</v>
      </c>
      <c r="L21" s="5">
        <f>IFERROR(VLOOKUP(D21,[1]OToT!$B27:$D59,3,0),0)</f>
        <v>1933298</v>
      </c>
      <c r="N21" s="6">
        <f t="shared" si="1"/>
        <v>5874298</v>
      </c>
      <c r="O21" s="5">
        <f>IFERROR(VLOOKUP(B21,[1]Bonus!$B27:$H59,7,0),0)</f>
        <v>250000</v>
      </c>
      <c r="V21" s="6">
        <f t="shared" si="2"/>
        <v>6124298</v>
      </c>
      <c r="W21" s="5">
        <f>IFERROR(VLOOKUP(D21,[1]THP!$B30:$X62,23,0),0)</f>
        <v>52923.779000000039</v>
      </c>
      <c r="X21" s="5">
        <f>IFERROR(VLOOKUP(B21,[1]THP!$B30:$T62,19,0),0)</f>
        <v>78820</v>
      </c>
      <c r="Y21" s="5">
        <f>IFERROR(VLOOKUP(D21,[1]THP!$B30:$V62,21,0),0)</f>
        <v>39410</v>
      </c>
      <c r="Z21" s="5">
        <f>IFERROR(VLOOKUP(B21,[1]THP!$B30:$U62,20,0),0)</f>
        <v>0</v>
      </c>
      <c r="AC21" s="6">
        <f t="shared" si="3"/>
        <v>5953144.2209999999</v>
      </c>
      <c r="AD21" s="5"/>
    </row>
    <row r="22" spans="1:30" x14ac:dyDescent="0.25">
      <c r="A22" s="3">
        <v>43480</v>
      </c>
      <c r="B22" t="str">
        <f>[1]THP!$B31</f>
        <v>D075</v>
      </c>
      <c r="C22" t="str">
        <f>[1]THP!$C31</f>
        <v>Asmarika Banjarnahor</v>
      </c>
      <c r="D22" t="str">
        <f t="shared" si="0"/>
        <v>D075</v>
      </c>
      <c r="E22" t="s">
        <v>27</v>
      </c>
      <c r="F22" t="str">
        <f>IFERROR(VLOOKUP(D22,[1]THP!$B31:$F63,5,0),0)</f>
        <v xml:space="preserve">Tongam Paroloan Ernest </v>
      </c>
      <c r="G22">
        <f>IFERROR(VLOOKUP(D22,[1]THP!$B31:$I63,8,0),0)</f>
        <v>22</v>
      </c>
      <c r="H22" s="4" t="str">
        <f>IFERROR(VLOOKUP(D22,[1]THP!$B31:$D63,3,0),0)</f>
        <v>DC</v>
      </c>
      <c r="I22" s="5">
        <f>IFERROR(VLOOKUP(D22,[1]THP!$B31:$J63,9,0),0)</f>
        <v>3941000</v>
      </c>
      <c r="J22" s="5">
        <f>IFERROR(VLOOKUP(D22,[1]THP!$B31:$K63,10,0),0)</f>
        <v>3941000</v>
      </c>
      <c r="L22" s="5">
        <f>IFERROR(VLOOKUP(D22,[1]OToT!$B28:$D60,3,0),0)</f>
        <v>2198310</v>
      </c>
      <c r="N22" s="6">
        <f t="shared" si="1"/>
        <v>6139310</v>
      </c>
      <c r="O22" s="5">
        <f>IFERROR(VLOOKUP(B22,[1]Bonus!$B28:$H60,7,0),0)</f>
        <v>0</v>
      </c>
      <c r="V22" s="6">
        <f t="shared" si="2"/>
        <v>6139310</v>
      </c>
      <c r="W22" s="5">
        <f>IFERROR(VLOOKUP(D22,[1]THP!$B31:$X63,23,0),0)</f>
        <v>72386.849000000031</v>
      </c>
      <c r="X22" s="5">
        <f>IFERROR(VLOOKUP(B22,[1]THP!$B31:$T63,19,0),0)</f>
        <v>78820</v>
      </c>
      <c r="Y22" s="5">
        <f>IFERROR(VLOOKUP(D22,[1]THP!$B31:$V63,21,0),0)</f>
        <v>39410</v>
      </c>
      <c r="Z22" s="5">
        <f>IFERROR(VLOOKUP(B22,[1]THP!$B31:$U63,20,0),0)</f>
        <v>0</v>
      </c>
      <c r="AC22" s="6">
        <f t="shared" si="3"/>
        <v>5948693.1509999996</v>
      </c>
      <c r="AD22" s="5"/>
    </row>
    <row r="23" spans="1:30" x14ac:dyDescent="0.25">
      <c r="A23" s="3">
        <v>43480</v>
      </c>
      <c r="B23" t="str">
        <f>[1]THP!$B32</f>
        <v>D076</v>
      </c>
      <c r="C23" t="str">
        <f>[1]THP!$C32</f>
        <v>Risma Amaliana</v>
      </c>
      <c r="D23" t="str">
        <f t="shared" si="0"/>
        <v>D076</v>
      </c>
      <c r="E23" t="s">
        <v>27</v>
      </c>
      <c r="F23" t="str">
        <f>IFERROR(VLOOKUP(D23,[1]THP!$B32:$F64,5,0),0)</f>
        <v>Amsori</v>
      </c>
      <c r="G23">
        <f>IFERROR(VLOOKUP(D23,[1]THP!$B32:$I64,8,0),0)</f>
        <v>22</v>
      </c>
      <c r="H23" s="4" t="str">
        <f>IFERROR(VLOOKUP(D23,[1]THP!$B32:$D64,3,0),0)</f>
        <v>DC</v>
      </c>
      <c r="I23" s="5">
        <f>IFERROR(VLOOKUP(D23,[1]THP!$B32:$J64,9,0),0)</f>
        <v>3941000</v>
      </c>
      <c r="J23" s="5">
        <f>IFERROR(VLOOKUP(D23,[1]THP!$B32:$K64,10,0),0)</f>
        <v>3941000</v>
      </c>
      <c r="L23" s="5">
        <f>IFERROR(VLOOKUP(D23,[1]OToT!$B29:$D61,3,0),0)</f>
        <v>1469336</v>
      </c>
      <c r="N23" s="6">
        <f t="shared" si="1"/>
        <v>5410336</v>
      </c>
      <c r="O23" s="5">
        <f>IFERROR(VLOOKUP(B23,[1]Bonus!$B29:$H61,7,0),0)</f>
        <v>250000</v>
      </c>
      <c r="V23" s="6">
        <f t="shared" si="2"/>
        <v>5660336</v>
      </c>
      <c r="W23" s="5">
        <f>IFERROR(VLOOKUP(D23,[1]THP!$B32:$X64,23,0),0)</f>
        <v>55152.944800000019</v>
      </c>
      <c r="X23" s="5">
        <f>IFERROR(VLOOKUP(B23,[1]THP!$B32:$T64,19,0),0)</f>
        <v>78820</v>
      </c>
      <c r="Y23" s="5">
        <f>IFERROR(VLOOKUP(D23,[1]THP!$B32:$V64,21,0),0)</f>
        <v>39410</v>
      </c>
      <c r="Z23" s="5">
        <f>IFERROR(VLOOKUP(B23,[1]THP!$B32:$U64,20,0),0)</f>
        <v>39409.72</v>
      </c>
      <c r="AC23" s="6">
        <f t="shared" si="3"/>
        <v>5447543.3352000006</v>
      </c>
      <c r="AD23" s="5"/>
    </row>
    <row r="24" spans="1:30" x14ac:dyDescent="0.25">
      <c r="A24" s="3">
        <v>43480</v>
      </c>
      <c r="B24" t="str">
        <f>[1]THP!$B33</f>
        <v>D077</v>
      </c>
      <c r="C24" t="str">
        <f>[1]THP!$C33</f>
        <v>Siti Komariah</v>
      </c>
      <c r="D24" t="str">
        <f t="shared" si="0"/>
        <v>D077</v>
      </c>
      <c r="E24" t="s">
        <v>27</v>
      </c>
      <c r="F24" t="str">
        <f>IFERROR(VLOOKUP(D24,[1]THP!$B33:$F65,5,0),0)</f>
        <v>Amsori</v>
      </c>
      <c r="G24">
        <f>IFERROR(VLOOKUP(D24,[1]THP!$B33:$I65,8,0),0)</f>
        <v>22</v>
      </c>
      <c r="H24" s="4" t="str">
        <f>IFERROR(VLOOKUP(D24,[1]THP!$B33:$D65,3,0),0)</f>
        <v>DC</v>
      </c>
      <c r="I24" s="5">
        <f>IFERROR(VLOOKUP(D24,[1]THP!$B33:$J65,9,0),0)</f>
        <v>3941000</v>
      </c>
      <c r="J24" s="5">
        <f>IFERROR(VLOOKUP(D24,[1]THP!$B33:$K65,10,0),0)</f>
        <v>3941000</v>
      </c>
      <c r="L24" s="5">
        <f>IFERROR(VLOOKUP(D24,[1]OToT!$B30:$D62,3,0),0)</f>
        <v>1943929</v>
      </c>
      <c r="N24" s="6">
        <f t="shared" si="1"/>
        <v>5884929</v>
      </c>
      <c r="O24" s="5">
        <f>IFERROR(VLOOKUP(B24,[1]Bonus!$B30:$H62,7,0),0)</f>
        <v>250000</v>
      </c>
      <c r="V24" s="6">
        <f t="shared" si="2"/>
        <v>6134929</v>
      </c>
      <c r="W24" s="5">
        <f>IFERROR(VLOOKUP(D24,[1]THP!$B33:$X65,23,0),0)</f>
        <v>72178.751500000697</v>
      </c>
      <c r="X24" s="5">
        <f>IFERROR(VLOOKUP(B24,[1]THP!$B33:$T65,19,0),0)</f>
        <v>78820</v>
      </c>
      <c r="Y24" s="5">
        <f>IFERROR(VLOOKUP(D24,[1]THP!$B33:$V65,21,0),0)</f>
        <v>39410</v>
      </c>
      <c r="Z24" s="5">
        <f>IFERROR(VLOOKUP(B24,[1]THP!$B33:$U65,20,0),0)</f>
        <v>0</v>
      </c>
      <c r="AC24" s="6">
        <f t="shared" si="3"/>
        <v>5944520.2484999998</v>
      </c>
      <c r="AD24" s="5"/>
    </row>
    <row r="25" spans="1:30" x14ac:dyDescent="0.25">
      <c r="A25" s="3">
        <v>43480</v>
      </c>
      <c r="B25" t="str">
        <f>[1]THP!$B34</f>
        <v>D078</v>
      </c>
      <c r="C25" t="str">
        <f>[1]THP!$C34</f>
        <v>Rian Hambali</v>
      </c>
      <c r="D25" t="str">
        <f t="shared" si="0"/>
        <v>D078</v>
      </c>
      <c r="E25" t="s">
        <v>27</v>
      </c>
      <c r="F25" t="str">
        <f>IFERROR(VLOOKUP(D25,[1]THP!$B34:$F66,5,0),0)</f>
        <v>Dony Arif Kristianto</v>
      </c>
      <c r="G25">
        <f>IFERROR(VLOOKUP(D25,[1]THP!$B34:$I66,8,0),0)</f>
        <v>22</v>
      </c>
      <c r="H25" s="4" t="str">
        <f>IFERROR(VLOOKUP(D25,[1]THP!$B34:$D66,3,0),0)</f>
        <v>DC</v>
      </c>
      <c r="I25" s="5">
        <f>IFERROR(VLOOKUP(D25,[1]THP!$B34:$J66,9,0),0)</f>
        <v>3941000</v>
      </c>
      <c r="J25" s="5">
        <f>IFERROR(VLOOKUP(D25,[1]THP!$B34:$K66,10,0),0)</f>
        <v>3941000</v>
      </c>
      <c r="L25" s="5">
        <f>IFERROR(VLOOKUP(D25,[1]OToT!$B31:$D63,3,0),0)</f>
        <v>1980377</v>
      </c>
      <c r="N25" s="6">
        <f t="shared" si="1"/>
        <v>5921377</v>
      </c>
      <c r="O25" s="5">
        <f>IFERROR(VLOOKUP(B25,[1]Bonus!$B31:$H63,7,0),0)</f>
        <v>250000</v>
      </c>
      <c r="V25" s="6">
        <f t="shared" si="2"/>
        <v>6171377</v>
      </c>
      <c r="W25" s="5">
        <f>IFERROR(VLOOKUP(D25,[1]THP!$B34:$X66,23,0),0)</f>
        <v>79427.39230000005</v>
      </c>
      <c r="X25" s="5">
        <f>IFERROR(VLOOKUP(B25,[1]THP!$B34:$T66,19,0),0)</f>
        <v>78820</v>
      </c>
      <c r="Y25" s="5">
        <f>IFERROR(VLOOKUP(D25,[1]THP!$B34:$V66,21,0),0)</f>
        <v>39410</v>
      </c>
      <c r="Z25" s="5">
        <f>IFERROR(VLOOKUP(B25,[1]THP!$B34:$U66,20,0),0)</f>
        <v>39409.72</v>
      </c>
      <c r="AC25" s="6">
        <f t="shared" si="3"/>
        <v>5934309.8876999998</v>
      </c>
      <c r="AD25" s="5"/>
    </row>
    <row r="26" spans="1:30" x14ac:dyDescent="0.25">
      <c r="A26" s="3">
        <v>43480</v>
      </c>
      <c r="B26" t="str">
        <f>[1]THP!$B35</f>
        <v>D079</v>
      </c>
      <c r="C26" t="str">
        <f>[1]THP!$C35</f>
        <v>Mulia Sani Lubis</v>
      </c>
      <c r="D26" t="str">
        <f t="shared" si="0"/>
        <v>D079</v>
      </c>
      <c r="E26" t="s">
        <v>27</v>
      </c>
      <c r="F26" t="str">
        <f>IFERROR(VLOOKUP(D26,[1]THP!$B35:$F67,5,0),0)</f>
        <v>Amsori</v>
      </c>
      <c r="G26">
        <f>IFERROR(VLOOKUP(D26,[1]THP!$B35:$I67,8,0),0)</f>
        <v>22</v>
      </c>
      <c r="H26" s="4" t="str">
        <f>IFERROR(VLOOKUP(D26,[1]THP!$B35:$D67,3,0),0)</f>
        <v>DC</v>
      </c>
      <c r="I26" s="5">
        <f>IFERROR(VLOOKUP(D26,[1]THP!$B35:$J67,9,0),0)</f>
        <v>3941000</v>
      </c>
      <c r="J26" s="5">
        <f>IFERROR(VLOOKUP(D26,[1]THP!$B35:$K67,10,0),0)</f>
        <v>3941000</v>
      </c>
      <c r="L26" s="5">
        <f>IFERROR(VLOOKUP(D26,[1]OToT!$B32:$D64,3,0),0)</f>
        <v>1694861</v>
      </c>
      <c r="N26" s="6">
        <f t="shared" si="1"/>
        <v>5635861</v>
      </c>
      <c r="O26" s="5">
        <f>IFERROR(VLOOKUP(B26,[1]Bonus!$B32:$H64,7,0),0)</f>
        <v>250000</v>
      </c>
      <c r="V26" s="6">
        <f t="shared" si="2"/>
        <v>5885861</v>
      </c>
      <c r="W26" s="5">
        <f>IFERROR(VLOOKUP(D26,[1]THP!$B35:$X67,23,0),0)</f>
        <v>65865.382300000012</v>
      </c>
      <c r="X26" s="5">
        <f>IFERROR(VLOOKUP(B26,[1]THP!$B35:$T67,19,0),0)</f>
        <v>78820</v>
      </c>
      <c r="Y26" s="5">
        <f>IFERROR(VLOOKUP(D26,[1]THP!$B35:$V67,21,0),0)</f>
        <v>39410</v>
      </c>
      <c r="Z26" s="5">
        <f>IFERROR(VLOOKUP(B26,[1]THP!$B35:$U67,20,0),0)</f>
        <v>39409.72</v>
      </c>
      <c r="AC26" s="6">
        <f t="shared" si="3"/>
        <v>5662355.8977000006</v>
      </c>
      <c r="AD26" s="5"/>
    </row>
    <row r="27" spans="1:30" x14ac:dyDescent="0.25">
      <c r="A27" s="3">
        <v>43480</v>
      </c>
      <c r="B27" t="str">
        <f>[1]THP!$B36</f>
        <v>D080</v>
      </c>
      <c r="C27" t="str">
        <f>[1]THP!$C36</f>
        <v>Pangestuti Rahayu Budi S</v>
      </c>
      <c r="D27" t="str">
        <f t="shared" si="0"/>
        <v>D080</v>
      </c>
      <c r="E27" t="s">
        <v>27</v>
      </c>
      <c r="F27" t="str">
        <f>IFERROR(VLOOKUP(D27,[1]THP!$B36:$F68,5,0),0)</f>
        <v xml:space="preserve">Tongam Paroloan Ernest </v>
      </c>
      <c r="G27">
        <f>IFERROR(VLOOKUP(D27,[1]THP!$B36:$I68,8,0),0)</f>
        <v>22</v>
      </c>
      <c r="H27" s="4" t="str">
        <f>IFERROR(VLOOKUP(D27,[1]THP!$B36:$D68,3,0),0)</f>
        <v>DC</v>
      </c>
      <c r="I27" s="5">
        <f>IFERROR(VLOOKUP(D27,[1]THP!$B36:$J68,9,0),0)</f>
        <v>3941000</v>
      </c>
      <c r="J27" s="5">
        <f>IFERROR(VLOOKUP(D27,[1]THP!$B36:$K68,10,0),0)</f>
        <v>3941000</v>
      </c>
      <c r="L27" s="5">
        <f>IFERROR(VLOOKUP(D27,[1]OToT!$B33:$D65,3,0),0)</f>
        <v>1483764</v>
      </c>
      <c r="N27" s="6">
        <f t="shared" si="1"/>
        <v>5424764</v>
      </c>
      <c r="O27" s="5">
        <f>IFERROR(VLOOKUP(B27,[1]Bonus!$B33:$H65,7,0),0)</f>
        <v>250000</v>
      </c>
      <c r="V27" s="6">
        <f t="shared" si="2"/>
        <v>5674764</v>
      </c>
      <c r="W27" s="5">
        <f>IFERROR(VLOOKUP(D27,[1]THP!$B36:$X68,23,0),0)</f>
        <v>50320.914000000754</v>
      </c>
      <c r="X27" s="5">
        <f>IFERROR(VLOOKUP(B27,[1]THP!$B36:$T68,19,0),0)</f>
        <v>78820</v>
      </c>
      <c r="Y27" s="5">
        <f>IFERROR(VLOOKUP(D27,[1]THP!$B36:$V68,21,0),0)</f>
        <v>39410</v>
      </c>
      <c r="Z27" s="5">
        <f>IFERROR(VLOOKUP(B27,[1]THP!$B36:$U68,20,0),0)</f>
        <v>0</v>
      </c>
      <c r="AC27" s="6">
        <f t="shared" si="3"/>
        <v>5506213.0859999992</v>
      </c>
      <c r="AD27" s="5"/>
    </row>
    <row r="28" spans="1:30" x14ac:dyDescent="0.25">
      <c r="A28" s="3">
        <v>43480</v>
      </c>
      <c r="B28" t="str">
        <f>[1]THP!$B37</f>
        <v>D081</v>
      </c>
      <c r="C28" t="str">
        <f>[1]THP!$C37</f>
        <v xml:space="preserve">Eka Fitri Sari </v>
      </c>
      <c r="D28" t="str">
        <f t="shared" si="0"/>
        <v>D081</v>
      </c>
      <c r="E28" t="s">
        <v>27</v>
      </c>
      <c r="F28" t="str">
        <f>IFERROR(VLOOKUP(D28,[1]THP!$B37:$F69,5,0),0)</f>
        <v xml:space="preserve">Tongam Paroloan Ernest </v>
      </c>
      <c r="G28">
        <f>IFERROR(VLOOKUP(D28,[1]THP!$B37:$I69,8,0),0)</f>
        <v>22</v>
      </c>
      <c r="H28" s="4" t="str">
        <f>IFERROR(VLOOKUP(D28,[1]THP!$B37:$D69,3,0),0)</f>
        <v>DC</v>
      </c>
      <c r="I28" s="5">
        <f>IFERROR(VLOOKUP(D28,[1]THP!$B37:$J69,9,0),0)</f>
        <v>3941000</v>
      </c>
      <c r="J28" s="5">
        <f>IFERROR(VLOOKUP(D28,[1]THP!$B37:$K69,10,0),0)</f>
        <v>3941000</v>
      </c>
      <c r="L28" s="5">
        <f>IFERROR(VLOOKUP(D28,[1]OToT!$B34:$D66,3,0),0)</f>
        <v>2166417</v>
      </c>
      <c r="N28" s="6">
        <f t="shared" si="1"/>
        <v>6107417</v>
      </c>
      <c r="O28" s="5">
        <f>IFERROR(VLOOKUP(B28,[1]Bonus!$B34:$H66,7,0),0)</f>
        <v>250000</v>
      </c>
      <c r="V28" s="6">
        <f t="shared" si="2"/>
        <v>6357417</v>
      </c>
      <c r="W28" s="5">
        <f>IFERROR(VLOOKUP(D28,[1]THP!$B37:$X69,23,0),0)</f>
        <v>82746.931500000719</v>
      </c>
      <c r="X28" s="5">
        <f>IFERROR(VLOOKUP(B28,[1]THP!$B37:$T69,19,0),0)</f>
        <v>78820</v>
      </c>
      <c r="Y28" s="5">
        <f>IFERROR(VLOOKUP(D28,[1]THP!$B37:$V69,21,0),0)</f>
        <v>39410</v>
      </c>
      <c r="Z28" s="5">
        <f>IFERROR(VLOOKUP(B28,[1]THP!$B37:$U69,20,0),0)</f>
        <v>0</v>
      </c>
      <c r="AC28" s="6">
        <f t="shared" si="3"/>
        <v>6156440.0684999991</v>
      </c>
      <c r="AD28" s="5"/>
    </row>
    <row r="29" spans="1:30" x14ac:dyDescent="0.25">
      <c r="A29" s="3">
        <v>43480</v>
      </c>
      <c r="B29" t="str">
        <f>[1]THP!$B38</f>
        <v>D082</v>
      </c>
      <c r="C29" t="str">
        <f>[1]THP!$C38</f>
        <v>Desi Kurniasih Suhemi</v>
      </c>
      <c r="D29" t="str">
        <f t="shared" si="0"/>
        <v>D082</v>
      </c>
      <c r="E29" t="s">
        <v>27</v>
      </c>
      <c r="F29" t="str">
        <f>IFERROR(VLOOKUP(D29,[1]THP!$B38:$F70,5,0),0)</f>
        <v>Dony Arif Kristianto</v>
      </c>
      <c r="G29">
        <f>IFERROR(VLOOKUP(D29,[1]THP!$B38:$I70,8,0),0)</f>
        <v>22</v>
      </c>
      <c r="H29" s="4" t="str">
        <f>IFERROR(VLOOKUP(D29,[1]THP!$B38:$D70,3,0),0)</f>
        <v>DC</v>
      </c>
      <c r="I29" s="5">
        <f>IFERROR(VLOOKUP(D29,[1]THP!$B38:$J70,9,0),0)</f>
        <v>3941000</v>
      </c>
      <c r="J29" s="5">
        <f>IFERROR(VLOOKUP(D29,[1]THP!$B38:$K70,10,0),0)</f>
        <v>3941000</v>
      </c>
      <c r="L29" s="5">
        <f>IFERROR(VLOOKUP(D29,[1]OToT!$B35:$D67,3,0),0)</f>
        <v>2072258</v>
      </c>
      <c r="N29" s="6">
        <f t="shared" si="1"/>
        <v>6013258</v>
      </c>
      <c r="O29" s="5">
        <f>IFERROR(VLOOKUP(B29,[1]Bonus!$B35:$H67,7,0),0)</f>
        <v>250000</v>
      </c>
      <c r="V29" s="6">
        <f t="shared" si="2"/>
        <v>6263258</v>
      </c>
      <c r="W29" s="5">
        <f>IFERROR(VLOOKUP(D29,[1]THP!$B38:$X70,23,0),0)</f>
        <v>83791.73980000001</v>
      </c>
      <c r="X29" s="5">
        <f>IFERROR(VLOOKUP(B29,[1]THP!$B38:$T70,19,0),0)</f>
        <v>78820</v>
      </c>
      <c r="Y29" s="5">
        <f>IFERROR(VLOOKUP(D29,[1]THP!$B38:$V70,21,0),0)</f>
        <v>39410</v>
      </c>
      <c r="Z29" s="5">
        <f>IFERROR(VLOOKUP(B29,[1]THP!$B38:$U70,20,0),0)</f>
        <v>39409.72</v>
      </c>
      <c r="AC29" s="6">
        <f t="shared" si="3"/>
        <v>6021826.5402000006</v>
      </c>
      <c r="AD29" s="5"/>
    </row>
    <row r="30" spans="1:30" x14ac:dyDescent="0.25">
      <c r="A30" s="3">
        <v>43480</v>
      </c>
      <c r="B30" t="str">
        <f>[1]THP!$B39</f>
        <v>D083</v>
      </c>
      <c r="C30" t="str">
        <f>[1]THP!$C39</f>
        <v>Dwi Laksono Santoso</v>
      </c>
      <c r="D30" t="str">
        <f t="shared" si="0"/>
        <v>D083</v>
      </c>
      <c r="E30" t="s">
        <v>27</v>
      </c>
      <c r="F30" t="str">
        <f>IFERROR(VLOOKUP(D30,[1]THP!$B39:$F71,5,0),0)</f>
        <v>Amsori</v>
      </c>
      <c r="G30">
        <f>IFERROR(VLOOKUP(D30,[1]THP!$B39:$I71,8,0),0)</f>
        <v>22</v>
      </c>
      <c r="H30" s="4" t="str">
        <f>IFERROR(VLOOKUP(D30,[1]THP!$B39:$D71,3,0),0)</f>
        <v>DC</v>
      </c>
      <c r="I30" s="5">
        <f>IFERROR(VLOOKUP(D30,[1]THP!$B39:$J71,9,0),0)</f>
        <v>3941000</v>
      </c>
      <c r="J30" s="5">
        <f>IFERROR(VLOOKUP(D30,[1]THP!$B39:$K71,10,0),0)</f>
        <v>3941000</v>
      </c>
      <c r="L30" s="5">
        <f>IFERROR(VLOOKUP(D30,[1]OToT!$B36:$D68,3,0),0)</f>
        <v>1976579</v>
      </c>
      <c r="N30" s="6">
        <f t="shared" si="1"/>
        <v>5917579</v>
      </c>
      <c r="O30" s="5">
        <f>IFERROR(VLOOKUP(B30,[1]Bonus!$B36:$H68,7,0),0)</f>
        <v>250000</v>
      </c>
      <c r="V30" s="6">
        <f t="shared" si="2"/>
        <v>6167579</v>
      </c>
      <c r="W30" s="5">
        <f>IFERROR(VLOOKUP(D30,[1]THP!$B39:$X71,23,0),0)</f>
        <v>36229.626500000755</v>
      </c>
      <c r="X30" s="5">
        <f>IFERROR(VLOOKUP(B30,[1]THP!$B39:$T71,19,0),0)</f>
        <v>78820</v>
      </c>
      <c r="Y30" s="5">
        <f>IFERROR(VLOOKUP(D30,[1]THP!$B39:$V71,21,0),0)</f>
        <v>39410</v>
      </c>
      <c r="Z30" s="5">
        <f>IFERROR(VLOOKUP(B30,[1]THP!$B39:$U71,20,0),0)</f>
        <v>0</v>
      </c>
      <c r="AC30" s="6">
        <f t="shared" si="3"/>
        <v>6013119.3734999988</v>
      </c>
      <c r="AD30" s="5"/>
    </row>
    <row r="31" spans="1:30" x14ac:dyDescent="0.25">
      <c r="A31" s="3">
        <v>43480</v>
      </c>
      <c r="B31" t="str">
        <f>[1]THP!$B40</f>
        <v>D084</v>
      </c>
      <c r="C31" t="str">
        <f>[1]THP!$C40</f>
        <v>Dian Septiadi</v>
      </c>
      <c r="D31" t="str">
        <f t="shared" si="0"/>
        <v>D084</v>
      </c>
      <c r="E31" t="s">
        <v>27</v>
      </c>
      <c r="F31" t="str">
        <f>IFERROR(VLOOKUP(D31,[1]THP!$B40:$F72,5,0),0)</f>
        <v>Dony Arif Kristianto</v>
      </c>
      <c r="G31">
        <f>IFERROR(VLOOKUP(D31,[1]THP!$B40:$I72,8,0),0)</f>
        <v>19</v>
      </c>
      <c r="H31" s="4" t="str">
        <f>IFERROR(VLOOKUP(D31,[1]THP!$B40:$D72,3,0),0)</f>
        <v>DC</v>
      </c>
      <c r="I31" s="5">
        <f>IFERROR(VLOOKUP(D31,[1]THP!$B40:$J72,9,0),0)</f>
        <v>3941000</v>
      </c>
      <c r="J31" s="5">
        <f>IFERROR(VLOOKUP(D31,[1]THP!$B40:$K72,10,0),0)</f>
        <v>3403590.9090909092</v>
      </c>
      <c r="L31" s="5">
        <f>IFERROR(VLOOKUP(D31,[1]OToT!$B37:$D69,3,0),0)</f>
        <v>0</v>
      </c>
      <c r="N31" s="6">
        <f t="shared" si="1"/>
        <v>3403590.9090909092</v>
      </c>
      <c r="O31" s="5">
        <f>IFERROR(VLOOKUP(B31,[1]Bonus!$B37:$H69,7,0),0)</f>
        <v>0</v>
      </c>
      <c r="V31" s="6">
        <f t="shared" si="2"/>
        <v>3403590.9090909092</v>
      </c>
      <c r="W31" s="5">
        <f>IFERROR(VLOOKUP(D31,[1]THP!$B40:$X72,23,0),0)</f>
        <v>0</v>
      </c>
      <c r="X31" s="5">
        <f>IFERROR(VLOOKUP(B31,[1]THP!$B40:$T72,19,0),0)</f>
        <v>68071.818181818191</v>
      </c>
      <c r="Y31" s="5">
        <f>IFERROR(VLOOKUP(D31,[1]THP!$B40:$V72,21,0),0)</f>
        <v>34035.909090909096</v>
      </c>
      <c r="Z31" s="5">
        <f>IFERROR(VLOOKUP(B31,[1]THP!$B40:$U72,20,0),0)</f>
        <v>0</v>
      </c>
      <c r="AC31" s="6">
        <f t="shared" si="3"/>
        <v>3301483.1818181816</v>
      </c>
      <c r="AD31" s="5"/>
    </row>
    <row r="32" spans="1:30" x14ac:dyDescent="0.25">
      <c r="A32" s="3">
        <v>43480</v>
      </c>
      <c r="B32" t="str">
        <f>[1]THP!$B41</f>
        <v>TL03</v>
      </c>
      <c r="C32" t="str">
        <f>[1]THP!$C41</f>
        <v>Dony Arif Kristianto</v>
      </c>
      <c r="D32" t="str">
        <f t="shared" si="0"/>
        <v>TL03</v>
      </c>
      <c r="E32" t="s">
        <v>27</v>
      </c>
      <c r="F32">
        <f>IFERROR(VLOOKUP(D32,[1]THP!$B41:$F73,5,0),0)</f>
        <v>0</v>
      </c>
      <c r="G32">
        <f>IFERROR(VLOOKUP(D32,[1]THP!$B41:$I73,8,0),0)</f>
        <v>22</v>
      </c>
      <c r="H32" s="4" t="str">
        <f>IFERROR(VLOOKUP(D32,[1]THP!$B41:$D73,3,0),0)</f>
        <v>TL</v>
      </c>
      <c r="I32" s="5">
        <f>IFERROR(VLOOKUP(D32,[1]THP!$B41:$J73,9,0),0)</f>
        <v>3941000</v>
      </c>
      <c r="J32" s="5">
        <f>IFERROR(VLOOKUP(D32,[1]THP!$B41:$K73,10,0),0)</f>
        <v>3941000</v>
      </c>
      <c r="L32" s="5">
        <f>IFERROR(VLOOKUP(D32,[1]OToT!$B38:$D70,3,0),0)</f>
        <v>2031252</v>
      </c>
      <c r="N32" s="6">
        <f t="shared" si="1"/>
        <v>5972252</v>
      </c>
      <c r="O32" s="5">
        <f>IFERROR(VLOOKUP(B32,[1]Bonus!$B38:$H70,7,0),0)</f>
        <v>0</v>
      </c>
      <c r="V32" s="6">
        <f t="shared" si="2"/>
        <v>5972252</v>
      </c>
      <c r="W32" s="5">
        <f>IFERROR(VLOOKUP(D32,[1]THP!$B41:$X73,23,0),0)</f>
        <v>13718.954800000043</v>
      </c>
      <c r="X32" s="5">
        <f>IFERROR(VLOOKUP(B32,[1]THP!$B41:$T73,19,0),0)</f>
        <v>78820</v>
      </c>
      <c r="Y32" s="5">
        <f>IFERROR(VLOOKUP(D32,[1]THP!$B41:$V73,21,0),0)</f>
        <v>39410</v>
      </c>
      <c r="Z32" s="5">
        <f>IFERROR(VLOOKUP(B32,[1]THP!$B41:$U73,20,0),0)</f>
        <v>39409.72</v>
      </c>
      <c r="AC32" s="6">
        <f t="shared" si="3"/>
        <v>5800893.3251999998</v>
      </c>
      <c r="AD32" s="5"/>
    </row>
    <row r="33" spans="1:30" x14ac:dyDescent="0.25">
      <c r="A33" s="3">
        <v>43480</v>
      </c>
      <c r="B33" t="str">
        <f>[1]THP!$B42</f>
        <v>TL04</v>
      </c>
      <c r="C33" t="str">
        <f>[1]THP!$C42</f>
        <v>Tongam Paroloan Ernest</v>
      </c>
      <c r="D33" t="str">
        <f t="shared" si="0"/>
        <v>TL04</v>
      </c>
      <c r="E33" t="s">
        <v>27</v>
      </c>
      <c r="F33">
        <f>IFERROR(VLOOKUP(D33,[1]THP!$B42:$F74,5,0),0)</f>
        <v>0</v>
      </c>
      <c r="G33">
        <f>IFERROR(VLOOKUP(D33,[1]THP!$B42:$I74,8,0),0)</f>
        <v>22</v>
      </c>
      <c r="H33" s="4" t="str">
        <f>IFERROR(VLOOKUP(D33,[1]THP!$B42:$D74,3,0),0)</f>
        <v>TL</v>
      </c>
      <c r="I33" s="5">
        <f>IFERROR(VLOOKUP(D33,[1]THP!$B42:$J74,9,0),0)</f>
        <v>3941000</v>
      </c>
      <c r="J33" s="5">
        <f>IFERROR(VLOOKUP(D33,[1]THP!$B42:$K74,10,0),0)</f>
        <v>3941000</v>
      </c>
      <c r="L33" s="5">
        <f>IFERROR(VLOOKUP(D33,[1]OToT!$B39:$D71,3,0),0)</f>
        <v>2058586</v>
      </c>
      <c r="N33" s="6">
        <f t="shared" si="1"/>
        <v>5999586</v>
      </c>
      <c r="O33" s="5">
        <f>IFERROR(VLOOKUP(B33,[1]Bonus!$B39:$H71,7,0),0)</f>
        <v>250000</v>
      </c>
      <c r="V33" s="6">
        <f t="shared" si="2"/>
        <v>6249586</v>
      </c>
      <c r="W33" s="5">
        <f>IFERROR(VLOOKUP(D33,[1]THP!$B42:$X74,23,0),0)</f>
        <v>64392.319800000019</v>
      </c>
      <c r="X33" s="5">
        <f>IFERROR(VLOOKUP(B33,[1]THP!$B42:$T74,19,0),0)</f>
        <v>78820</v>
      </c>
      <c r="Y33" s="5">
        <f>IFERROR(VLOOKUP(D33,[1]THP!$B42:$V74,21,0),0)</f>
        <v>39410</v>
      </c>
      <c r="Z33" s="5">
        <f>IFERROR(VLOOKUP(B33,[1]THP!$B42:$U74,20,0),0)</f>
        <v>39409.72</v>
      </c>
      <c r="AC33" s="6">
        <f t="shared" si="3"/>
        <v>6027553.9602000006</v>
      </c>
      <c r="AD33" s="5"/>
    </row>
    <row r="34" spans="1:30" x14ac:dyDescent="0.25">
      <c r="A34" s="3">
        <v>43480</v>
      </c>
      <c r="B34" t="str">
        <f>[1]THP!$B43</f>
        <v>TL05</v>
      </c>
      <c r="C34" t="str">
        <f>[1]THP!$C43</f>
        <v>Amsori</v>
      </c>
      <c r="D34" t="str">
        <f t="shared" si="0"/>
        <v>TL05</v>
      </c>
      <c r="E34" t="s">
        <v>27</v>
      </c>
      <c r="F34">
        <f>IFERROR(VLOOKUP(D34,[1]THP!$B43:$F75,5,0),0)</f>
        <v>0</v>
      </c>
      <c r="G34">
        <f>IFERROR(VLOOKUP(D34,[1]THP!$B43:$I75,8,0),0)</f>
        <v>22</v>
      </c>
      <c r="H34" s="4" t="str">
        <f>IFERROR(VLOOKUP(D34,[1]THP!$B43:$D75,3,0),0)</f>
        <v>TL</v>
      </c>
      <c r="I34" s="5">
        <f>IFERROR(VLOOKUP(D34,[1]THP!$B43:$J75,9,0),0)</f>
        <v>3941000</v>
      </c>
      <c r="J34" s="5">
        <f>IFERROR(VLOOKUP(D34,[1]THP!$B43:$K75,10,0),0)</f>
        <v>3941000</v>
      </c>
      <c r="L34" s="5">
        <f>IFERROR(VLOOKUP(D34,[1]OToT!$B40:$D72,3,0),0)</f>
        <v>2019102</v>
      </c>
      <c r="N34" s="6">
        <f t="shared" si="1"/>
        <v>5960102</v>
      </c>
      <c r="O34" s="5">
        <f>IFERROR(VLOOKUP(B34,[1]Bonus!$B40:$H72,7,0),0)</f>
        <v>250000</v>
      </c>
      <c r="V34" s="6">
        <f t="shared" si="2"/>
        <v>6210102</v>
      </c>
      <c r="W34" s="5">
        <f>IFERROR(VLOOKUP(D34,[1]THP!$B43:$X75,23,0),0)</f>
        <v>38249.469000000769</v>
      </c>
      <c r="X34" s="5">
        <f>IFERROR(VLOOKUP(B34,[1]THP!$B43:$T75,19,0),0)</f>
        <v>78820</v>
      </c>
      <c r="Y34" s="5">
        <f>IFERROR(VLOOKUP(D34,[1]THP!$B43:$V75,21,0),0)</f>
        <v>39410</v>
      </c>
      <c r="Z34" s="5">
        <f>IFERROR(VLOOKUP(B34,[1]THP!$B43:$U75,20,0),0)</f>
        <v>0</v>
      </c>
      <c r="AC34" s="6">
        <f t="shared" si="3"/>
        <v>6053622.5309999995</v>
      </c>
      <c r="AD34" s="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User</cp:lastModifiedBy>
  <cp:revision/>
  <dcterms:created xsi:type="dcterms:W3CDTF">2018-08-03T03:02:52Z</dcterms:created>
  <dcterms:modified xsi:type="dcterms:W3CDTF">2019-04-11T02:14:45Z</dcterms:modified>
  <cp:category/>
  <cp:contentStatus/>
</cp:coreProperties>
</file>