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03. Maret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AC36" i="1" l="1"/>
  <c r="AC35" i="1"/>
  <c r="Z36" i="1"/>
  <c r="Z35" i="1"/>
  <c r="Y36" i="1"/>
  <c r="Y35" i="1"/>
  <c r="W36" i="1"/>
  <c r="W35" i="1"/>
  <c r="X36" i="1"/>
  <c r="X35" i="1"/>
  <c r="V36" i="1"/>
  <c r="V35" i="1"/>
  <c r="N36" i="1"/>
  <c r="N35" i="1"/>
  <c r="J36" i="1"/>
  <c r="J35" i="1"/>
  <c r="I36" i="1"/>
  <c r="I35" i="1"/>
  <c r="F36" i="1"/>
  <c r="F35" i="1"/>
  <c r="D36" i="1"/>
  <c r="D35" i="1"/>
  <c r="C36" i="1"/>
  <c r="C35" i="1"/>
  <c r="B36" i="1"/>
  <c r="B35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O5" i="1" l="1"/>
  <c r="O9" i="1"/>
  <c r="O13" i="1"/>
  <c r="O17" i="1"/>
  <c r="O21" i="1"/>
  <c r="O25" i="1"/>
  <c r="O29" i="1"/>
  <c r="O33" i="1"/>
  <c r="L3" i="1"/>
  <c r="L7" i="1"/>
  <c r="L11" i="1"/>
  <c r="L15" i="1"/>
  <c r="L19" i="1"/>
  <c r="L23" i="1"/>
  <c r="L27" i="1"/>
  <c r="L31" i="1"/>
  <c r="L2" i="1"/>
  <c r="J3" i="1"/>
  <c r="N3" i="1" s="1"/>
  <c r="J4" i="1"/>
  <c r="J5" i="1"/>
  <c r="J6" i="1"/>
  <c r="J7" i="1"/>
  <c r="N7" i="1" s="1"/>
  <c r="J8" i="1"/>
  <c r="J9" i="1"/>
  <c r="J10" i="1"/>
  <c r="J11" i="1"/>
  <c r="N11" i="1" s="1"/>
  <c r="J12" i="1"/>
  <c r="J13" i="1"/>
  <c r="J14" i="1"/>
  <c r="J15" i="1"/>
  <c r="N15" i="1" s="1"/>
  <c r="J16" i="1"/>
  <c r="J17" i="1"/>
  <c r="J18" i="1"/>
  <c r="J19" i="1"/>
  <c r="N19" i="1" s="1"/>
  <c r="J20" i="1"/>
  <c r="J21" i="1"/>
  <c r="J22" i="1"/>
  <c r="J23" i="1"/>
  <c r="N23" i="1" s="1"/>
  <c r="J24" i="1"/>
  <c r="J25" i="1"/>
  <c r="J26" i="1"/>
  <c r="J27" i="1"/>
  <c r="N27" i="1" s="1"/>
  <c r="J28" i="1"/>
  <c r="J29" i="1"/>
  <c r="J30" i="1"/>
  <c r="J31" i="1"/>
  <c r="N31" i="1" s="1"/>
  <c r="J32" i="1"/>
  <c r="J33" i="1"/>
  <c r="J34" i="1"/>
  <c r="J2" i="1"/>
  <c r="N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4" i="1"/>
  <c r="D8" i="1"/>
  <c r="D12" i="1"/>
  <c r="D16" i="1"/>
  <c r="D20" i="1"/>
  <c r="D24" i="1"/>
  <c r="D28" i="1"/>
  <c r="D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3" i="1"/>
  <c r="O3" i="1" s="1"/>
  <c r="B4" i="1"/>
  <c r="O4" i="1" s="1"/>
  <c r="B5" i="1"/>
  <c r="L5" i="1" s="1"/>
  <c r="B6" i="1"/>
  <c r="D6" i="1" s="1"/>
  <c r="B7" i="1"/>
  <c r="O7" i="1" s="1"/>
  <c r="B8" i="1"/>
  <c r="O8" i="1" s="1"/>
  <c r="B9" i="1"/>
  <c r="L9" i="1" s="1"/>
  <c r="B10" i="1"/>
  <c r="D10" i="1" s="1"/>
  <c r="B11" i="1"/>
  <c r="O11" i="1" s="1"/>
  <c r="B12" i="1"/>
  <c r="O12" i="1" s="1"/>
  <c r="B13" i="1"/>
  <c r="L13" i="1" s="1"/>
  <c r="B14" i="1"/>
  <c r="D14" i="1" s="1"/>
  <c r="B15" i="1"/>
  <c r="O15" i="1" s="1"/>
  <c r="B16" i="1"/>
  <c r="O16" i="1" s="1"/>
  <c r="B17" i="1"/>
  <c r="L17" i="1" s="1"/>
  <c r="B18" i="1"/>
  <c r="D18" i="1" s="1"/>
  <c r="B19" i="1"/>
  <c r="O19" i="1" s="1"/>
  <c r="B20" i="1"/>
  <c r="O20" i="1" s="1"/>
  <c r="B21" i="1"/>
  <c r="L21" i="1" s="1"/>
  <c r="B22" i="1"/>
  <c r="D22" i="1" s="1"/>
  <c r="B23" i="1"/>
  <c r="O23" i="1" s="1"/>
  <c r="B24" i="1"/>
  <c r="O24" i="1" s="1"/>
  <c r="B25" i="1"/>
  <c r="L25" i="1" s="1"/>
  <c r="B26" i="1"/>
  <c r="D26" i="1" s="1"/>
  <c r="B27" i="1"/>
  <c r="O27" i="1" s="1"/>
  <c r="B28" i="1"/>
  <c r="O28" i="1" s="1"/>
  <c r="B29" i="1"/>
  <c r="L29" i="1" s="1"/>
  <c r="B30" i="1"/>
  <c r="D30" i="1" s="1"/>
  <c r="B31" i="1"/>
  <c r="O31" i="1" s="1"/>
  <c r="B32" i="1"/>
  <c r="O32" i="1" s="1"/>
  <c r="B33" i="1"/>
  <c r="L33" i="1" s="1"/>
  <c r="B34" i="1"/>
  <c r="D34" i="1" s="1"/>
  <c r="B2" i="1"/>
  <c r="O2" i="1" s="1"/>
  <c r="N33" i="1" l="1"/>
  <c r="V33" i="1" s="1"/>
  <c r="N29" i="1"/>
  <c r="V29" i="1" s="1"/>
  <c r="N25" i="1"/>
  <c r="V25" i="1" s="1"/>
  <c r="N21" i="1"/>
  <c r="V21" i="1" s="1"/>
  <c r="N17" i="1"/>
  <c r="V17" i="1" s="1"/>
  <c r="N13" i="1"/>
  <c r="V13" i="1" s="1"/>
  <c r="N9" i="1"/>
  <c r="V9" i="1" s="1"/>
  <c r="N5" i="1"/>
  <c r="V5" i="1" s="1"/>
  <c r="V2" i="1"/>
  <c r="V31" i="1"/>
  <c r="V27" i="1"/>
  <c r="V23" i="1"/>
  <c r="V19" i="1"/>
  <c r="V15" i="1"/>
  <c r="V11" i="1"/>
  <c r="V7" i="1"/>
  <c r="V3" i="1"/>
  <c r="N30" i="1"/>
  <c r="N14" i="1"/>
  <c r="D33" i="1"/>
  <c r="D29" i="1"/>
  <c r="D25" i="1"/>
  <c r="D21" i="1"/>
  <c r="D17" i="1"/>
  <c r="D13" i="1"/>
  <c r="D9" i="1"/>
  <c r="D5" i="1"/>
  <c r="L32" i="1"/>
  <c r="N32" i="1" s="1"/>
  <c r="V32" i="1" s="1"/>
  <c r="L28" i="1"/>
  <c r="N28" i="1" s="1"/>
  <c r="V28" i="1" s="1"/>
  <c r="L24" i="1"/>
  <c r="N24" i="1" s="1"/>
  <c r="V24" i="1" s="1"/>
  <c r="L20" i="1"/>
  <c r="N20" i="1" s="1"/>
  <c r="V20" i="1" s="1"/>
  <c r="L16" i="1"/>
  <c r="N16" i="1" s="1"/>
  <c r="V16" i="1" s="1"/>
  <c r="L12" i="1"/>
  <c r="N12" i="1" s="1"/>
  <c r="V12" i="1" s="1"/>
  <c r="L8" i="1"/>
  <c r="N8" i="1" s="1"/>
  <c r="V8" i="1" s="1"/>
  <c r="L4" i="1"/>
  <c r="N4" i="1" s="1"/>
  <c r="V4" i="1" s="1"/>
  <c r="O34" i="1"/>
  <c r="O30" i="1"/>
  <c r="O26" i="1"/>
  <c r="O22" i="1"/>
  <c r="O18" i="1"/>
  <c r="O14" i="1"/>
  <c r="O10" i="1"/>
  <c r="O6" i="1"/>
  <c r="D2" i="1"/>
  <c r="D31" i="1"/>
  <c r="D27" i="1"/>
  <c r="D23" i="1"/>
  <c r="D19" i="1"/>
  <c r="D15" i="1"/>
  <c r="D11" i="1"/>
  <c r="D7" i="1"/>
  <c r="D3" i="1"/>
  <c r="L34" i="1"/>
  <c r="N34" i="1" s="1"/>
  <c r="V34" i="1" s="1"/>
  <c r="L30" i="1"/>
  <c r="L26" i="1"/>
  <c r="N26" i="1" s="1"/>
  <c r="V26" i="1" s="1"/>
  <c r="L22" i="1"/>
  <c r="N22" i="1" s="1"/>
  <c r="V22" i="1" s="1"/>
  <c r="L18" i="1"/>
  <c r="N18" i="1" s="1"/>
  <c r="V18" i="1" s="1"/>
  <c r="L14" i="1"/>
  <c r="L10" i="1"/>
  <c r="N10" i="1" s="1"/>
  <c r="V10" i="1" s="1"/>
  <c r="L6" i="1"/>
  <c r="N6" i="1" s="1"/>
  <c r="V6" i="1" s="1"/>
  <c r="V30" i="1" l="1"/>
  <c r="V14" i="1"/>
</calcChain>
</file>

<file path=xl/sharedStrings.xml><?xml version="1.0" encoding="utf-8"?>
<sst xmlns="http://schemas.openxmlformats.org/spreadsheetml/2006/main" count="69" uniqueCount="30">
  <si>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</si>
  <si>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</si>
  <si>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</si>
  <si>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</si>
  <si>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</si>
  <si>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</si>
  <si>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</si>
  <si>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</si>
  <si>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</si>
  <si>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</si>
  <si>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</si>
  <si>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</si>
  <si>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</si>
  <si>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</si>
  <si>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</si>
  <si>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</si>
  <si>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</si>
  <si>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</si>
  <si>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</si>
  <si>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</si>
  <si>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</si>
  <si>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</si>
  <si>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</si>
  <si>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</si>
  <si>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</si>
  <si>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</si>
  <si>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</si>
  <si>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</si>
  <si>
    <t>TL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</si>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</sst>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  <xf numFmtId="41" fontId="0" fillId="0" borderId="0" xfId="4" applyFont="1"/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DESK%20COLLECTION%20%20periode%20Maret%20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TESESALES%20per%20Mar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D010</v>
          </cell>
          <cell r="C11" t="str">
            <v>Defi Marlina</v>
          </cell>
          <cell r="D11" t="str">
            <v>DC</v>
          </cell>
          <cell r="E11" t="str">
            <v>DC</v>
          </cell>
          <cell r="F11" t="str">
            <v>Amsori</v>
          </cell>
          <cell r="G11" t="str">
            <v>TK</v>
          </cell>
          <cell r="H11">
            <v>41351</v>
          </cell>
          <cell r="I11">
            <v>20</v>
          </cell>
          <cell r="J11">
            <v>3941000</v>
          </cell>
          <cell r="K11">
            <v>3941000</v>
          </cell>
          <cell r="L11">
            <v>250000</v>
          </cell>
          <cell r="M11">
            <v>0</v>
          </cell>
          <cell r="N11">
            <v>2272723</v>
          </cell>
          <cell r="O11">
            <v>167098.4</v>
          </cell>
          <cell r="P11">
            <v>0</v>
          </cell>
          <cell r="Q11">
            <v>78820</v>
          </cell>
          <cell r="S11">
            <v>6709641.4000000004</v>
          </cell>
          <cell r="T11">
            <v>78820</v>
          </cell>
          <cell r="U11">
            <v>0</v>
          </cell>
          <cell r="V11">
            <v>39410</v>
          </cell>
          <cell r="W11">
            <v>0</v>
          </cell>
          <cell r="X11">
            <v>87796.466500000039</v>
          </cell>
          <cell r="Y11">
            <v>75921.466500000039</v>
          </cell>
          <cell r="Z11">
            <v>11875</v>
          </cell>
          <cell r="AA11">
            <v>0</v>
          </cell>
          <cell r="AB11">
            <v>6257696.5334999999</v>
          </cell>
          <cell r="AD11">
            <v>0</v>
          </cell>
          <cell r="AE11">
            <v>6257696.5334999999</v>
          </cell>
        </row>
        <row r="12">
          <cell r="B12" t="str">
            <v>D013</v>
          </cell>
          <cell r="C12" t="str">
            <v>Anggi Anggraini</v>
          </cell>
          <cell r="D12" t="str">
            <v>DC</v>
          </cell>
          <cell r="E12" t="str">
            <v>DC</v>
          </cell>
          <cell r="F12" t="str">
            <v>Dony Arif Kristianto</v>
          </cell>
          <cell r="G12" t="str">
            <v>TK</v>
          </cell>
          <cell r="H12">
            <v>41351</v>
          </cell>
          <cell r="I12">
            <v>20</v>
          </cell>
          <cell r="J12">
            <v>3941000</v>
          </cell>
          <cell r="K12">
            <v>3941000</v>
          </cell>
          <cell r="L12">
            <v>0</v>
          </cell>
          <cell r="M12">
            <v>0</v>
          </cell>
          <cell r="N12">
            <v>2322842</v>
          </cell>
          <cell r="O12">
            <v>167098.4</v>
          </cell>
          <cell r="P12">
            <v>0</v>
          </cell>
          <cell r="Q12">
            <v>78820</v>
          </cell>
          <cell r="S12">
            <v>6509760.4000000004</v>
          </cell>
          <cell r="T12">
            <v>78820</v>
          </cell>
          <cell r="U12">
            <v>0</v>
          </cell>
          <cell r="V12">
            <v>39410</v>
          </cell>
          <cell r="W12">
            <v>0</v>
          </cell>
          <cell r="X12">
            <v>78302.119000000719</v>
          </cell>
          <cell r="Y12">
            <v>78302.119000000021</v>
          </cell>
          <cell r="Z12">
            <v>0</v>
          </cell>
          <cell r="AA12">
            <v>6.9849193096160889E-10</v>
          </cell>
          <cell r="AB12">
            <v>6067309.8809999991</v>
          </cell>
          <cell r="AD12">
            <v>0</v>
          </cell>
          <cell r="AE12">
            <v>6067309.8810000001</v>
          </cell>
        </row>
        <row r="13">
          <cell r="B13" t="str">
            <v>D020</v>
          </cell>
          <cell r="C13" t="str">
            <v>Ramadina</v>
          </cell>
          <cell r="D13" t="str">
            <v>DC</v>
          </cell>
          <cell r="E13" t="str">
            <v>DC</v>
          </cell>
          <cell r="F13" t="str">
            <v>Dony Arif Kristianto</v>
          </cell>
          <cell r="G13" t="str">
            <v>TK</v>
          </cell>
          <cell r="H13">
            <v>41351</v>
          </cell>
          <cell r="I13">
            <v>20</v>
          </cell>
          <cell r="J13">
            <v>3941000</v>
          </cell>
          <cell r="K13">
            <v>3941000</v>
          </cell>
          <cell r="L13">
            <v>0</v>
          </cell>
          <cell r="M13">
            <v>0</v>
          </cell>
          <cell r="N13">
            <v>2833881</v>
          </cell>
          <cell r="O13">
            <v>167098.4</v>
          </cell>
          <cell r="P13">
            <v>0</v>
          </cell>
          <cell r="Q13">
            <v>78820</v>
          </cell>
          <cell r="S13">
            <v>7020799.4000000004</v>
          </cell>
          <cell r="T13">
            <v>78820</v>
          </cell>
          <cell r="U13">
            <v>0</v>
          </cell>
          <cell r="V13">
            <v>39410</v>
          </cell>
          <cell r="W13">
            <v>0</v>
          </cell>
          <cell r="X13">
            <v>102576.47150000004</v>
          </cell>
          <cell r="Y13">
            <v>102576.47150000004</v>
          </cell>
          <cell r="Z13">
            <v>0</v>
          </cell>
          <cell r="AA13">
            <v>0</v>
          </cell>
          <cell r="AB13">
            <v>6554074.5285</v>
          </cell>
          <cell r="AD13">
            <v>0</v>
          </cell>
          <cell r="AE13">
            <v>6554074.5285</v>
          </cell>
        </row>
        <row r="14">
          <cell r="B14" t="str">
            <v>D022</v>
          </cell>
          <cell r="C14" t="str">
            <v>E. Yuli Purwaningsih</v>
          </cell>
          <cell r="D14" t="str">
            <v>DC</v>
          </cell>
          <cell r="E14" t="str">
            <v>DC</v>
          </cell>
          <cell r="F14" t="str">
            <v>Amsori</v>
          </cell>
          <cell r="G14" t="str">
            <v>TK</v>
          </cell>
          <cell r="H14">
            <v>41351</v>
          </cell>
          <cell r="I14">
            <v>20</v>
          </cell>
          <cell r="J14">
            <v>3941000</v>
          </cell>
          <cell r="K14">
            <v>3941000</v>
          </cell>
          <cell r="L14">
            <v>0</v>
          </cell>
          <cell r="M14">
            <v>0</v>
          </cell>
          <cell r="N14">
            <v>1510338</v>
          </cell>
          <cell r="O14">
            <v>167098.4</v>
          </cell>
          <cell r="P14">
            <v>157638.88</v>
          </cell>
          <cell r="Q14">
            <v>78820</v>
          </cell>
          <cell r="S14">
            <v>5854895.2800000003</v>
          </cell>
          <cell r="T14">
            <v>78820</v>
          </cell>
          <cell r="U14">
            <v>39409.72</v>
          </cell>
          <cell r="V14">
            <v>39410</v>
          </cell>
          <cell r="W14">
            <v>0</v>
          </cell>
          <cell r="X14">
            <v>45225.539800000006</v>
          </cell>
          <cell r="Y14">
            <v>45225.539800000006</v>
          </cell>
          <cell r="Z14">
            <v>0</v>
          </cell>
          <cell r="AA14">
            <v>0</v>
          </cell>
          <cell r="AB14">
            <v>5248472.7401999999</v>
          </cell>
          <cell r="AD14">
            <v>0</v>
          </cell>
          <cell r="AE14">
            <v>5248472.7401999999</v>
          </cell>
        </row>
        <row r="15">
          <cell r="B15" t="str">
            <v>D032</v>
          </cell>
          <cell r="C15" t="str">
            <v>Etty Setiawati</v>
          </cell>
          <cell r="D15" t="str">
            <v>DC</v>
          </cell>
          <cell r="E15" t="str">
            <v>DC</v>
          </cell>
          <cell r="F15" t="str">
            <v xml:space="preserve">Tongam Paroloan Ernest </v>
          </cell>
          <cell r="G15" t="str">
            <v>TK</v>
          </cell>
          <cell r="H15">
            <v>41373</v>
          </cell>
          <cell r="I15">
            <v>20</v>
          </cell>
          <cell r="J15">
            <v>3941000</v>
          </cell>
          <cell r="K15">
            <v>3941000</v>
          </cell>
          <cell r="L15">
            <v>250000</v>
          </cell>
          <cell r="M15">
            <v>0</v>
          </cell>
          <cell r="N15">
            <v>2653157</v>
          </cell>
          <cell r="O15">
            <v>167098.4</v>
          </cell>
          <cell r="P15">
            <v>0</v>
          </cell>
          <cell r="Q15">
            <v>78820</v>
          </cell>
          <cell r="S15">
            <v>7090075.4000000004</v>
          </cell>
          <cell r="T15">
            <v>78820</v>
          </cell>
          <cell r="U15">
            <v>0</v>
          </cell>
          <cell r="V15">
            <v>39410</v>
          </cell>
          <cell r="W15">
            <v>0</v>
          </cell>
          <cell r="X15">
            <v>105867.08150000071</v>
          </cell>
          <cell r="Y15">
            <v>93992.081500000015</v>
          </cell>
          <cell r="Z15">
            <v>11875</v>
          </cell>
          <cell r="AA15">
            <v>6.9849193096160889E-10</v>
          </cell>
          <cell r="AB15">
            <v>6620059.9184999997</v>
          </cell>
          <cell r="AD15">
            <v>0</v>
          </cell>
          <cell r="AE15">
            <v>6620059.9185000006</v>
          </cell>
        </row>
        <row r="16">
          <cell r="B16" t="str">
            <v>D038</v>
          </cell>
          <cell r="C16" t="str">
            <v>Mohammad Irfan</v>
          </cell>
          <cell r="D16" t="str">
            <v>DC</v>
          </cell>
          <cell r="E16" t="str">
            <v>DC</v>
          </cell>
          <cell r="F16" t="str">
            <v>Dony Arif Kristianto</v>
          </cell>
          <cell r="G16" t="str">
            <v>K1</v>
          </cell>
          <cell r="H16">
            <v>41576</v>
          </cell>
          <cell r="I16">
            <v>20</v>
          </cell>
          <cell r="J16">
            <v>3941000</v>
          </cell>
          <cell r="K16">
            <v>3941000</v>
          </cell>
          <cell r="L16">
            <v>0</v>
          </cell>
          <cell r="M16">
            <v>0</v>
          </cell>
          <cell r="N16">
            <v>2574183</v>
          </cell>
          <cell r="O16">
            <v>167098.4</v>
          </cell>
          <cell r="P16">
            <v>157638.88</v>
          </cell>
          <cell r="Q16">
            <v>78820</v>
          </cell>
          <cell r="S16">
            <v>6918740.2800000003</v>
          </cell>
          <cell r="T16">
            <v>78820</v>
          </cell>
          <cell r="U16">
            <v>39409.72</v>
          </cell>
          <cell r="V16">
            <v>39410</v>
          </cell>
          <cell r="W16">
            <v>0</v>
          </cell>
          <cell r="X16">
            <v>58258.17730000001</v>
          </cell>
          <cell r="Y16">
            <v>58258.17730000001</v>
          </cell>
          <cell r="Z16">
            <v>0</v>
          </cell>
          <cell r="AA16">
            <v>0</v>
          </cell>
          <cell r="AB16">
            <v>6299285.1026999997</v>
          </cell>
          <cell r="AD16">
            <v>0</v>
          </cell>
          <cell r="AE16">
            <v>6299285.1026999997</v>
          </cell>
        </row>
        <row r="17">
          <cell r="B17" t="str">
            <v>D044</v>
          </cell>
          <cell r="C17" t="str">
            <v>Endang Hendi</v>
          </cell>
          <cell r="D17" t="str">
            <v>DC</v>
          </cell>
          <cell r="E17" t="str">
            <v>DC</v>
          </cell>
          <cell r="F17" t="str">
            <v>Dony Arif Kristianto</v>
          </cell>
          <cell r="G17" t="str">
            <v>TK</v>
          </cell>
          <cell r="H17">
            <v>41642</v>
          </cell>
          <cell r="I17">
            <v>20</v>
          </cell>
          <cell r="J17">
            <v>3941000</v>
          </cell>
          <cell r="K17">
            <v>3941000</v>
          </cell>
          <cell r="L17">
            <v>0</v>
          </cell>
          <cell r="M17">
            <v>0</v>
          </cell>
          <cell r="N17">
            <v>2180081</v>
          </cell>
          <cell r="O17">
            <v>167098.4</v>
          </cell>
          <cell r="P17">
            <v>157638.88</v>
          </cell>
          <cell r="Q17">
            <v>78820</v>
          </cell>
          <cell r="S17">
            <v>6524638.2800000003</v>
          </cell>
          <cell r="T17">
            <v>78820</v>
          </cell>
          <cell r="U17">
            <v>39409.72</v>
          </cell>
          <cell r="V17">
            <v>39410</v>
          </cell>
          <cell r="W17">
            <v>0</v>
          </cell>
          <cell r="X17">
            <v>77038.332300000024</v>
          </cell>
          <cell r="Y17">
            <v>77038.332300000024</v>
          </cell>
          <cell r="Z17">
            <v>0</v>
          </cell>
          <cell r="AA17">
            <v>0</v>
          </cell>
          <cell r="AB17">
            <v>5886402.9477000004</v>
          </cell>
          <cell r="AD17">
            <v>0</v>
          </cell>
          <cell r="AE17">
            <v>5886402.9477000004</v>
          </cell>
        </row>
        <row r="18">
          <cell r="B18" t="str">
            <v>D051</v>
          </cell>
          <cell r="C18" t="str">
            <v>Yusuf Hendarman</v>
          </cell>
          <cell r="D18" t="str">
            <v>DC</v>
          </cell>
          <cell r="E18" t="str">
            <v>DC</v>
          </cell>
          <cell r="F18" t="str">
            <v xml:space="preserve">Tongam Paroloan Ernest </v>
          </cell>
          <cell r="G18" t="str">
            <v>TK</v>
          </cell>
          <cell r="H18">
            <v>41876</v>
          </cell>
          <cell r="I18">
            <v>20</v>
          </cell>
          <cell r="J18">
            <v>3941000</v>
          </cell>
          <cell r="K18">
            <v>3941000</v>
          </cell>
          <cell r="L18">
            <v>750000</v>
          </cell>
          <cell r="M18">
            <v>0</v>
          </cell>
          <cell r="N18">
            <v>2505081</v>
          </cell>
          <cell r="O18">
            <v>167098.4</v>
          </cell>
          <cell r="P18">
            <v>157638.88</v>
          </cell>
          <cell r="Q18">
            <v>78820</v>
          </cell>
          <cell r="S18">
            <v>7599638.2800000003</v>
          </cell>
          <cell r="T18">
            <v>78820</v>
          </cell>
          <cell r="U18">
            <v>39409.72</v>
          </cell>
          <cell r="V18">
            <v>39410</v>
          </cell>
          <cell r="W18">
            <v>0</v>
          </cell>
          <cell r="X18">
            <v>128100.83230000002</v>
          </cell>
          <cell r="Y18">
            <v>92475.832300000024</v>
          </cell>
          <cell r="Z18">
            <v>35625</v>
          </cell>
          <cell r="AA18">
            <v>0</v>
          </cell>
          <cell r="AB18">
            <v>6910340.4477000004</v>
          </cell>
          <cell r="AD18">
            <v>0</v>
          </cell>
          <cell r="AE18">
            <v>6910340.4477000004</v>
          </cell>
        </row>
        <row r="19">
          <cell r="B19" t="str">
            <v>D053</v>
          </cell>
          <cell r="C19" t="str">
            <v>Medi Purwanto</v>
          </cell>
          <cell r="D19" t="str">
            <v>DC</v>
          </cell>
          <cell r="E19" t="str">
            <v>DC</v>
          </cell>
          <cell r="F19" t="str">
            <v>Amsori</v>
          </cell>
          <cell r="G19" t="str">
            <v>K2</v>
          </cell>
          <cell r="H19">
            <v>41884</v>
          </cell>
          <cell r="I19">
            <v>20</v>
          </cell>
          <cell r="J19">
            <v>3941000</v>
          </cell>
          <cell r="K19">
            <v>3941000</v>
          </cell>
          <cell r="L19">
            <v>0</v>
          </cell>
          <cell r="M19">
            <v>0</v>
          </cell>
          <cell r="N19">
            <v>2635687</v>
          </cell>
          <cell r="O19">
            <v>167098.4</v>
          </cell>
          <cell r="P19">
            <v>157638.88</v>
          </cell>
          <cell r="Q19">
            <v>78820</v>
          </cell>
          <cell r="S19">
            <v>6980244.2800000003</v>
          </cell>
          <cell r="T19">
            <v>78820</v>
          </cell>
          <cell r="U19">
            <v>39409.72</v>
          </cell>
          <cell r="V19">
            <v>39410</v>
          </cell>
          <cell r="W19">
            <v>0</v>
          </cell>
          <cell r="X19">
            <v>42429.617300000042</v>
          </cell>
          <cell r="Y19">
            <v>42429.617300000042</v>
          </cell>
          <cell r="Z19">
            <v>0</v>
          </cell>
          <cell r="AA19">
            <v>0</v>
          </cell>
          <cell r="AB19">
            <v>6376617.6627000002</v>
          </cell>
          <cell r="AD19">
            <v>0</v>
          </cell>
          <cell r="AE19">
            <v>6376617.6627000002</v>
          </cell>
        </row>
        <row r="20">
          <cell r="B20" t="str">
            <v>D058</v>
          </cell>
          <cell r="C20" t="str">
            <v>Elva Suryadi</v>
          </cell>
          <cell r="D20" t="str">
            <v>DC</v>
          </cell>
          <cell r="E20" t="str">
            <v>DC</v>
          </cell>
          <cell r="F20" t="str">
            <v>Dony Arif Kristianto</v>
          </cell>
          <cell r="G20" t="str">
            <v>K1</v>
          </cell>
          <cell r="H20">
            <v>42017</v>
          </cell>
          <cell r="I20">
            <v>20</v>
          </cell>
          <cell r="J20">
            <v>3941000</v>
          </cell>
          <cell r="K20">
            <v>3941000</v>
          </cell>
          <cell r="L20">
            <v>750000</v>
          </cell>
          <cell r="M20">
            <v>0</v>
          </cell>
          <cell r="N20">
            <v>2761742</v>
          </cell>
          <cell r="O20">
            <v>167098.4</v>
          </cell>
          <cell r="P20">
            <v>157638.88</v>
          </cell>
          <cell r="Q20">
            <v>78820</v>
          </cell>
          <cell r="S20">
            <v>7856299.2800000003</v>
          </cell>
          <cell r="T20">
            <v>78820</v>
          </cell>
          <cell r="U20">
            <v>39409.72</v>
          </cell>
          <cell r="V20">
            <v>39410</v>
          </cell>
          <cell r="W20">
            <v>0</v>
          </cell>
          <cell r="X20">
            <v>102792.22980000004</v>
          </cell>
          <cell r="Y20">
            <v>67167.229800000045</v>
          </cell>
          <cell r="Z20">
            <v>35625</v>
          </cell>
          <cell r="AA20">
            <v>0</v>
          </cell>
          <cell r="AB20">
            <v>7192310.0502000004</v>
          </cell>
          <cell r="AD20">
            <v>0</v>
          </cell>
          <cell r="AE20">
            <v>7192310.0502000004</v>
          </cell>
        </row>
        <row r="21">
          <cell r="B21" t="str">
            <v>D059</v>
          </cell>
          <cell r="C21" t="str">
            <v>Budi Triyono</v>
          </cell>
          <cell r="D21" t="str">
            <v>DC</v>
          </cell>
          <cell r="E21" t="str">
            <v>DC</v>
          </cell>
          <cell r="F21" t="str">
            <v>Amsori</v>
          </cell>
          <cell r="G21" t="str">
            <v>K2</v>
          </cell>
          <cell r="H21">
            <v>42040</v>
          </cell>
          <cell r="I21">
            <v>20</v>
          </cell>
          <cell r="J21">
            <v>3941000</v>
          </cell>
          <cell r="K21">
            <v>3941000</v>
          </cell>
          <cell r="L21">
            <v>0</v>
          </cell>
          <cell r="M21">
            <v>0</v>
          </cell>
          <cell r="N21">
            <v>1547549</v>
          </cell>
          <cell r="O21">
            <v>167098.4</v>
          </cell>
          <cell r="P21">
            <v>157638.88</v>
          </cell>
          <cell r="Q21">
            <v>78820</v>
          </cell>
          <cell r="S21">
            <v>5892106.2800000003</v>
          </cell>
          <cell r="T21">
            <v>78820</v>
          </cell>
          <cell r="U21">
            <v>39409.72</v>
          </cell>
          <cell r="V21">
            <v>39410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5330909.28</v>
          </cell>
          <cell r="AD21">
            <v>0</v>
          </cell>
          <cell r="AE21">
            <v>5330909.28</v>
          </cell>
        </row>
        <row r="22">
          <cell r="B22" t="str">
            <v>D060</v>
          </cell>
          <cell r="C22" t="str">
            <v>Ismail Hasan</v>
          </cell>
          <cell r="D22" t="str">
            <v>DC</v>
          </cell>
          <cell r="E22" t="str">
            <v>DC</v>
          </cell>
          <cell r="F22" t="str">
            <v xml:space="preserve">Tongam Paroloan Ernest </v>
          </cell>
          <cell r="G22" t="str">
            <v>TK</v>
          </cell>
          <cell r="H22">
            <v>42087</v>
          </cell>
          <cell r="I22">
            <v>20</v>
          </cell>
          <cell r="J22">
            <v>3941000</v>
          </cell>
          <cell r="K22">
            <v>3941000</v>
          </cell>
          <cell r="L22">
            <v>0</v>
          </cell>
          <cell r="M22">
            <v>0</v>
          </cell>
          <cell r="N22">
            <v>2153506</v>
          </cell>
          <cell r="O22">
            <v>167098.4</v>
          </cell>
          <cell r="P22">
            <v>0</v>
          </cell>
          <cell r="Q22">
            <v>78820</v>
          </cell>
          <cell r="S22">
            <v>6340424.4000000004</v>
          </cell>
          <cell r="T22">
            <v>78820</v>
          </cell>
          <cell r="U22">
            <v>0</v>
          </cell>
          <cell r="V22">
            <v>39410</v>
          </cell>
          <cell r="W22">
            <v>0</v>
          </cell>
          <cell r="X22">
            <v>70258.659000000058</v>
          </cell>
          <cell r="Y22">
            <v>70258.659000000058</v>
          </cell>
          <cell r="Z22">
            <v>0</v>
          </cell>
          <cell r="AA22">
            <v>0</v>
          </cell>
          <cell r="AB22">
            <v>5906017.341</v>
          </cell>
          <cell r="AD22">
            <v>0</v>
          </cell>
          <cell r="AE22">
            <v>5906017.341</v>
          </cell>
        </row>
        <row r="23">
          <cell r="B23" t="str">
            <v>D065</v>
          </cell>
          <cell r="C23" t="str">
            <v>Latifah</v>
          </cell>
          <cell r="D23" t="str">
            <v>DC</v>
          </cell>
          <cell r="E23" t="str">
            <v>DC</v>
          </cell>
          <cell r="F23" t="str">
            <v xml:space="preserve">Tongam Paroloan Ernest </v>
          </cell>
          <cell r="G23" t="str">
            <v>TK</v>
          </cell>
          <cell r="H23">
            <v>42248</v>
          </cell>
          <cell r="I23">
            <v>20</v>
          </cell>
          <cell r="J23">
            <v>3941000</v>
          </cell>
          <cell r="K23">
            <v>3941000</v>
          </cell>
          <cell r="L23">
            <v>250000</v>
          </cell>
          <cell r="M23">
            <v>0</v>
          </cell>
          <cell r="N23">
            <v>2400294</v>
          </cell>
          <cell r="O23">
            <v>167098.4</v>
          </cell>
          <cell r="P23">
            <v>0</v>
          </cell>
          <cell r="Q23">
            <v>78820</v>
          </cell>
          <cell r="S23">
            <v>6837212.4000000004</v>
          </cell>
          <cell r="T23">
            <v>78820</v>
          </cell>
          <cell r="U23">
            <v>0</v>
          </cell>
          <cell r="V23">
            <v>39410</v>
          </cell>
          <cell r="W23">
            <v>0</v>
          </cell>
          <cell r="X23">
            <v>93856.089000000808</v>
          </cell>
          <cell r="Y23">
            <v>81981.088999999993</v>
          </cell>
          <cell r="Z23">
            <v>11875</v>
          </cell>
          <cell r="AA23">
            <v>8.149072527885437E-10</v>
          </cell>
          <cell r="AB23">
            <v>6379207.9109999994</v>
          </cell>
          <cell r="AD23">
            <v>0</v>
          </cell>
          <cell r="AE23">
            <v>6379207.9110000003</v>
          </cell>
        </row>
        <row r="24">
          <cell r="B24" t="str">
            <v>D068</v>
          </cell>
          <cell r="C24" t="str">
            <v>Benny Assiam Syuib</v>
          </cell>
          <cell r="D24" t="str">
            <v>DC</v>
          </cell>
          <cell r="E24" t="str">
            <v>DC</v>
          </cell>
          <cell r="F24" t="str">
            <v>Dony Arif Kristianto</v>
          </cell>
          <cell r="G24" t="str">
            <v>K0</v>
          </cell>
          <cell r="H24">
            <v>42405</v>
          </cell>
          <cell r="I24">
            <v>20</v>
          </cell>
          <cell r="J24">
            <v>3941000</v>
          </cell>
          <cell r="K24">
            <v>3941000</v>
          </cell>
          <cell r="L24">
            <v>0</v>
          </cell>
          <cell r="M24">
            <v>0</v>
          </cell>
          <cell r="N24">
            <v>2159580</v>
          </cell>
          <cell r="O24">
            <v>167098.4</v>
          </cell>
          <cell r="P24">
            <v>157638.88</v>
          </cell>
          <cell r="Q24">
            <v>78820</v>
          </cell>
          <cell r="S24">
            <v>6504137.2800000003</v>
          </cell>
          <cell r="T24">
            <v>78820</v>
          </cell>
          <cell r="U24">
            <v>39409.72</v>
          </cell>
          <cell r="V24">
            <v>39410</v>
          </cell>
          <cell r="W24">
            <v>0</v>
          </cell>
          <cell r="X24">
            <v>57314.534799999994</v>
          </cell>
          <cell r="Y24">
            <v>57314.534799999994</v>
          </cell>
          <cell r="Z24">
            <v>0</v>
          </cell>
          <cell r="AA24">
            <v>0</v>
          </cell>
          <cell r="AB24">
            <v>5885625.7451999998</v>
          </cell>
          <cell r="AD24">
            <v>0</v>
          </cell>
          <cell r="AE24">
            <v>5885625.7451999998</v>
          </cell>
        </row>
        <row r="25">
          <cell r="B25" t="str">
            <v>D069</v>
          </cell>
          <cell r="C25" t="str">
            <v>Juli Nur Cahyadi</v>
          </cell>
          <cell r="D25" t="str">
            <v>DC</v>
          </cell>
          <cell r="E25" t="str">
            <v>DC</v>
          </cell>
          <cell r="F25" t="str">
            <v>Amsori</v>
          </cell>
          <cell r="G25" t="str">
            <v>K1</v>
          </cell>
          <cell r="H25">
            <v>42471</v>
          </cell>
          <cell r="I25">
            <v>20</v>
          </cell>
          <cell r="J25">
            <v>3941000</v>
          </cell>
          <cell r="K25">
            <v>3941000</v>
          </cell>
          <cell r="L25">
            <v>0</v>
          </cell>
          <cell r="M25">
            <v>0</v>
          </cell>
          <cell r="N25">
            <v>978798</v>
          </cell>
          <cell r="O25">
            <v>167098.4</v>
          </cell>
          <cell r="P25">
            <v>0</v>
          </cell>
          <cell r="Q25">
            <v>78820</v>
          </cell>
          <cell r="S25">
            <v>5165716.4000000004</v>
          </cell>
          <cell r="T25">
            <v>78820</v>
          </cell>
          <cell r="U25">
            <v>0</v>
          </cell>
          <cell r="V25">
            <v>39410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4801568</v>
          </cell>
          <cell r="AD25">
            <v>0</v>
          </cell>
          <cell r="AE25">
            <v>4801568</v>
          </cell>
        </row>
        <row r="26">
          <cell r="B26" t="str">
            <v>D070</v>
          </cell>
          <cell r="C26" t="str">
            <v>Yuniarti</v>
          </cell>
          <cell r="D26" t="str">
            <v>DC</v>
          </cell>
          <cell r="E26" t="str">
            <v>DC</v>
          </cell>
          <cell r="F26" t="str">
            <v>Dony Arif Kristianto</v>
          </cell>
          <cell r="G26" t="str">
            <v>TK</v>
          </cell>
          <cell r="H26">
            <v>42614</v>
          </cell>
          <cell r="I26">
            <v>20</v>
          </cell>
          <cell r="J26">
            <v>3941000</v>
          </cell>
          <cell r="K26">
            <v>3941000</v>
          </cell>
          <cell r="L26">
            <v>250000</v>
          </cell>
          <cell r="M26">
            <v>0</v>
          </cell>
          <cell r="N26">
            <v>2651639</v>
          </cell>
          <cell r="O26">
            <v>167098.4</v>
          </cell>
          <cell r="P26">
            <v>0</v>
          </cell>
          <cell r="Q26">
            <v>78820</v>
          </cell>
          <cell r="S26">
            <v>7088557.4000000004</v>
          </cell>
          <cell r="T26">
            <v>78820</v>
          </cell>
          <cell r="U26">
            <v>0</v>
          </cell>
          <cell r="V26">
            <v>39410</v>
          </cell>
          <cell r="W26">
            <v>0</v>
          </cell>
          <cell r="X26">
            <v>105794.9765000007</v>
          </cell>
          <cell r="Y26">
            <v>93919.976500000004</v>
          </cell>
          <cell r="Z26">
            <v>11875</v>
          </cell>
          <cell r="AA26">
            <v>6.9849193096160889E-10</v>
          </cell>
          <cell r="AB26">
            <v>6618614.0234999992</v>
          </cell>
          <cell r="AD26">
            <v>0</v>
          </cell>
          <cell r="AE26">
            <v>6618614.0235000001</v>
          </cell>
        </row>
        <row r="27">
          <cell r="B27" t="str">
            <v>D072</v>
          </cell>
          <cell r="C27" t="str">
            <v>Rahadiyan Prayoga</v>
          </cell>
          <cell r="D27" t="str">
            <v>DC</v>
          </cell>
          <cell r="E27" t="str">
            <v>DC</v>
          </cell>
          <cell r="F27" t="str">
            <v xml:space="preserve">Tongam Paroloan Ernest </v>
          </cell>
          <cell r="G27" t="str">
            <v>K1</v>
          </cell>
          <cell r="H27">
            <v>42767</v>
          </cell>
          <cell r="I27">
            <v>20</v>
          </cell>
          <cell r="J27">
            <v>3941000</v>
          </cell>
          <cell r="K27">
            <v>3941000</v>
          </cell>
          <cell r="L27">
            <v>750000</v>
          </cell>
          <cell r="M27">
            <v>0</v>
          </cell>
          <cell r="N27">
            <v>2634169</v>
          </cell>
          <cell r="O27">
            <v>167098.4</v>
          </cell>
          <cell r="P27">
            <v>157638.88</v>
          </cell>
          <cell r="Q27">
            <v>78820</v>
          </cell>
          <cell r="S27">
            <v>7728726.2800000003</v>
          </cell>
          <cell r="T27">
            <v>78820</v>
          </cell>
          <cell r="U27">
            <v>39409.72</v>
          </cell>
          <cell r="V27">
            <v>39410</v>
          </cell>
          <cell r="W27">
            <v>0</v>
          </cell>
          <cell r="X27">
            <v>96732.512300000046</v>
          </cell>
          <cell r="Y27">
            <v>61107.512300000031</v>
          </cell>
          <cell r="Z27">
            <v>35625.000000000015</v>
          </cell>
          <cell r="AA27">
            <v>0</v>
          </cell>
          <cell r="AB27">
            <v>7070796.7676999997</v>
          </cell>
          <cell r="AD27">
            <v>0</v>
          </cell>
          <cell r="AE27">
            <v>7070796.7676999997</v>
          </cell>
        </row>
        <row r="28">
          <cell r="B28" t="str">
            <v>D073</v>
          </cell>
          <cell r="C28" t="str">
            <v>Odesiana Junani</v>
          </cell>
          <cell r="D28" t="str">
            <v>DC</v>
          </cell>
          <cell r="E28" t="str">
            <v>DC</v>
          </cell>
          <cell r="F28" t="str">
            <v xml:space="preserve">Tongam Paroloan Ernest </v>
          </cell>
          <cell r="G28" t="str">
            <v>TK</v>
          </cell>
          <cell r="H28">
            <v>42828</v>
          </cell>
          <cell r="I28">
            <v>20</v>
          </cell>
          <cell r="J28">
            <v>3941000</v>
          </cell>
          <cell r="K28">
            <v>3941000</v>
          </cell>
          <cell r="L28">
            <v>250000</v>
          </cell>
          <cell r="M28">
            <v>0</v>
          </cell>
          <cell r="N28">
            <v>1909755</v>
          </cell>
          <cell r="O28">
            <v>167098.4</v>
          </cell>
          <cell r="P28">
            <v>157638.88</v>
          </cell>
          <cell r="Q28">
            <v>78820</v>
          </cell>
          <cell r="S28">
            <v>6504312.2800000003</v>
          </cell>
          <cell r="T28">
            <v>78820</v>
          </cell>
          <cell r="U28">
            <v>39409.72</v>
          </cell>
          <cell r="V28">
            <v>39410</v>
          </cell>
          <cell r="W28">
            <v>0</v>
          </cell>
          <cell r="X28">
            <v>76072.847299999994</v>
          </cell>
          <cell r="Y28">
            <v>64197.847299999994</v>
          </cell>
          <cell r="Z28">
            <v>11875</v>
          </cell>
          <cell r="AA28">
            <v>0</v>
          </cell>
          <cell r="AB28">
            <v>5867042.4326999998</v>
          </cell>
          <cell r="AD28">
            <v>0</v>
          </cell>
          <cell r="AE28">
            <v>5867042.4326999998</v>
          </cell>
        </row>
        <row r="29">
          <cell r="B29" t="str">
            <v>D074</v>
          </cell>
          <cell r="C29" t="str">
            <v>H Aan Novriansyah</v>
          </cell>
          <cell r="D29" t="str">
            <v>DC</v>
          </cell>
          <cell r="E29" t="str">
            <v>DC</v>
          </cell>
          <cell r="F29" t="str">
            <v xml:space="preserve">Tongam Paroloan Ernest </v>
          </cell>
          <cell r="G29" t="str">
            <v>K0</v>
          </cell>
          <cell r="H29">
            <v>42919</v>
          </cell>
          <cell r="I29">
            <v>20</v>
          </cell>
          <cell r="J29">
            <v>3941000</v>
          </cell>
          <cell r="K29">
            <v>3941000</v>
          </cell>
          <cell r="L29">
            <v>750000</v>
          </cell>
          <cell r="M29">
            <v>0</v>
          </cell>
          <cell r="N29">
            <v>2455725</v>
          </cell>
          <cell r="O29">
            <v>167098.4</v>
          </cell>
          <cell r="P29">
            <v>0</v>
          </cell>
          <cell r="Q29">
            <v>78820</v>
          </cell>
          <cell r="S29">
            <v>7392643.4000000004</v>
          </cell>
          <cell r="T29">
            <v>78820</v>
          </cell>
          <cell r="U29">
            <v>0</v>
          </cell>
          <cell r="V29">
            <v>39410</v>
          </cell>
          <cell r="W29">
            <v>0</v>
          </cell>
          <cell r="X29">
            <v>101489.06150000003</v>
          </cell>
          <cell r="Y29">
            <v>65864.061500000025</v>
          </cell>
          <cell r="Z29">
            <v>35625</v>
          </cell>
          <cell r="AA29">
            <v>0</v>
          </cell>
          <cell r="AB29">
            <v>6927005.9385000002</v>
          </cell>
          <cell r="AD29">
            <v>0</v>
          </cell>
          <cell r="AE29">
            <v>6927005.9385000002</v>
          </cell>
        </row>
        <row r="30">
          <cell r="B30" t="str">
            <v>D075</v>
          </cell>
          <cell r="C30" t="str">
            <v>Asmarika Banjarnahor</v>
          </cell>
          <cell r="D30" t="str">
            <v>DC</v>
          </cell>
          <cell r="E30" t="str">
            <v>DC</v>
          </cell>
          <cell r="F30" t="str">
            <v xml:space="preserve">Tongam Paroloan Ernest </v>
          </cell>
          <cell r="G30" t="str">
            <v>TK</v>
          </cell>
          <cell r="H30">
            <v>42919</v>
          </cell>
          <cell r="I30">
            <v>20</v>
          </cell>
          <cell r="J30">
            <v>3941000</v>
          </cell>
          <cell r="K30">
            <v>3941000</v>
          </cell>
          <cell r="L30">
            <v>0</v>
          </cell>
          <cell r="M30">
            <v>0</v>
          </cell>
          <cell r="N30">
            <v>1211916</v>
          </cell>
          <cell r="O30">
            <v>167098.4</v>
          </cell>
          <cell r="P30">
            <v>0</v>
          </cell>
          <cell r="Q30">
            <v>78820</v>
          </cell>
          <cell r="S30">
            <v>5398834.4000000004</v>
          </cell>
          <cell r="T30">
            <v>78820</v>
          </cell>
          <cell r="U30">
            <v>0</v>
          </cell>
          <cell r="V30">
            <v>39410</v>
          </cell>
          <cell r="W30">
            <v>0</v>
          </cell>
          <cell r="X30">
            <v>25533.134000000049</v>
          </cell>
          <cell r="Y30">
            <v>25533.134000000049</v>
          </cell>
          <cell r="Z30">
            <v>0</v>
          </cell>
          <cell r="AA30">
            <v>0</v>
          </cell>
          <cell r="AB30">
            <v>5009152.8660000004</v>
          </cell>
          <cell r="AD30">
            <v>0</v>
          </cell>
          <cell r="AE30">
            <v>5009152.8660000004</v>
          </cell>
        </row>
        <row r="31">
          <cell r="B31" t="str">
            <v>D076</v>
          </cell>
          <cell r="C31" t="str">
            <v>Risma Amaliana</v>
          </cell>
          <cell r="D31" t="str">
            <v>DC</v>
          </cell>
          <cell r="E31" t="str">
            <v>DC</v>
          </cell>
          <cell r="F31" t="str">
            <v>Amsori</v>
          </cell>
          <cell r="G31" t="str">
            <v>TK</v>
          </cell>
          <cell r="H31">
            <v>42948</v>
          </cell>
          <cell r="I31">
            <v>20</v>
          </cell>
          <cell r="J31">
            <v>3941000</v>
          </cell>
          <cell r="K31">
            <v>3941000</v>
          </cell>
          <cell r="L31">
            <v>250000</v>
          </cell>
          <cell r="M31">
            <v>0</v>
          </cell>
          <cell r="N31">
            <v>2502804</v>
          </cell>
          <cell r="O31">
            <v>167098.4</v>
          </cell>
          <cell r="P31">
            <v>157638.88</v>
          </cell>
          <cell r="Q31">
            <v>78820</v>
          </cell>
          <cell r="S31">
            <v>7097361.2800000003</v>
          </cell>
          <cell r="T31">
            <v>78820</v>
          </cell>
          <cell r="U31">
            <v>39409.72</v>
          </cell>
          <cell r="V31">
            <v>39410</v>
          </cell>
          <cell r="W31">
            <v>0</v>
          </cell>
          <cell r="X31">
            <v>104242.67480000004</v>
          </cell>
          <cell r="Y31">
            <v>92367.674800000037</v>
          </cell>
          <cell r="Z31">
            <v>11875</v>
          </cell>
          <cell r="AA31">
            <v>0</v>
          </cell>
          <cell r="AB31">
            <v>6431921.6052000001</v>
          </cell>
          <cell r="AD31">
            <v>0</v>
          </cell>
          <cell r="AE31">
            <v>6431921.6052000001</v>
          </cell>
        </row>
        <row r="32">
          <cell r="B32" t="str">
            <v>D077</v>
          </cell>
          <cell r="C32" t="str">
            <v>Siti Komariah</v>
          </cell>
          <cell r="D32" t="str">
            <v>DC</v>
          </cell>
          <cell r="E32" t="str">
            <v>DC</v>
          </cell>
          <cell r="F32" t="str">
            <v>Amsori</v>
          </cell>
          <cell r="G32" t="str">
            <v>TK</v>
          </cell>
          <cell r="H32">
            <v>42948</v>
          </cell>
          <cell r="I32">
            <v>20</v>
          </cell>
          <cell r="J32">
            <v>3941000</v>
          </cell>
          <cell r="K32">
            <v>3941000</v>
          </cell>
          <cell r="L32">
            <v>250000</v>
          </cell>
          <cell r="M32">
            <v>0</v>
          </cell>
          <cell r="N32">
            <v>2069981</v>
          </cell>
          <cell r="O32">
            <v>167098.4</v>
          </cell>
          <cell r="P32">
            <v>0</v>
          </cell>
          <cell r="Q32">
            <v>78820</v>
          </cell>
          <cell r="S32">
            <v>6506899.4000000004</v>
          </cell>
          <cell r="T32">
            <v>78820</v>
          </cell>
          <cell r="U32">
            <v>0</v>
          </cell>
          <cell r="V32">
            <v>39410</v>
          </cell>
          <cell r="W32">
            <v>0</v>
          </cell>
          <cell r="X32">
            <v>78166.221500000058</v>
          </cell>
          <cell r="Y32">
            <v>66291.221500000058</v>
          </cell>
          <cell r="Z32">
            <v>11875</v>
          </cell>
          <cell r="AA32">
            <v>0</v>
          </cell>
          <cell r="AB32">
            <v>6064584.7785</v>
          </cell>
          <cell r="AD32">
            <v>0</v>
          </cell>
          <cell r="AE32">
            <v>6064584.7785</v>
          </cell>
        </row>
        <row r="33">
          <cell r="B33" t="str">
            <v>D078</v>
          </cell>
          <cell r="C33" t="str">
            <v>Rian Hambali</v>
          </cell>
          <cell r="D33" t="str">
            <v>DC</v>
          </cell>
          <cell r="E33" t="str">
            <v>DC</v>
          </cell>
          <cell r="F33" t="str">
            <v>Dony Arif Kristianto</v>
          </cell>
          <cell r="G33" t="str">
            <v>TK</v>
          </cell>
          <cell r="H33">
            <v>43010</v>
          </cell>
          <cell r="I33">
            <v>20</v>
          </cell>
          <cell r="J33">
            <v>3941000</v>
          </cell>
          <cell r="K33">
            <v>3941000</v>
          </cell>
          <cell r="L33">
            <v>250000</v>
          </cell>
          <cell r="M33">
            <v>0</v>
          </cell>
          <cell r="N33">
            <v>2536216</v>
          </cell>
          <cell r="O33">
            <v>167098.4</v>
          </cell>
          <cell r="P33">
            <v>157638.88</v>
          </cell>
          <cell r="Q33">
            <v>78820</v>
          </cell>
          <cell r="S33">
            <v>7130773.2800000003</v>
          </cell>
          <cell r="T33">
            <v>78820</v>
          </cell>
          <cell r="U33">
            <v>39409.72</v>
          </cell>
          <cell r="V33">
            <v>39410</v>
          </cell>
          <cell r="W33">
            <v>0</v>
          </cell>
          <cell r="X33">
            <v>105829.74480000003</v>
          </cell>
          <cell r="Y33">
            <v>93954.744800000029</v>
          </cell>
          <cell r="Z33">
            <v>11875</v>
          </cell>
          <cell r="AA33">
            <v>0</v>
          </cell>
          <cell r="AB33">
            <v>6463746.5351999998</v>
          </cell>
          <cell r="AD33">
            <v>0</v>
          </cell>
          <cell r="AE33">
            <v>6463746.5351999998</v>
          </cell>
        </row>
        <row r="34">
          <cell r="B34" t="str">
            <v>D079</v>
          </cell>
          <cell r="C34" t="str">
            <v>Mulia Sani Lubis</v>
          </cell>
          <cell r="D34" t="str">
            <v>DC</v>
          </cell>
          <cell r="E34" t="str">
            <v>DC</v>
          </cell>
          <cell r="F34" t="str">
            <v>Amsori</v>
          </cell>
          <cell r="G34" t="str">
            <v>TK</v>
          </cell>
          <cell r="H34">
            <v>43010</v>
          </cell>
          <cell r="I34">
            <v>20</v>
          </cell>
          <cell r="J34">
            <v>3941000</v>
          </cell>
          <cell r="K34">
            <v>3941000</v>
          </cell>
          <cell r="L34">
            <v>0</v>
          </cell>
          <cell r="M34">
            <v>0</v>
          </cell>
          <cell r="N34">
            <v>1924941</v>
          </cell>
          <cell r="O34">
            <v>167098.4</v>
          </cell>
          <cell r="P34">
            <v>157638.88</v>
          </cell>
          <cell r="Q34">
            <v>78820</v>
          </cell>
          <cell r="S34">
            <v>6269498.2800000003</v>
          </cell>
          <cell r="T34">
            <v>78820</v>
          </cell>
          <cell r="U34">
            <v>39409.72</v>
          </cell>
          <cell r="V34">
            <v>39410</v>
          </cell>
          <cell r="W34">
            <v>0</v>
          </cell>
          <cell r="X34">
            <v>64919.182300000022</v>
          </cell>
          <cell r="Y34">
            <v>64919.182300000022</v>
          </cell>
          <cell r="Z34">
            <v>0</v>
          </cell>
          <cell r="AA34">
            <v>0</v>
          </cell>
          <cell r="AB34">
            <v>5643382.0976999998</v>
          </cell>
          <cell r="AD34">
            <v>0</v>
          </cell>
          <cell r="AE34">
            <v>5643382.0976999998</v>
          </cell>
        </row>
        <row r="35">
          <cell r="B35" t="str">
            <v>D080</v>
          </cell>
          <cell r="C35" t="str">
            <v>Pangestuti Rahayu Budi S</v>
          </cell>
          <cell r="D35" t="str">
            <v>DC</v>
          </cell>
          <cell r="E35" t="str">
            <v>DC</v>
          </cell>
          <cell r="F35" t="str">
            <v xml:space="preserve">Tongam Paroloan Ernest </v>
          </cell>
          <cell r="G35" t="str">
            <v>TK</v>
          </cell>
          <cell r="H35">
            <v>43073</v>
          </cell>
          <cell r="I35">
            <v>20</v>
          </cell>
          <cell r="J35">
            <v>3941000</v>
          </cell>
          <cell r="K35">
            <v>3941000</v>
          </cell>
          <cell r="L35">
            <v>250000</v>
          </cell>
          <cell r="M35">
            <v>0</v>
          </cell>
          <cell r="N35">
            <v>2025177</v>
          </cell>
          <cell r="O35">
            <v>167098.4</v>
          </cell>
          <cell r="P35">
            <v>0</v>
          </cell>
          <cell r="Q35">
            <v>78820</v>
          </cell>
          <cell r="S35">
            <v>6462095.4000000004</v>
          </cell>
          <cell r="T35">
            <v>78820</v>
          </cell>
          <cell r="U35">
            <v>0</v>
          </cell>
          <cell r="V35">
            <v>39410</v>
          </cell>
          <cell r="W35">
            <v>0</v>
          </cell>
          <cell r="X35">
            <v>76038.031500000827</v>
          </cell>
          <cell r="Y35">
            <v>64163.031500000012</v>
          </cell>
          <cell r="Z35">
            <v>11875</v>
          </cell>
          <cell r="AA35">
            <v>8.149072527885437E-10</v>
          </cell>
          <cell r="AB35">
            <v>6021908.9684999995</v>
          </cell>
          <cell r="AD35">
            <v>0</v>
          </cell>
          <cell r="AE35">
            <v>6021908.9685000004</v>
          </cell>
        </row>
        <row r="36">
          <cell r="B36" t="str">
            <v>D081</v>
          </cell>
          <cell r="C36" t="str">
            <v xml:space="preserve">Eka Fitri Sari </v>
          </cell>
          <cell r="D36" t="str">
            <v>DC</v>
          </cell>
          <cell r="E36" t="str">
            <v>DC</v>
          </cell>
          <cell r="F36" t="str">
            <v xml:space="preserve">Tongam Paroloan Ernest </v>
          </cell>
          <cell r="G36" t="str">
            <v>TK</v>
          </cell>
          <cell r="H36">
            <v>43073</v>
          </cell>
          <cell r="I36">
            <v>20</v>
          </cell>
          <cell r="J36">
            <v>3941000</v>
          </cell>
          <cell r="K36">
            <v>3941000</v>
          </cell>
          <cell r="L36">
            <v>250000</v>
          </cell>
          <cell r="M36">
            <v>0</v>
          </cell>
          <cell r="N36">
            <v>2416999</v>
          </cell>
          <cell r="O36">
            <v>167098.4</v>
          </cell>
          <cell r="P36">
            <v>0</v>
          </cell>
          <cell r="Q36">
            <v>78820</v>
          </cell>
          <cell r="S36">
            <v>6853917.4000000004</v>
          </cell>
          <cell r="T36">
            <v>78820</v>
          </cell>
          <cell r="U36">
            <v>0</v>
          </cell>
          <cell r="V36">
            <v>39410</v>
          </cell>
          <cell r="W36">
            <v>0</v>
          </cell>
          <cell r="X36">
            <v>94649.576500000709</v>
          </cell>
          <cell r="Y36">
            <v>82774.57650000001</v>
          </cell>
          <cell r="Z36">
            <v>11875</v>
          </cell>
          <cell r="AA36">
            <v>6.9849193096160889E-10</v>
          </cell>
          <cell r="AB36">
            <v>6395119.4234999996</v>
          </cell>
          <cell r="AD36">
            <v>0</v>
          </cell>
          <cell r="AE36">
            <v>6395119.4235000005</v>
          </cell>
        </row>
        <row r="37">
          <cell r="B37" t="str">
            <v>D082</v>
          </cell>
          <cell r="C37" t="str">
            <v>Desi Kurniasih Suhemi</v>
          </cell>
          <cell r="D37" t="str">
            <v>DC</v>
          </cell>
          <cell r="E37" t="str">
            <v>DC</v>
          </cell>
          <cell r="F37" t="str">
            <v>Dony Arif Kristianto</v>
          </cell>
          <cell r="G37" t="str">
            <v>TK</v>
          </cell>
          <cell r="H37">
            <v>43073</v>
          </cell>
          <cell r="I37">
            <v>20</v>
          </cell>
          <cell r="J37">
            <v>3941000</v>
          </cell>
          <cell r="K37">
            <v>3941000</v>
          </cell>
          <cell r="L37">
            <v>0</v>
          </cell>
          <cell r="M37">
            <v>0</v>
          </cell>
          <cell r="N37">
            <v>1817877</v>
          </cell>
          <cell r="O37">
            <v>167098.4</v>
          </cell>
          <cell r="P37">
            <v>157638.88</v>
          </cell>
          <cell r="Q37">
            <v>78820</v>
          </cell>
          <cell r="S37">
            <v>6162434.2800000003</v>
          </cell>
          <cell r="T37">
            <v>78820</v>
          </cell>
          <cell r="U37">
            <v>39409.72</v>
          </cell>
          <cell r="V37">
            <v>39410</v>
          </cell>
          <cell r="W37">
            <v>0</v>
          </cell>
          <cell r="X37">
            <v>59833.642300000043</v>
          </cell>
          <cell r="Y37">
            <v>59833.642300000043</v>
          </cell>
          <cell r="Z37">
            <v>0</v>
          </cell>
          <cell r="AA37">
            <v>0</v>
          </cell>
          <cell r="AB37">
            <v>5541403.6376999998</v>
          </cell>
          <cell r="AD37">
            <v>0</v>
          </cell>
          <cell r="AE37">
            <v>5541403.6376999998</v>
          </cell>
        </row>
        <row r="38">
          <cell r="B38" t="str">
            <v>D083</v>
          </cell>
          <cell r="C38" t="str">
            <v>Dwi Laksono Santoso</v>
          </cell>
          <cell r="D38" t="str">
            <v>DC</v>
          </cell>
          <cell r="E38" t="str">
            <v>DC</v>
          </cell>
          <cell r="F38" t="str">
            <v>Amsori</v>
          </cell>
          <cell r="G38" t="str">
            <v>K1</v>
          </cell>
          <cell r="H38">
            <v>43255</v>
          </cell>
          <cell r="I38">
            <v>20</v>
          </cell>
          <cell r="J38">
            <v>3941000</v>
          </cell>
          <cell r="K38">
            <v>3941000</v>
          </cell>
          <cell r="L38">
            <v>0</v>
          </cell>
          <cell r="M38">
            <v>0</v>
          </cell>
          <cell r="N38">
            <v>2534695</v>
          </cell>
          <cell r="O38">
            <v>167098.4</v>
          </cell>
          <cell r="P38">
            <v>0</v>
          </cell>
          <cell r="Q38">
            <v>78820</v>
          </cell>
          <cell r="S38">
            <v>6721613.4000000004</v>
          </cell>
          <cell r="T38">
            <v>78820</v>
          </cell>
          <cell r="U38">
            <v>0</v>
          </cell>
          <cell r="V38">
            <v>39410</v>
          </cell>
          <cell r="W38">
            <v>0</v>
          </cell>
          <cell r="X38">
            <v>50865.136500000022</v>
          </cell>
          <cell r="Y38">
            <v>50865.136500000022</v>
          </cell>
          <cell r="Z38">
            <v>0</v>
          </cell>
          <cell r="AA38">
            <v>0</v>
          </cell>
          <cell r="AB38">
            <v>6306599.8635</v>
          </cell>
          <cell r="AD38">
            <v>0</v>
          </cell>
          <cell r="AE38">
            <v>6306599.8635</v>
          </cell>
        </row>
        <row r="39">
          <cell r="B39" t="str">
            <v>D084</v>
          </cell>
          <cell r="C39" t="str">
            <v>Dian Septiadi</v>
          </cell>
          <cell r="D39" t="str">
            <v>DC</v>
          </cell>
          <cell r="E39" t="str">
            <v>DC</v>
          </cell>
          <cell r="F39" t="str">
            <v>Dony Arif Kristianto</v>
          </cell>
          <cell r="G39" t="str">
            <v>K1</v>
          </cell>
          <cell r="H39">
            <v>43472</v>
          </cell>
          <cell r="I39">
            <v>20</v>
          </cell>
          <cell r="J39">
            <v>3941000</v>
          </cell>
          <cell r="K39">
            <v>3941000</v>
          </cell>
          <cell r="L39">
            <v>0</v>
          </cell>
          <cell r="M39">
            <v>0</v>
          </cell>
          <cell r="N39">
            <v>1927218</v>
          </cell>
          <cell r="O39">
            <v>167098.4</v>
          </cell>
          <cell r="P39">
            <v>157638.88</v>
          </cell>
          <cell r="Q39">
            <v>78820</v>
          </cell>
          <cell r="S39">
            <v>6271775.2800000003</v>
          </cell>
          <cell r="T39">
            <v>78820</v>
          </cell>
          <cell r="U39">
            <v>39409.72</v>
          </cell>
          <cell r="V39">
            <v>39410</v>
          </cell>
          <cell r="W39">
            <v>0</v>
          </cell>
          <cell r="X39">
            <v>27527.339800000005</v>
          </cell>
          <cell r="Y39">
            <v>27527.339800000005</v>
          </cell>
          <cell r="Z39">
            <v>0</v>
          </cell>
          <cell r="AA39">
            <v>0</v>
          </cell>
          <cell r="AB39">
            <v>5683050.9402000001</v>
          </cell>
          <cell r="AD39">
            <v>0</v>
          </cell>
          <cell r="AE39">
            <v>5683050.9402000001</v>
          </cell>
        </row>
        <row r="40">
          <cell r="B40" t="str">
            <v>D085</v>
          </cell>
          <cell r="C40" t="str">
            <v>Tuning Pratiwi</v>
          </cell>
          <cell r="D40" t="str">
            <v>DC</v>
          </cell>
          <cell r="E40" t="str">
            <v>TL</v>
          </cell>
          <cell r="F40" t="str">
            <v>Amsori</v>
          </cell>
          <cell r="G40" t="str">
            <v>TK</v>
          </cell>
          <cell r="H40">
            <v>43525</v>
          </cell>
          <cell r="I40">
            <v>20</v>
          </cell>
          <cell r="J40">
            <v>3941000</v>
          </cell>
          <cell r="K40">
            <v>3941000</v>
          </cell>
          <cell r="L40">
            <v>0</v>
          </cell>
          <cell r="M40">
            <v>0</v>
          </cell>
          <cell r="N40">
            <v>0</v>
          </cell>
          <cell r="O40">
            <v>167098.4</v>
          </cell>
          <cell r="P40">
            <v>0</v>
          </cell>
          <cell r="Q40">
            <v>78820</v>
          </cell>
          <cell r="S40">
            <v>4186918.4</v>
          </cell>
          <cell r="T40">
            <v>78820</v>
          </cell>
          <cell r="U40">
            <v>0</v>
          </cell>
          <cell r="V40">
            <v>39410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3822770</v>
          </cell>
          <cell r="AD40">
            <v>0</v>
          </cell>
          <cell r="AE40">
            <v>3822770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E41" t="str">
            <v>TL</v>
          </cell>
          <cell r="F41">
            <v>0</v>
          </cell>
          <cell r="G41" t="str">
            <v>K2</v>
          </cell>
          <cell r="H41">
            <v>43177</v>
          </cell>
          <cell r="I41">
            <v>20</v>
          </cell>
          <cell r="J41">
            <v>3941000</v>
          </cell>
          <cell r="K41">
            <v>3941000</v>
          </cell>
          <cell r="L41">
            <v>0</v>
          </cell>
          <cell r="M41">
            <v>0</v>
          </cell>
          <cell r="N41">
            <v>2720735</v>
          </cell>
          <cell r="O41">
            <v>167098.4</v>
          </cell>
          <cell r="P41">
            <v>157638.88</v>
          </cell>
          <cell r="Q41">
            <v>78820</v>
          </cell>
          <cell r="S41">
            <v>7065292.2800000003</v>
          </cell>
          <cell r="T41">
            <v>78820</v>
          </cell>
          <cell r="U41">
            <v>39409.72</v>
          </cell>
          <cell r="V41">
            <v>39410</v>
          </cell>
          <cell r="W41">
            <v>0</v>
          </cell>
          <cell r="X41">
            <v>46469.39729999999</v>
          </cell>
          <cell r="Y41">
            <v>46469.39729999999</v>
          </cell>
          <cell r="Z41">
            <v>0</v>
          </cell>
          <cell r="AA41">
            <v>0</v>
          </cell>
          <cell r="AB41">
            <v>6457625.8827</v>
          </cell>
          <cell r="AD41">
            <v>0</v>
          </cell>
          <cell r="AE41">
            <v>6457625.8827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E42" t="str">
            <v>TL</v>
          </cell>
          <cell r="F42">
            <v>0</v>
          </cell>
          <cell r="G42" t="str">
            <v>K0</v>
          </cell>
          <cell r="H42">
            <v>41612</v>
          </cell>
          <cell r="I42">
            <v>20</v>
          </cell>
          <cell r="J42">
            <v>3941000</v>
          </cell>
          <cell r="K42">
            <v>3941000</v>
          </cell>
          <cell r="L42">
            <v>250000</v>
          </cell>
          <cell r="M42">
            <v>0</v>
          </cell>
          <cell r="N42">
            <v>2062383</v>
          </cell>
          <cell r="O42">
            <v>167098.4</v>
          </cell>
          <cell r="P42">
            <v>157638.88</v>
          </cell>
          <cell r="Q42">
            <v>78820</v>
          </cell>
          <cell r="S42">
            <v>6656940.2800000003</v>
          </cell>
          <cell r="T42">
            <v>78820</v>
          </cell>
          <cell r="U42">
            <v>39409.72</v>
          </cell>
          <cell r="V42">
            <v>39410</v>
          </cell>
          <cell r="W42">
            <v>0</v>
          </cell>
          <cell r="X42">
            <v>64572.67730000001</v>
          </cell>
          <cell r="Y42">
            <v>52697.67730000001</v>
          </cell>
          <cell r="Z42">
            <v>11875</v>
          </cell>
          <cell r="AA42">
            <v>0</v>
          </cell>
          <cell r="AB42">
            <v>6031170.6026999997</v>
          </cell>
          <cell r="AD42">
            <v>0</v>
          </cell>
          <cell r="AE42">
            <v>6031170.6026999997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E43">
            <v>0</v>
          </cell>
          <cell r="F43">
            <v>0</v>
          </cell>
          <cell r="G43" t="str">
            <v>K1</v>
          </cell>
          <cell r="H43">
            <v>43177</v>
          </cell>
          <cell r="I43">
            <v>20</v>
          </cell>
          <cell r="J43">
            <v>3941000</v>
          </cell>
          <cell r="K43">
            <v>3941000</v>
          </cell>
          <cell r="L43">
            <v>0</v>
          </cell>
          <cell r="M43">
            <v>0</v>
          </cell>
          <cell r="N43">
            <v>2148188</v>
          </cell>
          <cell r="O43">
            <v>167098.4</v>
          </cell>
          <cell r="P43">
            <v>0</v>
          </cell>
          <cell r="Q43">
            <v>78820</v>
          </cell>
          <cell r="S43">
            <v>6335106.4000000004</v>
          </cell>
          <cell r="T43">
            <v>78820</v>
          </cell>
          <cell r="U43">
            <v>0</v>
          </cell>
          <cell r="V43">
            <v>39410</v>
          </cell>
          <cell r="W43">
            <v>0</v>
          </cell>
          <cell r="X43">
            <v>32506.054000000036</v>
          </cell>
          <cell r="Y43">
            <v>32506.054000000036</v>
          </cell>
          <cell r="Z43">
            <v>0</v>
          </cell>
          <cell r="AA43">
            <v>0</v>
          </cell>
          <cell r="AB43">
            <v>5938451.9459999995</v>
          </cell>
          <cell r="AD43">
            <v>0</v>
          </cell>
          <cell r="AE43">
            <v>5938451.9459999995</v>
          </cell>
        </row>
        <row r="44"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</row>
        <row r="46"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</row>
        <row r="47"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</row>
        <row r="48"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</row>
        <row r="49"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</row>
        <row r="50"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</row>
        <row r="51"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</row>
        <row r="52"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</row>
        <row r="53"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</row>
        <row r="54"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</row>
        <row r="55"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</row>
        <row r="56"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</row>
        <row r="57"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</row>
        <row r="58"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</row>
        <row r="59"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</row>
        <row r="60"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</row>
        <row r="61"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</row>
        <row r="62"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</row>
        <row r="63"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</row>
        <row r="64"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</row>
        <row r="65"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</row>
        <row r="66"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</row>
        <row r="67"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</row>
        <row r="68"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</row>
        <row r="69"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</row>
        <row r="70"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</row>
        <row r="71"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</row>
        <row r="72"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</row>
        <row r="73"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</row>
        <row r="74"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</row>
        <row r="75"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</row>
      </sheetData>
      <sheetData sheetId="4" refreshError="1"/>
      <sheetData sheetId="5" refreshError="1"/>
      <sheetData sheetId="6">
        <row r="8">
          <cell r="B8" t="str">
            <v>D010</v>
          </cell>
          <cell r="C8" t="str">
            <v>Defi Marlina</v>
          </cell>
          <cell r="D8">
            <v>2272723</v>
          </cell>
          <cell r="H8">
            <v>2272723</v>
          </cell>
        </row>
        <row r="9">
          <cell r="B9" t="str">
            <v>D013</v>
          </cell>
          <cell r="C9" t="str">
            <v>Anggi Anggraini</v>
          </cell>
          <cell r="D9">
            <v>2322842</v>
          </cell>
          <cell r="H9">
            <v>2322842</v>
          </cell>
        </row>
        <row r="10">
          <cell r="B10" t="str">
            <v>D020</v>
          </cell>
          <cell r="C10" t="str">
            <v>Ramadina</v>
          </cell>
          <cell r="D10">
            <v>2833881</v>
          </cell>
          <cell r="H10">
            <v>2833881</v>
          </cell>
        </row>
        <row r="11">
          <cell r="B11" t="str">
            <v>D022</v>
          </cell>
          <cell r="C11" t="str">
            <v>E. Yuli Purwaningsih</v>
          </cell>
          <cell r="D11">
            <v>1510338</v>
          </cell>
          <cell r="H11">
            <v>1510338</v>
          </cell>
        </row>
        <row r="12">
          <cell r="B12" t="str">
            <v>D032</v>
          </cell>
          <cell r="C12" t="str">
            <v>Etty Setiawati</v>
          </cell>
          <cell r="D12">
            <v>2653157</v>
          </cell>
          <cell r="H12">
            <v>2653157</v>
          </cell>
        </row>
        <row r="13">
          <cell r="B13" t="str">
            <v>D038</v>
          </cell>
          <cell r="C13" t="str">
            <v>Mohammad Irfan</v>
          </cell>
          <cell r="D13">
            <v>2574183</v>
          </cell>
          <cell r="H13">
            <v>2574183</v>
          </cell>
        </row>
        <row r="14">
          <cell r="B14" t="str">
            <v>D044</v>
          </cell>
          <cell r="C14" t="str">
            <v>Endang Hendi</v>
          </cell>
          <cell r="D14">
            <v>2180081</v>
          </cell>
          <cell r="H14">
            <v>2180081</v>
          </cell>
        </row>
        <row r="15">
          <cell r="B15" t="str">
            <v>D051</v>
          </cell>
          <cell r="C15" t="str">
            <v>Yusuf Hendarman</v>
          </cell>
          <cell r="D15">
            <v>2505081</v>
          </cell>
          <cell r="H15">
            <v>2505081</v>
          </cell>
        </row>
        <row r="16">
          <cell r="B16" t="str">
            <v>D053</v>
          </cell>
          <cell r="C16" t="str">
            <v>Medi Purwanto</v>
          </cell>
          <cell r="D16">
            <v>2635687</v>
          </cell>
          <cell r="H16">
            <v>2635687</v>
          </cell>
        </row>
        <row r="17">
          <cell r="B17" t="str">
            <v>D058</v>
          </cell>
          <cell r="C17" t="str">
            <v>Elva Suryadi</v>
          </cell>
          <cell r="D17">
            <v>2761742</v>
          </cell>
          <cell r="H17">
            <v>2761742</v>
          </cell>
        </row>
        <row r="18">
          <cell r="B18" t="str">
            <v>D059</v>
          </cell>
          <cell r="C18" t="str">
            <v>Budi Triyono</v>
          </cell>
          <cell r="D18">
            <v>1547549</v>
          </cell>
          <cell r="H18">
            <v>1547549</v>
          </cell>
        </row>
        <row r="19">
          <cell r="B19" t="str">
            <v>D060</v>
          </cell>
          <cell r="C19" t="str">
            <v>Ismail Hasan</v>
          </cell>
          <cell r="D19">
            <v>2153506</v>
          </cell>
          <cell r="H19">
            <v>2153506</v>
          </cell>
        </row>
        <row r="20">
          <cell r="B20" t="str">
            <v>D065</v>
          </cell>
          <cell r="C20" t="str">
            <v>Latifah</v>
          </cell>
          <cell r="D20">
            <v>2400294</v>
          </cell>
          <cell r="H20">
            <v>2400294</v>
          </cell>
        </row>
        <row r="21">
          <cell r="B21" t="str">
            <v>D068</v>
          </cell>
          <cell r="C21" t="str">
            <v>Benny Assiam Syuib</v>
          </cell>
          <cell r="D21">
            <v>2159580</v>
          </cell>
          <cell r="H21">
            <v>2159580</v>
          </cell>
        </row>
        <row r="22">
          <cell r="B22" t="str">
            <v>D069</v>
          </cell>
          <cell r="C22" t="str">
            <v>Juli Nur Cahyadi</v>
          </cell>
          <cell r="D22">
            <v>978798</v>
          </cell>
          <cell r="H22">
            <v>978798</v>
          </cell>
        </row>
        <row r="23">
          <cell r="B23" t="str">
            <v>D070</v>
          </cell>
          <cell r="C23" t="str">
            <v>Yuniarti</v>
          </cell>
          <cell r="D23">
            <v>2651639</v>
          </cell>
          <cell r="H23">
            <v>2651639</v>
          </cell>
        </row>
        <row r="24">
          <cell r="B24" t="str">
            <v>D072</v>
          </cell>
          <cell r="C24" t="str">
            <v>Rahadiyan Prayoga</v>
          </cell>
          <cell r="D24">
            <v>2634169</v>
          </cell>
          <cell r="H24">
            <v>2634169</v>
          </cell>
        </row>
        <row r="25">
          <cell r="B25" t="str">
            <v>D073</v>
          </cell>
          <cell r="C25" t="str">
            <v>Odesiana Junani</v>
          </cell>
          <cell r="D25">
            <v>1909755</v>
          </cell>
          <cell r="H25">
            <v>1909755</v>
          </cell>
        </row>
        <row r="26">
          <cell r="B26" t="str">
            <v>D074</v>
          </cell>
          <cell r="C26" t="str">
            <v>H Aan Novriansyah</v>
          </cell>
          <cell r="D26">
            <v>2455725</v>
          </cell>
          <cell r="H26">
            <v>2455725</v>
          </cell>
        </row>
        <row r="27">
          <cell r="B27" t="str">
            <v>D075</v>
          </cell>
          <cell r="C27" t="str">
            <v>Asmarika Banjarnahor</v>
          </cell>
          <cell r="D27">
            <v>1211916</v>
          </cell>
          <cell r="H27">
            <v>1211916</v>
          </cell>
        </row>
        <row r="28">
          <cell r="B28" t="str">
            <v>D076</v>
          </cell>
          <cell r="C28" t="str">
            <v>Risma Amaliana</v>
          </cell>
          <cell r="D28">
            <v>2502804</v>
          </cell>
          <cell r="H28">
            <v>2502804</v>
          </cell>
        </row>
        <row r="29">
          <cell r="B29" t="str">
            <v>D077</v>
          </cell>
          <cell r="C29" t="str">
            <v>Siti Komariah</v>
          </cell>
          <cell r="D29">
            <v>2069981</v>
          </cell>
          <cell r="H29">
            <v>2069981</v>
          </cell>
        </row>
        <row r="30">
          <cell r="B30" t="str">
            <v>D078</v>
          </cell>
          <cell r="C30" t="str">
            <v>Rian Hambali</v>
          </cell>
          <cell r="D30">
            <v>2536216</v>
          </cell>
          <cell r="H30">
            <v>2536216</v>
          </cell>
        </row>
        <row r="31">
          <cell r="B31" t="str">
            <v>D079</v>
          </cell>
          <cell r="C31" t="str">
            <v>Mulia Sani Lubis</v>
          </cell>
          <cell r="D31">
            <v>1924941</v>
          </cell>
          <cell r="H31">
            <v>1924941</v>
          </cell>
        </row>
        <row r="32">
          <cell r="B32" t="str">
            <v>D080</v>
          </cell>
          <cell r="C32" t="str">
            <v>Pangestuti Rahayu Budi S</v>
          </cell>
          <cell r="D32">
            <v>2025177</v>
          </cell>
          <cell r="H32">
            <v>2025177</v>
          </cell>
        </row>
        <row r="33">
          <cell r="B33" t="str">
            <v>D081</v>
          </cell>
          <cell r="C33" t="str">
            <v xml:space="preserve">Eka Fitri Sari </v>
          </cell>
          <cell r="D33">
            <v>2416999</v>
          </cell>
          <cell r="H33">
            <v>2416999</v>
          </cell>
        </row>
        <row r="34">
          <cell r="B34" t="str">
            <v>D082</v>
          </cell>
          <cell r="C34" t="str">
            <v>Desi Kurniasih Suhemi</v>
          </cell>
          <cell r="D34">
            <v>1817877</v>
          </cell>
          <cell r="H34">
            <v>1817877</v>
          </cell>
        </row>
        <row r="35">
          <cell r="B35" t="str">
            <v>D083</v>
          </cell>
          <cell r="C35" t="str">
            <v>Dwi Laksono Santoso</v>
          </cell>
          <cell r="D35">
            <v>2534695</v>
          </cell>
          <cell r="H35">
            <v>2534695</v>
          </cell>
        </row>
        <row r="36">
          <cell r="B36" t="str">
            <v>D084</v>
          </cell>
          <cell r="C36" t="str">
            <v>Dian Septiadi</v>
          </cell>
          <cell r="D36">
            <v>1927218</v>
          </cell>
          <cell r="H36">
            <v>1927218</v>
          </cell>
        </row>
        <row r="37">
          <cell r="B37" t="str">
            <v>D085</v>
          </cell>
          <cell r="C37" t="str">
            <v>Tuning Pratiwi</v>
          </cell>
          <cell r="D37">
            <v>0</v>
          </cell>
          <cell r="H37">
            <v>0</v>
          </cell>
        </row>
        <row r="38">
          <cell r="B38" t="str">
            <v>TL03</v>
          </cell>
          <cell r="C38" t="str">
            <v>Dony Arif Kristianto</v>
          </cell>
          <cell r="D38">
            <v>2720735</v>
          </cell>
          <cell r="H38">
            <v>2720735</v>
          </cell>
        </row>
        <row r="39">
          <cell r="B39" t="str">
            <v>TL04</v>
          </cell>
          <cell r="C39" t="str">
            <v>Tongam Paroloan Ernest</v>
          </cell>
          <cell r="D39">
            <v>2062383</v>
          </cell>
          <cell r="H39">
            <v>2062383</v>
          </cell>
        </row>
        <row r="40">
          <cell r="B40" t="str">
            <v>TL05</v>
          </cell>
          <cell r="C40" t="str">
            <v>Amsori</v>
          </cell>
          <cell r="D40">
            <v>2148188</v>
          </cell>
          <cell r="H40">
            <v>2148188</v>
          </cell>
        </row>
        <row r="42">
          <cell r="D42">
            <v>71039860</v>
          </cell>
          <cell r="E42">
            <v>0</v>
          </cell>
          <cell r="F42">
            <v>0</v>
          </cell>
          <cell r="G42">
            <v>0</v>
          </cell>
          <cell r="H42">
            <v>71039860</v>
          </cell>
        </row>
        <row r="44">
          <cell r="C44" t="str">
            <v>DC</v>
          </cell>
          <cell r="D44">
            <v>64108554</v>
          </cell>
          <cell r="E44">
            <v>0</v>
          </cell>
          <cell r="F44">
            <v>0</v>
          </cell>
          <cell r="G44">
            <v>0</v>
          </cell>
          <cell r="H44">
            <v>64108554</v>
          </cell>
        </row>
        <row r="45">
          <cell r="C45" t="str">
            <v>TL</v>
          </cell>
          <cell r="D45">
            <v>6931306</v>
          </cell>
          <cell r="E45">
            <v>0</v>
          </cell>
          <cell r="F45">
            <v>0</v>
          </cell>
          <cell r="G45">
            <v>0</v>
          </cell>
          <cell r="H45">
            <v>6931306</v>
          </cell>
        </row>
      </sheetData>
      <sheetData sheetId="7" refreshError="1"/>
      <sheetData sheetId="8" refreshError="1"/>
      <sheetData sheetId="9">
        <row r="8">
          <cell r="B8" t="str">
            <v>D010</v>
          </cell>
          <cell r="C8" t="str">
            <v>Defi Marlina</v>
          </cell>
          <cell r="E8">
            <v>250000</v>
          </cell>
          <cell r="H8">
            <v>250000</v>
          </cell>
        </row>
        <row r="9">
          <cell r="B9" t="str">
            <v>D013</v>
          </cell>
          <cell r="C9" t="str">
            <v>Anggi Anggraini</v>
          </cell>
          <cell r="E9">
            <v>0</v>
          </cell>
          <cell r="H9">
            <v>0</v>
          </cell>
        </row>
        <row r="10">
          <cell r="B10" t="str">
            <v>D020</v>
          </cell>
          <cell r="C10" t="str">
            <v>Ramadina</v>
          </cell>
          <cell r="E10">
            <v>0</v>
          </cell>
          <cell r="H10">
            <v>0</v>
          </cell>
        </row>
        <row r="11">
          <cell r="B11" t="str">
            <v>D022</v>
          </cell>
          <cell r="C11" t="str">
            <v>E. Yuli Purwaningsih</v>
          </cell>
          <cell r="E11">
            <v>0</v>
          </cell>
          <cell r="H11">
            <v>0</v>
          </cell>
        </row>
        <row r="12">
          <cell r="B12" t="str">
            <v>D032</v>
          </cell>
          <cell r="C12" t="str">
            <v>Etty Setiawati</v>
          </cell>
          <cell r="E12">
            <v>250000</v>
          </cell>
          <cell r="H12">
            <v>250000</v>
          </cell>
        </row>
        <row r="13">
          <cell r="B13" t="str">
            <v>D038</v>
          </cell>
          <cell r="C13" t="str">
            <v>Mohammad Irfan</v>
          </cell>
          <cell r="E13">
            <v>0</v>
          </cell>
          <cell r="H13">
            <v>0</v>
          </cell>
        </row>
        <row r="14">
          <cell r="B14" t="str">
            <v>D044</v>
          </cell>
          <cell r="C14" t="str">
            <v>Endang Hendi</v>
          </cell>
          <cell r="E14">
            <v>0</v>
          </cell>
          <cell r="H14">
            <v>0</v>
          </cell>
        </row>
        <row r="15">
          <cell r="B15" t="str">
            <v>D051</v>
          </cell>
          <cell r="C15" t="str">
            <v>Yusuf Hendarman</v>
          </cell>
          <cell r="E15">
            <v>750000</v>
          </cell>
          <cell r="H15">
            <v>750000</v>
          </cell>
        </row>
        <row r="16">
          <cell r="B16" t="str">
            <v>D053</v>
          </cell>
          <cell r="C16" t="str">
            <v>Medi Purwanto</v>
          </cell>
          <cell r="E16">
            <v>0</v>
          </cell>
          <cell r="H16">
            <v>0</v>
          </cell>
        </row>
        <row r="17">
          <cell r="B17" t="str">
            <v>D058</v>
          </cell>
          <cell r="C17" t="str">
            <v>Elva Suryadi</v>
          </cell>
          <cell r="E17">
            <v>750000</v>
          </cell>
          <cell r="H17">
            <v>750000</v>
          </cell>
        </row>
        <row r="18">
          <cell r="B18" t="str">
            <v>D059</v>
          </cell>
          <cell r="C18" t="str">
            <v>Budi Triyono</v>
          </cell>
          <cell r="E18">
            <v>0</v>
          </cell>
          <cell r="H18">
            <v>0</v>
          </cell>
        </row>
        <row r="19">
          <cell r="B19" t="str">
            <v>D060</v>
          </cell>
          <cell r="C19" t="str">
            <v>Ismail Hasan</v>
          </cell>
          <cell r="E19">
            <v>0</v>
          </cell>
          <cell r="H19">
            <v>0</v>
          </cell>
        </row>
        <row r="20">
          <cell r="B20" t="str">
            <v>D065</v>
          </cell>
          <cell r="C20" t="str">
            <v>Latifah</v>
          </cell>
          <cell r="E20">
            <v>250000</v>
          </cell>
          <cell r="H20">
            <v>250000</v>
          </cell>
        </row>
        <row r="21">
          <cell r="B21" t="str">
            <v>D068</v>
          </cell>
          <cell r="C21" t="str">
            <v>Benny Assiam Syuib</v>
          </cell>
          <cell r="E21">
            <v>0</v>
          </cell>
          <cell r="H21">
            <v>0</v>
          </cell>
        </row>
        <row r="22">
          <cell r="B22" t="str">
            <v>D069</v>
          </cell>
          <cell r="C22" t="str">
            <v>Juli Nur Cahyadi</v>
          </cell>
          <cell r="E22">
            <v>0</v>
          </cell>
          <cell r="H22">
            <v>0</v>
          </cell>
        </row>
        <row r="23">
          <cell r="B23" t="str">
            <v>D070</v>
          </cell>
          <cell r="C23" t="str">
            <v>Yuniarti</v>
          </cell>
          <cell r="E23">
            <v>250000</v>
          </cell>
          <cell r="H23">
            <v>250000</v>
          </cell>
        </row>
        <row r="24">
          <cell r="B24" t="str">
            <v>D072</v>
          </cell>
          <cell r="C24" t="str">
            <v>Rahadiyan Prayoga</v>
          </cell>
          <cell r="E24">
            <v>750000</v>
          </cell>
          <cell r="H24">
            <v>750000</v>
          </cell>
        </row>
        <row r="25">
          <cell r="B25" t="str">
            <v>D073</v>
          </cell>
          <cell r="C25" t="str">
            <v>Odesiana Junani</v>
          </cell>
          <cell r="E25">
            <v>250000</v>
          </cell>
          <cell r="H25">
            <v>250000</v>
          </cell>
        </row>
        <row r="26">
          <cell r="B26" t="str">
            <v>D074</v>
          </cell>
          <cell r="C26" t="str">
            <v>H Aan Novriansyah</v>
          </cell>
          <cell r="E26">
            <v>750000</v>
          </cell>
          <cell r="H26">
            <v>750000</v>
          </cell>
        </row>
        <row r="27">
          <cell r="B27" t="str">
            <v>D075</v>
          </cell>
          <cell r="C27" t="str">
            <v>Asmarika Banjarnahor</v>
          </cell>
          <cell r="E27">
            <v>0</v>
          </cell>
          <cell r="H27">
            <v>0</v>
          </cell>
        </row>
        <row r="28">
          <cell r="B28" t="str">
            <v>D076</v>
          </cell>
          <cell r="C28" t="str">
            <v>Risma Amaliana</v>
          </cell>
          <cell r="E28">
            <v>250000</v>
          </cell>
          <cell r="H28">
            <v>250000</v>
          </cell>
        </row>
        <row r="29">
          <cell r="B29" t="str">
            <v>D077</v>
          </cell>
          <cell r="C29" t="str">
            <v>Siti Komariah</v>
          </cell>
          <cell r="E29">
            <v>250000</v>
          </cell>
          <cell r="H29">
            <v>250000</v>
          </cell>
        </row>
        <row r="30">
          <cell r="B30" t="str">
            <v>D078</v>
          </cell>
          <cell r="C30" t="str">
            <v>Rian Hambali</v>
          </cell>
          <cell r="E30">
            <v>250000</v>
          </cell>
          <cell r="H30">
            <v>250000</v>
          </cell>
        </row>
        <row r="31">
          <cell r="B31" t="str">
            <v>D079</v>
          </cell>
          <cell r="C31" t="str">
            <v>Mulia Sani Lubis</v>
          </cell>
          <cell r="E31">
            <v>0</v>
          </cell>
          <cell r="H31">
            <v>0</v>
          </cell>
        </row>
        <row r="32">
          <cell r="B32" t="str">
            <v>D080</v>
          </cell>
          <cell r="C32" t="str">
            <v>Pangestuti Rahayu Budi S</v>
          </cell>
          <cell r="E32">
            <v>250000</v>
          </cell>
          <cell r="H32">
            <v>250000</v>
          </cell>
        </row>
        <row r="33">
          <cell r="B33" t="str">
            <v>D081</v>
          </cell>
          <cell r="C33" t="str">
            <v xml:space="preserve">Eka Fitri Sari </v>
          </cell>
          <cell r="E33">
            <v>250000</v>
          </cell>
          <cell r="H33">
            <v>250000</v>
          </cell>
        </row>
        <row r="34">
          <cell r="B34" t="str">
            <v>D082</v>
          </cell>
          <cell r="C34" t="str">
            <v>Desi Kurniasih Suhemi</v>
          </cell>
          <cell r="E34">
            <v>0</v>
          </cell>
          <cell r="H34">
            <v>0</v>
          </cell>
        </row>
        <row r="35">
          <cell r="B35" t="str">
            <v>D083</v>
          </cell>
          <cell r="C35" t="str">
            <v>Dwi Laksono Santoso</v>
          </cell>
          <cell r="E35">
            <v>0</v>
          </cell>
          <cell r="H35">
            <v>0</v>
          </cell>
        </row>
        <row r="36">
          <cell r="B36" t="str">
            <v>D084</v>
          </cell>
          <cell r="C36" t="str">
            <v>Dian Septiadi</v>
          </cell>
          <cell r="E36">
            <v>0</v>
          </cell>
          <cell r="H36">
            <v>0</v>
          </cell>
        </row>
        <row r="37">
          <cell r="B37" t="str">
            <v>D085</v>
          </cell>
          <cell r="C37" t="str">
            <v>Tuning Pratiwi</v>
          </cell>
          <cell r="E37">
            <v>0</v>
          </cell>
          <cell r="H37">
            <v>0</v>
          </cell>
        </row>
        <row r="38">
          <cell r="B38" t="str">
            <v>TL03</v>
          </cell>
          <cell r="C38" t="str">
            <v>Dony Arif Kristianto</v>
          </cell>
          <cell r="E38">
            <v>0</v>
          </cell>
          <cell r="H38">
            <v>0</v>
          </cell>
        </row>
        <row r="39">
          <cell r="B39" t="str">
            <v>TL04</v>
          </cell>
          <cell r="C39" t="str">
            <v>Tongam Paroloan Ernest</v>
          </cell>
          <cell r="E39">
            <v>250000</v>
          </cell>
          <cell r="H39">
            <v>250000</v>
          </cell>
        </row>
        <row r="40">
          <cell r="B40" t="str">
            <v>TL05</v>
          </cell>
          <cell r="C40" t="str">
            <v>Amsori</v>
          </cell>
          <cell r="E40">
            <v>0</v>
          </cell>
          <cell r="H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  <cell r="H41">
            <v>0</v>
          </cell>
        </row>
        <row r="42">
          <cell r="B42">
            <v>0</v>
          </cell>
          <cell r="C42">
            <v>0</v>
          </cell>
          <cell r="E42">
            <v>0</v>
          </cell>
          <cell r="H42">
            <v>0</v>
          </cell>
        </row>
        <row r="43">
          <cell r="B43">
            <v>0</v>
          </cell>
          <cell r="C43">
            <v>0</v>
          </cell>
          <cell r="E43">
            <v>0</v>
          </cell>
          <cell r="H43">
            <v>0</v>
          </cell>
        </row>
        <row r="44">
          <cell r="B44">
            <v>0</v>
          </cell>
          <cell r="C44">
            <v>0</v>
          </cell>
          <cell r="E44">
            <v>0</v>
          </cell>
          <cell r="H44">
            <v>0</v>
          </cell>
        </row>
        <row r="45">
          <cell r="B45">
            <v>0</v>
          </cell>
          <cell r="C45">
            <v>0</v>
          </cell>
          <cell r="E45">
            <v>0</v>
          </cell>
          <cell r="H45">
            <v>0</v>
          </cell>
        </row>
        <row r="46">
          <cell r="B46">
            <v>0</v>
          </cell>
          <cell r="C46">
            <v>0</v>
          </cell>
          <cell r="E46">
            <v>0</v>
          </cell>
          <cell r="H46">
            <v>0</v>
          </cell>
        </row>
        <row r="47">
          <cell r="B47">
            <v>0</v>
          </cell>
          <cell r="C47">
            <v>0</v>
          </cell>
          <cell r="E47">
            <v>0</v>
          </cell>
          <cell r="H47">
            <v>0</v>
          </cell>
        </row>
        <row r="48">
          <cell r="B48">
            <v>0</v>
          </cell>
          <cell r="C48">
            <v>0</v>
          </cell>
          <cell r="E48">
            <v>0</v>
          </cell>
          <cell r="H48">
            <v>0</v>
          </cell>
        </row>
        <row r="49">
          <cell r="B49">
            <v>0</v>
          </cell>
          <cell r="C49">
            <v>0</v>
          </cell>
          <cell r="E49">
            <v>0</v>
          </cell>
          <cell r="H49">
            <v>0</v>
          </cell>
        </row>
        <row r="50">
          <cell r="B50">
            <v>0</v>
          </cell>
          <cell r="C50">
            <v>0</v>
          </cell>
          <cell r="E50">
            <v>0</v>
          </cell>
          <cell r="H50">
            <v>0</v>
          </cell>
        </row>
        <row r="51">
          <cell r="B51">
            <v>0</v>
          </cell>
          <cell r="C51">
            <v>0</v>
          </cell>
          <cell r="E51">
            <v>0</v>
          </cell>
          <cell r="H51">
            <v>0</v>
          </cell>
        </row>
        <row r="52">
          <cell r="B52">
            <v>0</v>
          </cell>
          <cell r="C52">
            <v>0</v>
          </cell>
          <cell r="E52">
            <v>0</v>
          </cell>
          <cell r="H52">
            <v>0</v>
          </cell>
        </row>
        <row r="53">
          <cell r="B53">
            <v>0</v>
          </cell>
          <cell r="C53">
            <v>0</v>
          </cell>
          <cell r="E53">
            <v>0</v>
          </cell>
          <cell r="H53">
            <v>0</v>
          </cell>
        </row>
        <row r="54">
          <cell r="B54">
            <v>0</v>
          </cell>
          <cell r="C54">
            <v>0</v>
          </cell>
          <cell r="E54">
            <v>0</v>
          </cell>
          <cell r="H54">
            <v>0</v>
          </cell>
        </row>
        <row r="55">
          <cell r="B55">
            <v>0</v>
          </cell>
          <cell r="C55">
            <v>0</v>
          </cell>
          <cell r="E55">
            <v>0</v>
          </cell>
          <cell r="H55">
            <v>0</v>
          </cell>
        </row>
        <row r="56">
          <cell r="B56">
            <v>0</v>
          </cell>
          <cell r="C56">
            <v>0</v>
          </cell>
          <cell r="E56">
            <v>0</v>
          </cell>
          <cell r="H56">
            <v>0</v>
          </cell>
        </row>
        <row r="57">
          <cell r="B57">
            <v>0</v>
          </cell>
          <cell r="C57">
            <v>0</v>
          </cell>
          <cell r="E57">
            <v>0</v>
          </cell>
          <cell r="H57">
            <v>0</v>
          </cell>
        </row>
        <row r="58">
          <cell r="B58">
            <v>0</v>
          </cell>
          <cell r="C58">
            <v>0</v>
          </cell>
          <cell r="E58">
            <v>0</v>
          </cell>
          <cell r="H58">
            <v>0</v>
          </cell>
        </row>
        <row r="59">
          <cell r="B59">
            <v>0</v>
          </cell>
          <cell r="C59">
            <v>0</v>
          </cell>
          <cell r="E59">
            <v>0</v>
          </cell>
          <cell r="H59">
            <v>0</v>
          </cell>
        </row>
        <row r="60">
          <cell r="B60">
            <v>0</v>
          </cell>
          <cell r="C60">
            <v>0</v>
          </cell>
          <cell r="E60">
            <v>0</v>
          </cell>
          <cell r="H60">
            <v>0</v>
          </cell>
        </row>
        <row r="61">
          <cell r="B61">
            <v>0</v>
          </cell>
          <cell r="C61">
            <v>0</v>
          </cell>
          <cell r="E61">
            <v>0</v>
          </cell>
          <cell r="H61">
            <v>0</v>
          </cell>
        </row>
        <row r="62">
          <cell r="B62">
            <v>0</v>
          </cell>
          <cell r="C62">
            <v>0</v>
          </cell>
          <cell r="E62">
            <v>0</v>
          </cell>
          <cell r="H62">
            <v>0</v>
          </cell>
        </row>
        <row r="63">
          <cell r="B63">
            <v>0</v>
          </cell>
          <cell r="C63">
            <v>0</v>
          </cell>
          <cell r="E63">
            <v>0</v>
          </cell>
          <cell r="H63">
            <v>0</v>
          </cell>
        </row>
        <row r="64">
          <cell r="B64">
            <v>0</v>
          </cell>
          <cell r="C64">
            <v>0</v>
          </cell>
          <cell r="E64">
            <v>0</v>
          </cell>
          <cell r="H64">
            <v>0</v>
          </cell>
        </row>
        <row r="65">
          <cell r="B65">
            <v>0</v>
          </cell>
          <cell r="C65">
            <v>0</v>
          </cell>
          <cell r="E65">
            <v>0</v>
          </cell>
          <cell r="H65">
            <v>0</v>
          </cell>
        </row>
        <row r="66">
          <cell r="B66">
            <v>0</v>
          </cell>
          <cell r="C66">
            <v>0</v>
          </cell>
          <cell r="E66">
            <v>0</v>
          </cell>
          <cell r="H66">
            <v>0</v>
          </cell>
        </row>
        <row r="67">
          <cell r="B67">
            <v>0</v>
          </cell>
          <cell r="C67">
            <v>0</v>
          </cell>
          <cell r="E67">
            <v>0</v>
          </cell>
          <cell r="H67">
            <v>0</v>
          </cell>
        </row>
        <row r="68">
          <cell r="B68">
            <v>0</v>
          </cell>
          <cell r="C68">
            <v>0</v>
          </cell>
          <cell r="E68">
            <v>0</v>
          </cell>
          <cell r="H68">
            <v>0</v>
          </cell>
        </row>
        <row r="69">
          <cell r="B69">
            <v>0</v>
          </cell>
          <cell r="C69">
            <v>0</v>
          </cell>
          <cell r="E69">
            <v>0</v>
          </cell>
          <cell r="H69">
            <v>0</v>
          </cell>
        </row>
        <row r="70">
          <cell r="B70">
            <v>0</v>
          </cell>
          <cell r="C70">
            <v>0</v>
          </cell>
          <cell r="E70">
            <v>0</v>
          </cell>
          <cell r="H70">
            <v>0</v>
          </cell>
        </row>
        <row r="71">
          <cell r="B71">
            <v>0</v>
          </cell>
          <cell r="C71">
            <v>0</v>
          </cell>
          <cell r="E71">
            <v>0</v>
          </cell>
          <cell r="H71">
            <v>0</v>
          </cell>
        </row>
        <row r="72">
          <cell r="B72">
            <v>0</v>
          </cell>
          <cell r="C72">
            <v>0</v>
          </cell>
          <cell r="E72">
            <v>0</v>
          </cell>
          <cell r="H7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HR TRANSFER"/>
    </sheetNames>
    <sheetDataSet>
      <sheetData sheetId="0"/>
      <sheetData sheetId="1"/>
      <sheetData sheetId="2"/>
      <sheetData sheetId="3">
        <row r="11">
          <cell r="B11">
            <v>11340</v>
          </cell>
          <cell r="C11" t="str">
            <v xml:space="preserve">SEPTIA OKTA DINAYU </v>
          </cell>
          <cell r="D11" t="str">
            <v>DC</v>
          </cell>
          <cell r="E11" t="str">
            <v>DC</v>
          </cell>
          <cell r="F11" t="str">
            <v xml:space="preserve">YUNITA SARI KENCANA </v>
          </cell>
          <cell r="G11" t="str">
            <v>TK</v>
          </cell>
          <cell r="H11">
            <v>43405</v>
          </cell>
          <cell r="I11">
            <v>19</v>
          </cell>
          <cell r="J11">
            <v>4850000</v>
          </cell>
          <cell r="K11">
            <v>4607500</v>
          </cell>
          <cell r="L11">
            <v>0</v>
          </cell>
          <cell r="M11">
            <v>0</v>
          </cell>
          <cell r="N11">
            <v>0</v>
          </cell>
          <cell r="O11">
            <v>195358</v>
          </cell>
          <cell r="P11">
            <v>194000</v>
          </cell>
          <cell r="Q11">
            <v>92150</v>
          </cell>
          <cell r="S11">
            <v>5089008</v>
          </cell>
          <cell r="T11">
            <v>92150</v>
          </cell>
          <cell r="U11">
            <v>48500</v>
          </cell>
          <cell r="V11">
            <v>46075</v>
          </cell>
          <cell r="W11">
            <v>0</v>
          </cell>
          <cell r="X11">
            <v>7391.6300000003603</v>
          </cell>
          <cell r="Y11">
            <v>7391.6299999999819</v>
          </cell>
          <cell r="Z11">
            <v>0</v>
          </cell>
          <cell r="AA11">
            <v>3.7834979593753815E-10</v>
          </cell>
          <cell r="AB11">
            <v>4413383.3699999992</v>
          </cell>
          <cell r="AD11">
            <v>0</v>
          </cell>
          <cell r="AE11">
            <v>4413383.3699999992</v>
          </cell>
        </row>
        <row r="12">
          <cell r="B12">
            <v>11341</v>
          </cell>
          <cell r="C12" t="str">
            <v>NADIA PUSPA MANDIRI</v>
          </cell>
          <cell r="D12" t="str">
            <v>DC</v>
          </cell>
          <cell r="F12" t="str">
            <v xml:space="preserve">YUNITA SARI KENCANA </v>
          </cell>
          <cell r="G12" t="str">
            <v>TK</v>
          </cell>
          <cell r="H12">
            <v>43549</v>
          </cell>
          <cell r="I12">
            <v>5</v>
          </cell>
          <cell r="J12">
            <v>4850000</v>
          </cell>
          <cell r="K12">
            <v>1212500</v>
          </cell>
          <cell r="L12">
            <v>0</v>
          </cell>
          <cell r="M12">
            <v>0</v>
          </cell>
          <cell r="N12">
            <v>0</v>
          </cell>
          <cell r="O12">
            <v>51410</v>
          </cell>
          <cell r="P12">
            <v>0</v>
          </cell>
          <cell r="Q12">
            <v>24250</v>
          </cell>
          <cell r="S12">
            <v>1288160</v>
          </cell>
          <cell r="T12">
            <v>24250</v>
          </cell>
          <cell r="U12">
            <v>0</v>
          </cell>
          <cell r="V12">
            <v>12125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1176125</v>
          </cell>
          <cell r="AD12">
            <v>0</v>
          </cell>
          <cell r="AE12">
            <v>1176125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pane xSplit="3" ySplit="1" topLeftCell="U14" activePane="bottomRight" state="frozen"/>
      <selection pane="topRight" activeCell="D1" sqref="D1"/>
      <selection pane="bottomLeft" activeCell="A2" sqref="A2"/>
      <selection pane="bottomRight" activeCell="Z26" sqref="Z26"/>
    </sheetView>
  </sheetViews>
  <sheetFormatPr defaultRowHeight="15" x14ac:dyDescent="0.25"/>
  <cols>
    <col min="1" max="1" width="13.7109375" bestFit="1" customWidth="1"/>
    <col min="2" max="2" width="6" bestFit="1" customWidth="1"/>
    <col min="3" max="3" width="25" bestFit="1" customWidth="1"/>
    <col min="4" max="5" width="11.7109375" bestFit="1" customWidth="1"/>
    <col min="6" max="6" width="23.140625" bestFit="1" customWidth="1"/>
    <col min="7" max="7" width="11.85546875" bestFit="1" customWidth="1"/>
    <col min="8" max="8" width="9.57031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43525</v>
      </c>
      <c r="B2" t="str">
        <f>[1]THP!$B11</f>
        <v>D010</v>
      </c>
      <c r="C2" s="4" t="str">
        <f>[1]THP!$C11</f>
        <v>Defi Marlina</v>
      </c>
      <c r="D2" t="str">
        <f>B2</f>
        <v>D010</v>
      </c>
      <c r="E2" t="s">
        <v>27</v>
      </c>
      <c r="F2" t="str">
        <f>[1]THP!$F11</f>
        <v>Amsori</v>
      </c>
      <c r="G2">
        <f>[1]THP!$I11</f>
        <v>20</v>
      </c>
      <c r="H2" t="str">
        <f>[1]THP!$D11</f>
        <v>DC</v>
      </c>
      <c r="I2" s="4">
        <f>[1]THP!$J11</f>
        <v>3941000</v>
      </c>
      <c r="J2" s="4">
        <f>[1]THP!K$11</f>
        <v>3941000</v>
      </c>
      <c r="K2" s="5">
        <v>0</v>
      </c>
      <c r="L2" s="5">
        <f>IFERROR(VLOOKUP(B2,[1]OToT!$B8:$H40,7,0),0)</f>
        <v>2272723</v>
      </c>
      <c r="M2" s="5"/>
      <c r="N2" s="4">
        <f>SUM(J2:M2)</f>
        <v>6213723</v>
      </c>
      <c r="O2" s="5">
        <f>IFERROR(VLOOKUP(B2,[1]Bonus!$B8:$H40,7,0),0)</f>
        <v>250000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4">
        <f>SUM(N2:U2)</f>
        <v>6463723</v>
      </c>
      <c r="W2" s="5">
        <f>IFERROR(VLOOKUP(B2,[1]THP!$B11:$X43,23,0),0)</f>
        <v>87796.466500000039</v>
      </c>
      <c r="X2" s="5">
        <f>IFERROR(VLOOKUP(B2,[1]THP!$B11:$T43,19,0),0)</f>
        <v>78820</v>
      </c>
      <c r="Y2" s="5">
        <f>IFERROR(VLOOKUP(B2,[1]THP!$B11:$V43,21,0),0)</f>
        <v>39410</v>
      </c>
      <c r="Z2" s="5">
        <f>IFERROR(VLOOKUP(B2,[1]THP!$B11:$U43,20,0),0)</f>
        <v>0</v>
      </c>
      <c r="AA2" s="5">
        <v>0</v>
      </c>
      <c r="AB2" s="5">
        <v>0</v>
      </c>
      <c r="AC2" s="5">
        <f>IFERROR(VLOOKUP(B2,[1]THP!$B11:$AE43,30),0)</f>
        <v>6257696.5334999999</v>
      </c>
    </row>
    <row r="3" spans="1:29" ht="15.75" customHeight="1" x14ac:dyDescent="0.25">
      <c r="B3" t="str">
        <f>[1]THP!$B12</f>
        <v>D013</v>
      </c>
      <c r="C3" s="4" t="str">
        <f>[1]THP!$C12</f>
        <v>Anggi Anggraini</v>
      </c>
      <c r="D3" t="str">
        <f t="shared" ref="D3:D34" si="0">B3</f>
        <v>D013</v>
      </c>
      <c r="E3" t="s">
        <v>27</v>
      </c>
      <c r="F3" t="str">
        <f>[1]THP!$F12</f>
        <v>Dony Arif Kristianto</v>
      </c>
      <c r="G3">
        <f>[1]THP!$I12</f>
        <v>20</v>
      </c>
      <c r="H3" t="str">
        <f>[1]THP!$D12</f>
        <v>DC</v>
      </c>
      <c r="I3" s="4">
        <f>[1]THP!$J12</f>
        <v>3941000</v>
      </c>
      <c r="J3" s="4">
        <f>[1]THP!K$11</f>
        <v>3941000</v>
      </c>
      <c r="K3" s="5">
        <v>0</v>
      </c>
      <c r="L3" s="5">
        <f>IFERROR(VLOOKUP(B3,[1]OToT!$B9:$H41,7,0),0)</f>
        <v>2322842</v>
      </c>
      <c r="M3" s="5"/>
      <c r="N3" s="4">
        <f t="shared" ref="N3:N36" si="1">SUM(J3:M3)</f>
        <v>6263842</v>
      </c>
      <c r="O3" s="5">
        <f>IFERROR(VLOOKUP(B3,[1]Bonus!$B9:$H41,7,0),0)</f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4">
        <f t="shared" ref="V3:V36" si="2">SUM(N3:U3)</f>
        <v>6263842</v>
      </c>
      <c r="W3" s="5">
        <f>IFERROR(VLOOKUP(B3,[1]THP!$B12:$X44,23,0),0)</f>
        <v>78302.119000000719</v>
      </c>
      <c r="X3" s="5">
        <f>IFERROR(VLOOKUP(B3,[1]THP!$B12:$T44,19,0),0)</f>
        <v>78820</v>
      </c>
      <c r="Y3" s="5">
        <f>IFERROR(VLOOKUP(B3,[1]THP!$B12:$V44,21,0),0)</f>
        <v>39410</v>
      </c>
      <c r="Z3" s="5">
        <f>IFERROR(VLOOKUP(B3,[1]THP!$B12:$U44,20,0),0)</f>
        <v>0</v>
      </c>
      <c r="AA3" s="5">
        <v>0</v>
      </c>
      <c r="AB3" s="5">
        <v>0</v>
      </c>
      <c r="AC3" s="5">
        <f>IFERROR(VLOOKUP(B3,[1]THP!$B12:$AE44,30),0)</f>
        <v>6067309.8810000001</v>
      </c>
    </row>
    <row r="4" spans="1:29" x14ac:dyDescent="0.25">
      <c r="B4" t="str">
        <f>[1]THP!$B13</f>
        <v>D020</v>
      </c>
      <c r="C4" s="4" t="str">
        <f>[1]THP!$C13</f>
        <v>Ramadina</v>
      </c>
      <c r="D4" t="str">
        <f t="shared" si="0"/>
        <v>D020</v>
      </c>
      <c r="E4" t="s">
        <v>27</v>
      </c>
      <c r="F4" t="str">
        <f>[1]THP!$F13</f>
        <v>Dony Arif Kristianto</v>
      </c>
      <c r="G4">
        <f>[1]THP!$I13</f>
        <v>20</v>
      </c>
      <c r="H4" t="str">
        <f>[1]THP!$D13</f>
        <v>DC</v>
      </c>
      <c r="I4" s="4">
        <f>[1]THP!$J13</f>
        <v>3941000</v>
      </c>
      <c r="J4" s="4">
        <f>[1]THP!K$11</f>
        <v>3941000</v>
      </c>
      <c r="K4" s="5">
        <v>0</v>
      </c>
      <c r="L4" s="5">
        <f>IFERROR(VLOOKUP(B4,[1]OToT!$B10:$H42,7,0),0)</f>
        <v>2833881</v>
      </c>
      <c r="M4" s="5"/>
      <c r="N4" s="4">
        <f t="shared" si="1"/>
        <v>6774881</v>
      </c>
      <c r="O4" s="5">
        <f>IFERROR(VLOOKUP(B4,[1]Bonus!$B10:$H42,7,0),0)</f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4">
        <f t="shared" si="2"/>
        <v>6774881</v>
      </c>
      <c r="W4" s="5">
        <f>IFERROR(VLOOKUP(B4,[1]THP!$B13:$X45,23,0),0)</f>
        <v>102576.47150000004</v>
      </c>
      <c r="X4" s="5">
        <f>IFERROR(VLOOKUP(B4,[1]THP!$B13:$T45,19,0),0)</f>
        <v>78820</v>
      </c>
      <c r="Y4" s="5">
        <f>IFERROR(VLOOKUP(B4,[1]THP!$B13:$V45,21,0),0)</f>
        <v>39410</v>
      </c>
      <c r="Z4" s="5">
        <f>IFERROR(VLOOKUP(B4,[1]THP!$B13:$U45,20,0),0)</f>
        <v>0</v>
      </c>
      <c r="AA4" s="5">
        <v>0</v>
      </c>
      <c r="AB4" s="5">
        <v>0</v>
      </c>
      <c r="AC4" s="5">
        <f>IFERROR(VLOOKUP(B4,[1]THP!$B13:$AE45,30),0)</f>
        <v>6554074.5285</v>
      </c>
    </row>
    <row r="5" spans="1:29" x14ac:dyDescent="0.25">
      <c r="B5" t="str">
        <f>[1]THP!$B14</f>
        <v>D022</v>
      </c>
      <c r="C5" s="4" t="str">
        <f>[1]THP!$C14</f>
        <v>E. Yuli Purwaningsih</v>
      </c>
      <c r="D5" t="str">
        <f t="shared" si="0"/>
        <v>D022</v>
      </c>
      <c r="E5" t="s">
        <v>27</v>
      </c>
      <c r="F5" t="str">
        <f>[1]THP!$F14</f>
        <v>Amsori</v>
      </c>
      <c r="G5">
        <f>[1]THP!$I14</f>
        <v>20</v>
      </c>
      <c r="H5" t="str">
        <f>[1]THP!$D14</f>
        <v>DC</v>
      </c>
      <c r="I5" s="4">
        <f>[1]THP!$J14</f>
        <v>3941000</v>
      </c>
      <c r="J5" s="4">
        <f>[1]THP!K$11</f>
        <v>3941000</v>
      </c>
      <c r="K5" s="5">
        <v>0</v>
      </c>
      <c r="L5" s="5">
        <f>IFERROR(VLOOKUP(B5,[1]OToT!$B11:$H43,7,0),0)</f>
        <v>1510338</v>
      </c>
      <c r="M5" s="5"/>
      <c r="N5" s="4">
        <f t="shared" si="1"/>
        <v>5451338</v>
      </c>
      <c r="O5" s="5">
        <f>IFERROR(VLOOKUP(B5,[1]Bonus!$B11:$H43,7,0),0)</f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4">
        <f t="shared" si="2"/>
        <v>5451338</v>
      </c>
      <c r="W5" s="5">
        <f>IFERROR(VLOOKUP(B5,[1]THP!$B14:$X46,23,0),0)</f>
        <v>45225.539800000006</v>
      </c>
      <c r="X5" s="5">
        <f>IFERROR(VLOOKUP(B5,[1]THP!$B14:$T46,19,0),0)</f>
        <v>78820</v>
      </c>
      <c r="Y5" s="5">
        <f>IFERROR(VLOOKUP(B5,[1]THP!$B14:$V46,21,0),0)</f>
        <v>39410</v>
      </c>
      <c r="Z5" s="5">
        <f>IFERROR(VLOOKUP(B5,[1]THP!$B14:$U46,20,0),0)</f>
        <v>39409.72</v>
      </c>
      <c r="AA5" s="5">
        <v>0</v>
      </c>
      <c r="AB5" s="5">
        <v>0</v>
      </c>
      <c r="AC5" s="5">
        <f>IFERROR(VLOOKUP(B5,[1]THP!$B14:$AE46,30),0)</f>
        <v>5248472.7401999999</v>
      </c>
    </row>
    <row r="6" spans="1:29" x14ac:dyDescent="0.25">
      <c r="B6" t="str">
        <f>[1]THP!$B15</f>
        <v>D032</v>
      </c>
      <c r="C6" s="4" t="str">
        <f>[1]THP!$C15</f>
        <v>Etty Setiawati</v>
      </c>
      <c r="D6" t="str">
        <f t="shared" si="0"/>
        <v>D032</v>
      </c>
      <c r="E6" t="s">
        <v>27</v>
      </c>
      <c r="F6" t="str">
        <f>[1]THP!$F15</f>
        <v xml:space="preserve">Tongam Paroloan Ernest </v>
      </c>
      <c r="G6">
        <f>[1]THP!$I15</f>
        <v>20</v>
      </c>
      <c r="H6" t="str">
        <f>[1]THP!$D15</f>
        <v>DC</v>
      </c>
      <c r="I6" s="4">
        <f>[1]THP!$J15</f>
        <v>3941000</v>
      </c>
      <c r="J6" s="4">
        <f>[1]THP!K$11</f>
        <v>3941000</v>
      </c>
      <c r="K6" s="5">
        <v>0</v>
      </c>
      <c r="L6" s="5">
        <f>IFERROR(VLOOKUP(B6,[1]OToT!$B12:$H44,7,0),0)</f>
        <v>2653157</v>
      </c>
      <c r="M6" s="5"/>
      <c r="N6" s="4">
        <f t="shared" si="1"/>
        <v>6594157</v>
      </c>
      <c r="O6" s="5">
        <f>IFERROR(VLOOKUP(B6,[1]Bonus!$B12:$H44,7,0),0)</f>
        <v>250000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4">
        <f t="shared" si="2"/>
        <v>6844157</v>
      </c>
      <c r="W6" s="5">
        <f>IFERROR(VLOOKUP(B6,[1]THP!$B15:$X47,23,0),0)</f>
        <v>105867.08150000071</v>
      </c>
      <c r="X6" s="5">
        <f>IFERROR(VLOOKUP(B6,[1]THP!$B15:$T47,19,0),0)</f>
        <v>78820</v>
      </c>
      <c r="Y6" s="5">
        <f>IFERROR(VLOOKUP(B6,[1]THP!$B15:$V47,21,0),0)</f>
        <v>39410</v>
      </c>
      <c r="Z6" s="5">
        <f>IFERROR(VLOOKUP(B6,[1]THP!$B15:$U47,20,0),0)</f>
        <v>0</v>
      </c>
      <c r="AA6" s="5">
        <v>0</v>
      </c>
      <c r="AB6" s="5">
        <v>0</v>
      </c>
      <c r="AC6" s="5">
        <f>IFERROR(VLOOKUP(B6,[1]THP!$B15:$AE47,30),0)</f>
        <v>6620059.9185000006</v>
      </c>
    </row>
    <row r="7" spans="1:29" x14ac:dyDescent="0.25">
      <c r="B7" t="str">
        <f>[1]THP!$B16</f>
        <v>D038</v>
      </c>
      <c r="C7" s="4" t="str">
        <f>[1]THP!$C16</f>
        <v>Mohammad Irfan</v>
      </c>
      <c r="D7" t="str">
        <f t="shared" si="0"/>
        <v>D038</v>
      </c>
      <c r="E7" t="s">
        <v>27</v>
      </c>
      <c r="F7" t="str">
        <f>[1]THP!$F16</f>
        <v>Dony Arif Kristianto</v>
      </c>
      <c r="G7">
        <f>[1]THP!$I16</f>
        <v>20</v>
      </c>
      <c r="H7" t="str">
        <f>[1]THP!$D16</f>
        <v>DC</v>
      </c>
      <c r="I7" s="4">
        <f>[1]THP!$J16</f>
        <v>3941000</v>
      </c>
      <c r="J7" s="4">
        <f>[1]THP!K$11</f>
        <v>3941000</v>
      </c>
      <c r="K7" s="5">
        <v>0</v>
      </c>
      <c r="L7" s="5">
        <f>IFERROR(VLOOKUP(B7,[1]OToT!$B13:$H45,7,0),0)</f>
        <v>2574183</v>
      </c>
      <c r="M7" s="5"/>
      <c r="N7" s="4">
        <f t="shared" si="1"/>
        <v>6515183</v>
      </c>
      <c r="O7" s="5">
        <f>IFERROR(VLOOKUP(B7,[1]Bonus!$B13:$H45,7,0),0)</f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4">
        <f t="shared" si="2"/>
        <v>6515183</v>
      </c>
      <c r="W7" s="5">
        <f>IFERROR(VLOOKUP(B7,[1]THP!$B16:$X48,23,0),0)</f>
        <v>58258.17730000001</v>
      </c>
      <c r="X7" s="5">
        <f>IFERROR(VLOOKUP(B7,[1]THP!$B16:$T48,19,0),0)</f>
        <v>78820</v>
      </c>
      <c r="Y7" s="5">
        <f>IFERROR(VLOOKUP(B7,[1]THP!$B16:$V48,21,0),0)</f>
        <v>39410</v>
      </c>
      <c r="Z7" s="5">
        <f>IFERROR(VLOOKUP(B7,[1]THP!$B16:$U48,20,0),0)</f>
        <v>39409.72</v>
      </c>
      <c r="AA7" s="5">
        <v>0</v>
      </c>
      <c r="AB7" s="5">
        <v>0</v>
      </c>
      <c r="AC7" s="5">
        <f>IFERROR(VLOOKUP(B7,[1]THP!$B16:$AE48,30),0)</f>
        <v>6299285.1026999997</v>
      </c>
    </row>
    <row r="8" spans="1:29" x14ac:dyDescent="0.25">
      <c r="B8" t="str">
        <f>[1]THP!$B17</f>
        <v>D044</v>
      </c>
      <c r="C8" s="4" t="str">
        <f>[1]THP!$C17</f>
        <v>Endang Hendi</v>
      </c>
      <c r="D8" t="str">
        <f t="shared" si="0"/>
        <v>D044</v>
      </c>
      <c r="E8" t="s">
        <v>27</v>
      </c>
      <c r="F8" t="str">
        <f>[1]THP!$F17</f>
        <v>Dony Arif Kristianto</v>
      </c>
      <c r="G8">
        <f>[1]THP!$I17</f>
        <v>20</v>
      </c>
      <c r="H8" t="str">
        <f>[1]THP!$D17</f>
        <v>DC</v>
      </c>
      <c r="I8" s="4">
        <f>[1]THP!$J17</f>
        <v>3941000</v>
      </c>
      <c r="J8" s="4">
        <f>[1]THP!K$11</f>
        <v>3941000</v>
      </c>
      <c r="K8" s="5">
        <v>0</v>
      </c>
      <c r="L8" s="5">
        <f>IFERROR(VLOOKUP(B8,[1]OToT!$B14:$H46,7,0),0)</f>
        <v>2180081</v>
      </c>
      <c r="M8" s="5"/>
      <c r="N8" s="4">
        <f t="shared" si="1"/>
        <v>6121081</v>
      </c>
      <c r="O8" s="5">
        <f>IFERROR(VLOOKUP(B8,[1]Bonus!$B14:$H46,7,0),0)</f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4">
        <f t="shared" si="2"/>
        <v>6121081</v>
      </c>
      <c r="W8" s="5">
        <f>IFERROR(VLOOKUP(B8,[1]THP!$B17:$X49,23,0),0)</f>
        <v>77038.332300000024</v>
      </c>
      <c r="X8" s="5">
        <f>IFERROR(VLOOKUP(B8,[1]THP!$B17:$T49,19,0),0)</f>
        <v>78820</v>
      </c>
      <c r="Y8" s="5">
        <f>IFERROR(VLOOKUP(B8,[1]THP!$B17:$V49,21,0),0)</f>
        <v>39410</v>
      </c>
      <c r="Z8" s="5">
        <f>IFERROR(VLOOKUP(B8,[1]THP!$B17:$U49,20,0),0)</f>
        <v>39409.72</v>
      </c>
      <c r="AA8" s="5">
        <v>0</v>
      </c>
      <c r="AB8" s="5">
        <v>0</v>
      </c>
      <c r="AC8" s="5">
        <f>IFERROR(VLOOKUP(B8,[1]THP!$B17:$AE49,30),0)</f>
        <v>5886402.9477000004</v>
      </c>
    </row>
    <row r="9" spans="1:29" x14ac:dyDescent="0.25">
      <c r="B9" t="str">
        <f>[1]THP!$B18</f>
        <v>D051</v>
      </c>
      <c r="C9" s="4" t="str">
        <f>[1]THP!$C18</f>
        <v>Yusuf Hendarman</v>
      </c>
      <c r="D9" t="str">
        <f t="shared" si="0"/>
        <v>D051</v>
      </c>
      <c r="E9" t="s">
        <v>27</v>
      </c>
      <c r="F9" t="str">
        <f>[1]THP!$F18</f>
        <v xml:space="preserve">Tongam Paroloan Ernest </v>
      </c>
      <c r="G9">
        <f>[1]THP!$I18</f>
        <v>20</v>
      </c>
      <c r="H9" t="str">
        <f>[1]THP!$D18</f>
        <v>DC</v>
      </c>
      <c r="I9" s="4">
        <f>[1]THP!$J18</f>
        <v>3941000</v>
      </c>
      <c r="J9" s="4">
        <f>[1]THP!K$11</f>
        <v>3941000</v>
      </c>
      <c r="K9" s="5">
        <v>0</v>
      </c>
      <c r="L9" s="5">
        <f>IFERROR(VLOOKUP(B9,[1]OToT!$B15:$H47,7,0),0)</f>
        <v>2505081</v>
      </c>
      <c r="M9" s="5"/>
      <c r="N9" s="4">
        <f t="shared" si="1"/>
        <v>6446081</v>
      </c>
      <c r="O9" s="5">
        <f>IFERROR(VLOOKUP(B9,[1]Bonus!$B15:$H47,7,0),0)</f>
        <v>750000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4">
        <f t="shared" si="2"/>
        <v>7196081</v>
      </c>
      <c r="W9" s="5">
        <f>IFERROR(VLOOKUP(B9,[1]THP!$B18:$X50,23,0),0)</f>
        <v>128100.83230000002</v>
      </c>
      <c r="X9" s="5">
        <f>IFERROR(VLOOKUP(B9,[1]THP!$B18:$T50,19,0),0)</f>
        <v>78820</v>
      </c>
      <c r="Y9" s="5">
        <f>IFERROR(VLOOKUP(B9,[1]THP!$B18:$V50,21,0),0)</f>
        <v>39410</v>
      </c>
      <c r="Z9" s="5">
        <f>IFERROR(VLOOKUP(B9,[1]THP!$B18:$U50,20,0),0)</f>
        <v>39409.72</v>
      </c>
      <c r="AA9" s="5">
        <v>0</v>
      </c>
      <c r="AB9" s="5">
        <v>0</v>
      </c>
      <c r="AC9" s="5">
        <f>IFERROR(VLOOKUP(B9,[1]THP!$B18:$AE50,30),0)</f>
        <v>6910340.4477000004</v>
      </c>
    </row>
    <row r="10" spans="1:29" x14ac:dyDescent="0.25">
      <c r="B10" t="str">
        <f>[1]THP!$B19</f>
        <v>D053</v>
      </c>
      <c r="C10" s="4" t="str">
        <f>[1]THP!$C19</f>
        <v>Medi Purwanto</v>
      </c>
      <c r="D10" t="str">
        <f t="shared" si="0"/>
        <v>D053</v>
      </c>
      <c r="E10" t="s">
        <v>27</v>
      </c>
      <c r="F10" t="str">
        <f>[1]THP!$F19</f>
        <v>Amsori</v>
      </c>
      <c r="G10">
        <f>[1]THP!$I19</f>
        <v>20</v>
      </c>
      <c r="H10" t="str">
        <f>[1]THP!$D19</f>
        <v>DC</v>
      </c>
      <c r="I10" s="4">
        <f>[1]THP!$J19</f>
        <v>3941000</v>
      </c>
      <c r="J10" s="4">
        <f>[1]THP!K$11</f>
        <v>3941000</v>
      </c>
      <c r="K10" s="5">
        <v>0</v>
      </c>
      <c r="L10" s="5">
        <f>IFERROR(VLOOKUP(B10,[1]OToT!$B16:$H48,7,0),0)</f>
        <v>2635687</v>
      </c>
      <c r="M10" s="5"/>
      <c r="N10" s="4">
        <f t="shared" si="1"/>
        <v>6576687</v>
      </c>
      <c r="O10" s="5">
        <f>IFERROR(VLOOKUP(B10,[1]Bonus!$B16:$H48,7,0),0)</f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4">
        <f t="shared" si="2"/>
        <v>6576687</v>
      </c>
      <c r="W10" s="5">
        <f>IFERROR(VLOOKUP(B10,[1]THP!$B19:$X51,23,0),0)</f>
        <v>42429.617300000042</v>
      </c>
      <c r="X10" s="5">
        <f>IFERROR(VLOOKUP(B10,[1]THP!$B19:$T51,19,0),0)</f>
        <v>78820</v>
      </c>
      <c r="Y10" s="5">
        <f>IFERROR(VLOOKUP(B10,[1]THP!$B19:$V51,21,0),0)</f>
        <v>39410</v>
      </c>
      <c r="Z10" s="5">
        <f>IFERROR(VLOOKUP(B10,[1]THP!$B19:$U51,20,0),0)</f>
        <v>39409.72</v>
      </c>
      <c r="AA10" s="5">
        <v>0</v>
      </c>
      <c r="AB10" s="5">
        <v>0</v>
      </c>
      <c r="AC10" s="5">
        <f>IFERROR(VLOOKUP(B10,[1]THP!$B19:$AE51,30),0)</f>
        <v>6376617.6627000002</v>
      </c>
    </row>
    <row r="11" spans="1:29" x14ac:dyDescent="0.25">
      <c r="B11" t="str">
        <f>[1]THP!$B20</f>
        <v>D058</v>
      </c>
      <c r="C11" s="4" t="str">
        <f>[1]THP!$C20</f>
        <v>Elva Suryadi</v>
      </c>
      <c r="D11" t="str">
        <f t="shared" si="0"/>
        <v>D058</v>
      </c>
      <c r="E11" t="s">
        <v>27</v>
      </c>
      <c r="F11" t="str">
        <f>[1]THP!$F20</f>
        <v>Dony Arif Kristianto</v>
      </c>
      <c r="G11">
        <f>[1]THP!$I20</f>
        <v>20</v>
      </c>
      <c r="H11" t="str">
        <f>[1]THP!$D20</f>
        <v>DC</v>
      </c>
      <c r="I11" s="4">
        <f>[1]THP!$J20</f>
        <v>3941000</v>
      </c>
      <c r="J11" s="4">
        <f>[1]THP!K$11</f>
        <v>3941000</v>
      </c>
      <c r="K11" s="5">
        <v>0</v>
      </c>
      <c r="L11" s="5">
        <f>IFERROR(VLOOKUP(B11,[1]OToT!$B17:$H49,7,0),0)</f>
        <v>2761742</v>
      </c>
      <c r="M11" s="5"/>
      <c r="N11" s="4">
        <f t="shared" si="1"/>
        <v>6702742</v>
      </c>
      <c r="O11" s="5">
        <f>IFERROR(VLOOKUP(B11,[1]Bonus!$B17:$H49,7,0),0)</f>
        <v>750000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4">
        <f t="shared" si="2"/>
        <v>7452742</v>
      </c>
      <c r="W11" s="5">
        <f>IFERROR(VLOOKUP(B11,[1]THP!$B20:$X52,23,0),0)</f>
        <v>102792.22980000004</v>
      </c>
      <c r="X11" s="5">
        <f>IFERROR(VLOOKUP(B11,[1]THP!$B20:$T52,19,0),0)</f>
        <v>78820</v>
      </c>
      <c r="Y11" s="5">
        <f>IFERROR(VLOOKUP(B11,[1]THP!$B20:$V52,21,0),0)</f>
        <v>39410</v>
      </c>
      <c r="Z11" s="5">
        <f>IFERROR(VLOOKUP(B11,[1]THP!$B20:$U52,20,0),0)</f>
        <v>39409.72</v>
      </c>
      <c r="AA11" s="5">
        <v>0</v>
      </c>
      <c r="AB11" s="5">
        <v>0</v>
      </c>
      <c r="AC11" s="5">
        <f>IFERROR(VLOOKUP(B11,[1]THP!$B20:$AE52,30),0)</f>
        <v>7192310.0502000004</v>
      </c>
    </row>
    <row r="12" spans="1:29" x14ac:dyDescent="0.25">
      <c r="B12" t="str">
        <f>[1]THP!$B21</f>
        <v>D059</v>
      </c>
      <c r="C12" s="4" t="str">
        <f>[1]THP!$C21</f>
        <v>Budi Triyono</v>
      </c>
      <c r="D12" t="str">
        <f t="shared" si="0"/>
        <v>D059</v>
      </c>
      <c r="E12" t="s">
        <v>27</v>
      </c>
      <c r="F12" t="str">
        <f>[1]THP!$F21</f>
        <v>Amsori</v>
      </c>
      <c r="G12">
        <f>[1]THP!$I21</f>
        <v>20</v>
      </c>
      <c r="H12" t="str">
        <f>[1]THP!$D21</f>
        <v>DC</v>
      </c>
      <c r="I12" s="4">
        <f>[1]THP!$J21</f>
        <v>3941000</v>
      </c>
      <c r="J12" s="4">
        <f>[1]THP!K$11</f>
        <v>3941000</v>
      </c>
      <c r="K12" s="5">
        <v>0</v>
      </c>
      <c r="L12" s="5">
        <f>IFERROR(VLOOKUP(B12,[1]OToT!$B18:$H50,7,0),0)</f>
        <v>1547549</v>
      </c>
      <c r="M12" s="5"/>
      <c r="N12" s="4">
        <f t="shared" si="1"/>
        <v>5488549</v>
      </c>
      <c r="O12" s="5">
        <f>IFERROR(VLOOKUP(B12,[1]Bonus!$B18:$H50,7,0),0)</f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4">
        <f t="shared" si="2"/>
        <v>5488549</v>
      </c>
      <c r="W12" s="5">
        <f>IFERROR(VLOOKUP(B12,[1]THP!$B21:$X53,23,0),0)</f>
        <v>0</v>
      </c>
      <c r="X12" s="5">
        <f>IFERROR(VLOOKUP(B12,[1]THP!$B21:$T53,19,0),0)</f>
        <v>78820</v>
      </c>
      <c r="Y12" s="5">
        <f>IFERROR(VLOOKUP(B12,[1]THP!$B21:$V53,21,0),0)</f>
        <v>39410</v>
      </c>
      <c r="Z12" s="5">
        <f>IFERROR(VLOOKUP(B12,[1]THP!$B21:$U53,20,0),0)</f>
        <v>39409.72</v>
      </c>
      <c r="AA12" s="5">
        <v>0</v>
      </c>
      <c r="AB12" s="5">
        <v>0</v>
      </c>
      <c r="AC12" s="5">
        <f>IFERROR(VLOOKUP(B12,[1]THP!$B21:$AE53,30),0)</f>
        <v>5330909.28</v>
      </c>
    </row>
    <row r="13" spans="1:29" x14ac:dyDescent="0.25">
      <c r="B13" t="str">
        <f>[1]THP!$B22</f>
        <v>D060</v>
      </c>
      <c r="C13" s="4" t="str">
        <f>[1]THP!$C22</f>
        <v>Ismail Hasan</v>
      </c>
      <c r="D13" t="str">
        <f t="shared" si="0"/>
        <v>D060</v>
      </c>
      <c r="E13" t="s">
        <v>27</v>
      </c>
      <c r="F13" t="str">
        <f>[1]THP!$F22</f>
        <v xml:space="preserve">Tongam Paroloan Ernest </v>
      </c>
      <c r="G13">
        <f>[1]THP!$I22</f>
        <v>20</v>
      </c>
      <c r="H13" t="str">
        <f>[1]THP!$D22</f>
        <v>DC</v>
      </c>
      <c r="I13" s="4">
        <f>[1]THP!$J22</f>
        <v>3941000</v>
      </c>
      <c r="J13" s="4">
        <f>[1]THP!K$11</f>
        <v>3941000</v>
      </c>
      <c r="K13" s="5">
        <v>0</v>
      </c>
      <c r="L13" s="5">
        <f>IFERROR(VLOOKUP(B13,[1]OToT!$B19:$H51,7,0),0)</f>
        <v>2153506</v>
      </c>
      <c r="M13" s="5"/>
      <c r="N13" s="4">
        <f t="shared" si="1"/>
        <v>6094506</v>
      </c>
      <c r="O13" s="5">
        <f>IFERROR(VLOOKUP(B13,[1]Bonus!$B19:$H51,7,0),0)</f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4">
        <f t="shared" si="2"/>
        <v>6094506</v>
      </c>
      <c r="W13" s="5">
        <f>IFERROR(VLOOKUP(B13,[1]THP!$B22:$X54,23,0),0)</f>
        <v>70258.659000000058</v>
      </c>
      <c r="X13" s="5">
        <f>IFERROR(VLOOKUP(B13,[1]THP!$B22:$T54,19,0),0)</f>
        <v>78820</v>
      </c>
      <c r="Y13" s="5">
        <f>IFERROR(VLOOKUP(B13,[1]THP!$B22:$V54,21,0),0)</f>
        <v>39410</v>
      </c>
      <c r="Z13" s="5">
        <f>IFERROR(VLOOKUP(B13,[1]THP!$B22:$U54,20,0),0)</f>
        <v>0</v>
      </c>
      <c r="AA13" s="5">
        <v>0</v>
      </c>
      <c r="AB13" s="5">
        <v>0</v>
      </c>
      <c r="AC13" s="5">
        <f>IFERROR(VLOOKUP(B13,[1]THP!$B22:$AE54,30),0)</f>
        <v>5906017.341</v>
      </c>
    </row>
    <row r="14" spans="1:29" x14ac:dyDescent="0.25">
      <c r="B14" t="str">
        <f>[1]THP!$B23</f>
        <v>D065</v>
      </c>
      <c r="C14" s="4" t="str">
        <f>[1]THP!$C23</f>
        <v>Latifah</v>
      </c>
      <c r="D14" t="str">
        <f t="shared" si="0"/>
        <v>D065</v>
      </c>
      <c r="E14" t="s">
        <v>27</v>
      </c>
      <c r="F14" t="str">
        <f>[1]THP!$F23</f>
        <v xml:space="preserve">Tongam Paroloan Ernest </v>
      </c>
      <c r="G14">
        <f>[1]THP!$I23</f>
        <v>20</v>
      </c>
      <c r="H14" t="str">
        <f>[1]THP!$D23</f>
        <v>DC</v>
      </c>
      <c r="I14" s="4">
        <f>[1]THP!$J23</f>
        <v>3941000</v>
      </c>
      <c r="J14" s="4">
        <f>[1]THP!K$11</f>
        <v>3941000</v>
      </c>
      <c r="K14" s="5">
        <v>0</v>
      </c>
      <c r="L14" s="5">
        <f>IFERROR(VLOOKUP(B14,[1]OToT!$B20:$H52,7,0),0)</f>
        <v>2400294</v>
      </c>
      <c r="M14" s="5"/>
      <c r="N14" s="4">
        <f t="shared" si="1"/>
        <v>6341294</v>
      </c>
      <c r="O14" s="5">
        <f>IFERROR(VLOOKUP(B14,[1]Bonus!$B20:$H52,7,0),0)</f>
        <v>250000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4">
        <f t="shared" si="2"/>
        <v>6591294</v>
      </c>
      <c r="W14" s="5">
        <f>IFERROR(VLOOKUP(B14,[1]THP!$B23:$X55,23,0),0)</f>
        <v>93856.089000000808</v>
      </c>
      <c r="X14" s="5">
        <f>IFERROR(VLOOKUP(B14,[1]THP!$B23:$T55,19,0),0)</f>
        <v>78820</v>
      </c>
      <c r="Y14" s="5">
        <f>IFERROR(VLOOKUP(B14,[1]THP!$B23:$V55,21,0),0)</f>
        <v>39410</v>
      </c>
      <c r="Z14" s="5">
        <f>IFERROR(VLOOKUP(B14,[1]THP!$B23:$U55,20,0),0)</f>
        <v>0</v>
      </c>
      <c r="AA14" s="5">
        <v>0</v>
      </c>
      <c r="AB14" s="5">
        <v>0</v>
      </c>
      <c r="AC14" s="5">
        <f>IFERROR(VLOOKUP(B14,[1]THP!$B23:$AE55,30),0)</f>
        <v>6379207.9110000003</v>
      </c>
    </row>
    <row r="15" spans="1:29" x14ac:dyDescent="0.25">
      <c r="B15" t="str">
        <f>[1]THP!$B24</f>
        <v>D068</v>
      </c>
      <c r="C15" s="4" t="str">
        <f>[1]THP!$C24</f>
        <v>Benny Assiam Syuib</v>
      </c>
      <c r="D15" t="str">
        <f t="shared" si="0"/>
        <v>D068</v>
      </c>
      <c r="E15" t="s">
        <v>27</v>
      </c>
      <c r="F15" t="str">
        <f>[1]THP!$F24</f>
        <v>Dony Arif Kristianto</v>
      </c>
      <c r="G15">
        <f>[1]THP!$I24</f>
        <v>20</v>
      </c>
      <c r="H15" t="str">
        <f>[1]THP!$D24</f>
        <v>DC</v>
      </c>
      <c r="I15" s="4">
        <f>[1]THP!$J24</f>
        <v>3941000</v>
      </c>
      <c r="J15" s="4">
        <f>[1]THP!K$11</f>
        <v>3941000</v>
      </c>
      <c r="K15" s="5">
        <v>0</v>
      </c>
      <c r="L15" s="5">
        <f>IFERROR(VLOOKUP(B15,[1]OToT!$B21:$H53,7,0),0)</f>
        <v>2159580</v>
      </c>
      <c r="M15" s="5"/>
      <c r="N15" s="4">
        <f t="shared" si="1"/>
        <v>6100580</v>
      </c>
      <c r="O15" s="5">
        <f>IFERROR(VLOOKUP(B15,[1]Bonus!$B21:$H53,7,0),0)</f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4">
        <f t="shared" si="2"/>
        <v>6100580</v>
      </c>
      <c r="W15" s="5">
        <f>IFERROR(VLOOKUP(B15,[1]THP!$B24:$X56,23,0),0)</f>
        <v>57314.534799999994</v>
      </c>
      <c r="X15" s="5">
        <f>IFERROR(VLOOKUP(B15,[1]THP!$B24:$T56,19,0),0)</f>
        <v>78820</v>
      </c>
      <c r="Y15" s="5">
        <f>IFERROR(VLOOKUP(B15,[1]THP!$B24:$V56,21,0),0)</f>
        <v>39410</v>
      </c>
      <c r="Z15" s="5">
        <f>IFERROR(VLOOKUP(B15,[1]THP!$B24:$U56,20,0),0)</f>
        <v>39409.72</v>
      </c>
      <c r="AA15" s="5">
        <v>0</v>
      </c>
      <c r="AB15" s="5">
        <v>0</v>
      </c>
      <c r="AC15" s="5">
        <f>IFERROR(VLOOKUP(B15,[1]THP!$B24:$AE56,30),0)</f>
        <v>5885625.7451999998</v>
      </c>
    </row>
    <row r="16" spans="1:29" x14ac:dyDescent="0.25">
      <c r="B16" t="str">
        <f>[1]THP!$B25</f>
        <v>D069</v>
      </c>
      <c r="C16" s="4" t="str">
        <f>[1]THP!$C25</f>
        <v>Juli Nur Cahyadi</v>
      </c>
      <c r="D16" t="str">
        <f t="shared" si="0"/>
        <v>D069</v>
      </c>
      <c r="E16" t="s">
        <v>27</v>
      </c>
      <c r="F16" t="str">
        <f>[1]THP!$F25</f>
        <v>Amsori</v>
      </c>
      <c r="G16">
        <f>[1]THP!$I25</f>
        <v>20</v>
      </c>
      <c r="H16" t="str">
        <f>[1]THP!$D25</f>
        <v>DC</v>
      </c>
      <c r="I16" s="4">
        <f>[1]THP!$J25</f>
        <v>3941000</v>
      </c>
      <c r="J16" s="4">
        <f>[1]THP!K$11</f>
        <v>3941000</v>
      </c>
      <c r="K16" s="5">
        <v>0</v>
      </c>
      <c r="L16" s="5">
        <f>IFERROR(VLOOKUP(B16,[1]OToT!$B22:$H54,7,0),0)</f>
        <v>978798</v>
      </c>
      <c r="M16" s="5"/>
      <c r="N16" s="4">
        <f t="shared" si="1"/>
        <v>4919798</v>
      </c>
      <c r="O16" s="5">
        <f>IFERROR(VLOOKUP(B16,[1]Bonus!$B22:$H54,7,0),0)</f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4">
        <f t="shared" si="2"/>
        <v>4919798</v>
      </c>
      <c r="W16" s="5">
        <f>IFERROR(VLOOKUP(B16,[1]THP!$B25:$X57,23,0),0)</f>
        <v>0</v>
      </c>
      <c r="X16" s="5">
        <f>IFERROR(VLOOKUP(B16,[1]THP!$B25:$T57,19,0),0)</f>
        <v>78820</v>
      </c>
      <c r="Y16" s="5">
        <f>IFERROR(VLOOKUP(B16,[1]THP!$B25:$V57,21,0),0)</f>
        <v>39410</v>
      </c>
      <c r="Z16" s="5">
        <f>IFERROR(VLOOKUP(B16,[1]THP!$B25:$U57,20,0),0)</f>
        <v>0</v>
      </c>
      <c r="AA16" s="5">
        <v>0</v>
      </c>
      <c r="AB16" s="5">
        <v>0</v>
      </c>
      <c r="AC16" s="5">
        <f>IFERROR(VLOOKUP(B16,[1]THP!$B25:$AE57,30),0)</f>
        <v>4801568</v>
      </c>
    </row>
    <row r="17" spans="2:29" x14ac:dyDescent="0.25">
      <c r="B17" t="str">
        <f>[1]THP!$B26</f>
        <v>D070</v>
      </c>
      <c r="C17" s="4" t="str">
        <f>[1]THP!$C26</f>
        <v>Yuniarti</v>
      </c>
      <c r="D17" t="str">
        <f t="shared" si="0"/>
        <v>D070</v>
      </c>
      <c r="E17" t="s">
        <v>27</v>
      </c>
      <c r="F17" t="str">
        <f>[1]THP!$F26</f>
        <v>Dony Arif Kristianto</v>
      </c>
      <c r="G17">
        <f>[1]THP!$I26</f>
        <v>20</v>
      </c>
      <c r="H17" t="str">
        <f>[1]THP!$D26</f>
        <v>DC</v>
      </c>
      <c r="I17" s="4">
        <f>[1]THP!$J26</f>
        <v>3941000</v>
      </c>
      <c r="J17" s="4">
        <f>[1]THP!K$11</f>
        <v>3941000</v>
      </c>
      <c r="K17" s="5">
        <v>0</v>
      </c>
      <c r="L17" s="5">
        <f>IFERROR(VLOOKUP(B17,[1]OToT!$B23:$H55,7,0),0)</f>
        <v>2651639</v>
      </c>
      <c r="M17" s="5"/>
      <c r="N17" s="4">
        <f t="shared" si="1"/>
        <v>6592639</v>
      </c>
      <c r="O17" s="5">
        <f>IFERROR(VLOOKUP(B17,[1]Bonus!$B23:$H55,7,0),0)</f>
        <v>250000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4">
        <f t="shared" si="2"/>
        <v>6842639</v>
      </c>
      <c r="W17" s="5">
        <f>IFERROR(VLOOKUP(B17,[1]THP!$B26:$X58,23,0),0)</f>
        <v>105794.9765000007</v>
      </c>
      <c r="X17" s="5">
        <f>IFERROR(VLOOKUP(B17,[1]THP!$B26:$T58,19,0),0)</f>
        <v>78820</v>
      </c>
      <c r="Y17" s="5">
        <f>IFERROR(VLOOKUP(B17,[1]THP!$B26:$V58,21,0),0)</f>
        <v>39410</v>
      </c>
      <c r="Z17" s="5">
        <f>IFERROR(VLOOKUP(B17,[1]THP!$B26:$U58,20,0),0)</f>
        <v>0</v>
      </c>
      <c r="AA17" s="5">
        <v>0</v>
      </c>
      <c r="AB17" s="5">
        <v>0</v>
      </c>
      <c r="AC17" s="5">
        <f>IFERROR(VLOOKUP(B17,[1]THP!$B26:$AE58,30),0)</f>
        <v>6618614.0235000001</v>
      </c>
    </row>
    <row r="18" spans="2:29" x14ac:dyDescent="0.25">
      <c r="B18" t="str">
        <f>[1]THP!$B27</f>
        <v>D072</v>
      </c>
      <c r="C18" s="4" t="str">
        <f>[1]THP!$C27</f>
        <v>Rahadiyan Prayoga</v>
      </c>
      <c r="D18" t="str">
        <f t="shared" si="0"/>
        <v>D072</v>
      </c>
      <c r="E18" t="s">
        <v>27</v>
      </c>
      <c r="F18" t="str">
        <f>[1]THP!$F27</f>
        <v xml:space="preserve">Tongam Paroloan Ernest </v>
      </c>
      <c r="G18">
        <f>[1]THP!$I27</f>
        <v>20</v>
      </c>
      <c r="H18" t="str">
        <f>[1]THP!$D27</f>
        <v>DC</v>
      </c>
      <c r="I18" s="4">
        <f>[1]THP!$J27</f>
        <v>3941000</v>
      </c>
      <c r="J18" s="4">
        <f>[1]THP!K$11</f>
        <v>3941000</v>
      </c>
      <c r="K18" s="5">
        <v>0</v>
      </c>
      <c r="L18" s="5">
        <f>IFERROR(VLOOKUP(B18,[1]OToT!$B24:$H56,7,0),0)</f>
        <v>2634169</v>
      </c>
      <c r="M18" s="5"/>
      <c r="N18" s="4">
        <f t="shared" si="1"/>
        <v>6575169</v>
      </c>
      <c r="O18" s="5">
        <f>IFERROR(VLOOKUP(B18,[1]Bonus!$B24:$H56,7,0),0)</f>
        <v>750000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4">
        <f t="shared" si="2"/>
        <v>7325169</v>
      </c>
      <c r="W18" s="5">
        <f>IFERROR(VLOOKUP(B18,[1]THP!$B27:$X59,23,0),0)</f>
        <v>96732.512300000046</v>
      </c>
      <c r="X18" s="5">
        <f>IFERROR(VLOOKUP(B18,[1]THP!$B27:$T59,19,0),0)</f>
        <v>78820</v>
      </c>
      <c r="Y18" s="5">
        <f>IFERROR(VLOOKUP(B18,[1]THP!$B27:$V59,21,0),0)</f>
        <v>39410</v>
      </c>
      <c r="Z18" s="5">
        <f>IFERROR(VLOOKUP(B18,[1]THP!$B27:$U59,20,0),0)</f>
        <v>39409.72</v>
      </c>
      <c r="AA18" s="5">
        <v>0</v>
      </c>
      <c r="AB18" s="5">
        <v>0</v>
      </c>
      <c r="AC18" s="5">
        <f>IFERROR(VLOOKUP(B18,[1]THP!$B27:$AE59,30),0)</f>
        <v>7070796.7676999997</v>
      </c>
    </row>
    <row r="19" spans="2:29" x14ac:dyDescent="0.25">
      <c r="B19" t="str">
        <f>[1]THP!$B28</f>
        <v>D073</v>
      </c>
      <c r="C19" s="4" t="str">
        <f>[1]THP!$C28</f>
        <v>Odesiana Junani</v>
      </c>
      <c r="D19" t="str">
        <f t="shared" si="0"/>
        <v>D073</v>
      </c>
      <c r="E19" t="s">
        <v>27</v>
      </c>
      <c r="F19" t="str">
        <f>[1]THP!$F28</f>
        <v xml:space="preserve">Tongam Paroloan Ernest </v>
      </c>
      <c r="G19">
        <f>[1]THP!$I28</f>
        <v>20</v>
      </c>
      <c r="H19" t="str">
        <f>[1]THP!$D28</f>
        <v>DC</v>
      </c>
      <c r="I19" s="4">
        <f>[1]THP!$J28</f>
        <v>3941000</v>
      </c>
      <c r="J19" s="4">
        <f>[1]THP!K$11</f>
        <v>3941000</v>
      </c>
      <c r="K19" s="5">
        <v>0</v>
      </c>
      <c r="L19" s="5">
        <f>IFERROR(VLOOKUP(B19,[1]OToT!$B25:$H57,7,0),0)</f>
        <v>1909755</v>
      </c>
      <c r="M19" s="5"/>
      <c r="N19" s="4">
        <f t="shared" si="1"/>
        <v>5850755</v>
      </c>
      <c r="O19" s="5">
        <f>IFERROR(VLOOKUP(B19,[1]Bonus!$B25:$H57,7,0),0)</f>
        <v>250000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4">
        <f t="shared" si="2"/>
        <v>6100755</v>
      </c>
      <c r="W19" s="5">
        <f>IFERROR(VLOOKUP(B19,[1]THP!$B28:$X60,23,0),0)</f>
        <v>76072.847299999994</v>
      </c>
      <c r="X19" s="5">
        <f>IFERROR(VLOOKUP(B19,[1]THP!$B28:$T60,19,0),0)</f>
        <v>78820</v>
      </c>
      <c r="Y19" s="5">
        <f>IFERROR(VLOOKUP(B19,[1]THP!$B28:$V60,21,0),0)</f>
        <v>39410</v>
      </c>
      <c r="Z19" s="5">
        <f>IFERROR(VLOOKUP(B19,[1]THP!$B28:$U60,20,0),0)</f>
        <v>39409.72</v>
      </c>
      <c r="AA19" s="5">
        <v>0</v>
      </c>
      <c r="AB19" s="5">
        <v>0</v>
      </c>
      <c r="AC19" s="5">
        <f>IFERROR(VLOOKUP(B19,[1]THP!$B28:$AE60,30),0)</f>
        <v>5867042.4326999998</v>
      </c>
    </row>
    <row r="20" spans="2:29" x14ac:dyDescent="0.25">
      <c r="B20" t="str">
        <f>[1]THP!$B29</f>
        <v>D074</v>
      </c>
      <c r="C20" s="4" t="str">
        <f>[1]THP!$C29</f>
        <v>H Aan Novriansyah</v>
      </c>
      <c r="D20" t="str">
        <f t="shared" si="0"/>
        <v>D074</v>
      </c>
      <c r="E20" t="s">
        <v>27</v>
      </c>
      <c r="F20" t="str">
        <f>[1]THP!$F29</f>
        <v xml:space="preserve">Tongam Paroloan Ernest </v>
      </c>
      <c r="G20">
        <f>[1]THP!$I29</f>
        <v>20</v>
      </c>
      <c r="H20" t="str">
        <f>[1]THP!$D29</f>
        <v>DC</v>
      </c>
      <c r="I20" s="4">
        <f>[1]THP!$J29</f>
        <v>3941000</v>
      </c>
      <c r="J20" s="4">
        <f>[1]THP!K$11</f>
        <v>3941000</v>
      </c>
      <c r="K20" s="5">
        <v>0</v>
      </c>
      <c r="L20" s="5">
        <f>IFERROR(VLOOKUP(B20,[1]OToT!$B26:$H58,7,0),0)</f>
        <v>2455725</v>
      </c>
      <c r="M20" s="5"/>
      <c r="N20" s="4">
        <f t="shared" si="1"/>
        <v>6396725</v>
      </c>
      <c r="O20" s="5">
        <f>IFERROR(VLOOKUP(B20,[1]Bonus!$B26:$H58,7,0),0)</f>
        <v>750000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4">
        <f t="shared" si="2"/>
        <v>7146725</v>
      </c>
      <c r="W20" s="5">
        <f>IFERROR(VLOOKUP(B20,[1]THP!$B29:$X61,23,0),0)</f>
        <v>101489.06150000003</v>
      </c>
      <c r="X20" s="5">
        <f>IFERROR(VLOOKUP(B20,[1]THP!$B29:$T61,19,0),0)</f>
        <v>78820</v>
      </c>
      <c r="Y20" s="5">
        <f>IFERROR(VLOOKUP(B20,[1]THP!$B29:$V61,21,0),0)</f>
        <v>39410</v>
      </c>
      <c r="Z20" s="5">
        <f>IFERROR(VLOOKUP(B20,[1]THP!$B29:$U61,20,0),0)</f>
        <v>0</v>
      </c>
      <c r="AA20" s="5">
        <v>0</v>
      </c>
      <c r="AB20" s="5">
        <v>0</v>
      </c>
      <c r="AC20" s="5">
        <f>IFERROR(VLOOKUP(B20,[1]THP!$B29:$AE61,30),0)</f>
        <v>6927005.9385000002</v>
      </c>
    </row>
    <row r="21" spans="2:29" x14ac:dyDescent="0.25">
      <c r="B21" t="str">
        <f>[1]THP!$B30</f>
        <v>D075</v>
      </c>
      <c r="C21" s="4" t="str">
        <f>[1]THP!$C30</f>
        <v>Asmarika Banjarnahor</v>
      </c>
      <c r="D21" t="str">
        <f t="shared" si="0"/>
        <v>D075</v>
      </c>
      <c r="E21" t="s">
        <v>27</v>
      </c>
      <c r="F21" t="str">
        <f>[1]THP!$F30</f>
        <v xml:space="preserve">Tongam Paroloan Ernest </v>
      </c>
      <c r="G21">
        <f>[1]THP!$I30</f>
        <v>20</v>
      </c>
      <c r="H21" t="str">
        <f>[1]THP!$D30</f>
        <v>DC</v>
      </c>
      <c r="I21" s="4">
        <f>[1]THP!$J30</f>
        <v>3941000</v>
      </c>
      <c r="J21" s="4">
        <f>[1]THP!K$11</f>
        <v>3941000</v>
      </c>
      <c r="K21" s="5">
        <v>0</v>
      </c>
      <c r="L21" s="5">
        <f>IFERROR(VLOOKUP(B21,[1]OToT!$B27:$H59,7,0),0)</f>
        <v>1211916</v>
      </c>
      <c r="M21" s="5"/>
      <c r="N21" s="4">
        <f t="shared" si="1"/>
        <v>5152916</v>
      </c>
      <c r="O21" s="5">
        <f>IFERROR(VLOOKUP(B21,[1]Bonus!$B27:$H59,7,0),0)</f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4">
        <f t="shared" si="2"/>
        <v>5152916</v>
      </c>
      <c r="W21" s="5">
        <f>IFERROR(VLOOKUP(B21,[1]THP!$B30:$X62,23,0),0)</f>
        <v>25533.134000000049</v>
      </c>
      <c r="X21" s="5">
        <f>IFERROR(VLOOKUP(B21,[1]THP!$B30:$T62,19,0),0)</f>
        <v>78820</v>
      </c>
      <c r="Y21" s="5">
        <f>IFERROR(VLOOKUP(B21,[1]THP!$B30:$V62,21,0),0)</f>
        <v>39410</v>
      </c>
      <c r="Z21" s="5">
        <f>IFERROR(VLOOKUP(B21,[1]THP!$B30:$U62,20,0),0)</f>
        <v>0</v>
      </c>
      <c r="AA21" s="5">
        <v>0</v>
      </c>
      <c r="AB21" s="5">
        <v>0</v>
      </c>
      <c r="AC21" s="5">
        <f>IFERROR(VLOOKUP(B21,[1]THP!$B30:$AE62,30),0)</f>
        <v>5009152.8660000004</v>
      </c>
    </row>
    <row r="22" spans="2:29" x14ac:dyDescent="0.25">
      <c r="B22" t="str">
        <f>[1]THP!$B31</f>
        <v>D076</v>
      </c>
      <c r="C22" s="4" t="str">
        <f>[1]THP!$C31</f>
        <v>Risma Amaliana</v>
      </c>
      <c r="D22" t="str">
        <f t="shared" si="0"/>
        <v>D076</v>
      </c>
      <c r="E22" t="s">
        <v>27</v>
      </c>
      <c r="F22" t="str">
        <f>[1]THP!$F31</f>
        <v>Amsori</v>
      </c>
      <c r="G22">
        <f>[1]THP!$I31</f>
        <v>20</v>
      </c>
      <c r="H22" t="str">
        <f>[1]THP!$D31</f>
        <v>DC</v>
      </c>
      <c r="I22" s="4">
        <f>[1]THP!$J31</f>
        <v>3941000</v>
      </c>
      <c r="J22" s="4">
        <f>[1]THP!K$11</f>
        <v>3941000</v>
      </c>
      <c r="K22" s="5">
        <v>0</v>
      </c>
      <c r="L22" s="5">
        <f>IFERROR(VLOOKUP(B22,[1]OToT!$B28:$H60,7,0),0)</f>
        <v>2502804</v>
      </c>
      <c r="M22" s="5"/>
      <c r="N22" s="4">
        <f t="shared" si="1"/>
        <v>6443804</v>
      </c>
      <c r="O22" s="5">
        <f>IFERROR(VLOOKUP(B22,[1]Bonus!$B28:$H60,7,0),0)</f>
        <v>250000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4">
        <f t="shared" si="2"/>
        <v>6693804</v>
      </c>
      <c r="W22" s="5">
        <f>IFERROR(VLOOKUP(B22,[1]THP!$B31:$X63,23,0),0)</f>
        <v>104242.67480000004</v>
      </c>
      <c r="X22" s="5">
        <f>IFERROR(VLOOKUP(B22,[1]THP!$B31:$T63,19,0),0)</f>
        <v>78820</v>
      </c>
      <c r="Y22" s="5">
        <f>IFERROR(VLOOKUP(B22,[1]THP!$B31:$V63,21,0),0)</f>
        <v>39410</v>
      </c>
      <c r="Z22" s="5">
        <f>IFERROR(VLOOKUP(B22,[1]THP!$B31:$U63,20,0),0)</f>
        <v>39409.72</v>
      </c>
      <c r="AA22" s="5">
        <v>0</v>
      </c>
      <c r="AB22" s="5">
        <v>0</v>
      </c>
      <c r="AC22" s="5">
        <f>IFERROR(VLOOKUP(B22,[1]THP!$B31:$AE63,30),0)</f>
        <v>6431921.6052000001</v>
      </c>
    </row>
    <row r="23" spans="2:29" x14ac:dyDescent="0.25">
      <c r="B23" t="str">
        <f>[1]THP!$B32</f>
        <v>D077</v>
      </c>
      <c r="C23" s="4" t="str">
        <f>[1]THP!$C32</f>
        <v>Siti Komariah</v>
      </c>
      <c r="D23" t="str">
        <f t="shared" si="0"/>
        <v>D077</v>
      </c>
      <c r="E23" t="s">
        <v>27</v>
      </c>
      <c r="F23" t="str">
        <f>[1]THP!$F32</f>
        <v>Amsori</v>
      </c>
      <c r="G23">
        <f>[1]THP!$I32</f>
        <v>20</v>
      </c>
      <c r="H23" t="str">
        <f>[1]THP!$D32</f>
        <v>DC</v>
      </c>
      <c r="I23" s="4">
        <f>[1]THP!$J32</f>
        <v>3941000</v>
      </c>
      <c r="J23" s="4">
        <f>[1]THP!K$11</f>
        <v>3941000</v>
      </c>
      <c r="K23" s="5">
        <v>0</v>
      </c>
      <c r="L23" s="5">
        <f>IFERROR(VLOOKUP(B23,[1]OToT!$B29:$H61,7,0),0)</f>
        <v>2069981</v>
      </c>
      <c r="M23" s="5"/>
      <c r="N23" s="4">
        <f t="shared" si="1"/>
        <v>6010981</v>
      </c>
      <c r="O23" s="5">
        <f>IFERROR(VLOOKUP(B23,[1]Bonus!$B29:$H61,7,0),0)</f>
        <v>250000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4">
        <f t="shared" si="2"/>
        <v>6260981</v>
      </c>
      <c r="W23" s="5">
        <f>IFERROR(VLOOKUP(B23,[1]THP!$B32:$X64,23,0),0)</f>
        <v>78166.221500000058</v>
      </c>
      <c r="X23" s="5">
        <f>IFERROR(VLOOKUP(B23,[1]THP!$B32:$T64,19,0),0)</f>
        <v>78820</v>
      </c>
      <c r="Y23" s="5">
        <f>IFERROR(VLOOKUP(B23,[1]THP!$B32:$V64,21,0),0)</f>
        <v>39410</v>
      </c>
      <c r="Z23" s="5">
        <f>IFERROR(VLOOKUP(B23,[1]THP!$B32:$U64,20,0),0)</f>
        <v>0</v>
      </c>
      <c r="AA23" s="5">
        <v>0</v>
      </c>
      <c r="AB23" s="5">
        <v>0</v>
      </c>
      <c r="AC23" s="5">
        <f>IFERROR(VLOOKUP(B23,[1]THP!$B32:$AE64,30),0)</f>
        <v>6064584.7785</v>
      </c>
    </row>
    <row r="24" spans="2:29" x14ac:dyDescent="0.25">
      <c r="B24" t="str">
        <f>[1]THP!$B33</f>
        <v>D078</v>
      </c>
      <c r="C24" s="4" t="str">
        <f>[1]THP!$C33</f>
        <v>Rian Hambali</v>
      </c>
      <c r="D24" t="str">
        <f t="shared" si="0"/>
        <v>D078</v>
      </c>
      <c r="E24" t="s">
        <v>27</v>
      </c>
      <c r="F24" t="str">
        <f>[1]THP!$F33</f>
        <v>Dony Arif Kristianto</v>
      </c>
      <c r="G24">
        <f>[1]THP!$I33</f>
        <v>20</v>
      </c>
      <c r="H24" t="str">
        <f>[1]THP!$D33</f>
        <v>DC</v>
      </c>
      <c r="I24" s="4">
        <f>[1]THP!$J33</f>
        <v>3941000</v>
      </c>
      <c r="J24" s="4">
        <f>[1]THP!K$11</f>
        <v>3941000</v>
      </c>
      <c r="K24" s="5">
        <v>0</v>
      </c>
      <c r="L24" s="5">
        <f>IFERROR(VLOOKUP(B24,[1]OToT!$B30:$H62,7,0),0)</f>
        <v>2536216</v>
      </c>
      <c r="M24" s="5"/>
      <c r="N24" s="4">
        <f t="shared" si="1"/>
        <v>6477216</v>
      </c>
      <c r="O24" s="5">
        <f>IFERROR(VLOOKUP(B24,[1]Bonus!$B30:$H62,7,0),0)</f>
        <v>250000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4">
        <f t="shared" si="2"/>
        <v>6727216</v>
      </c>
      <c r="W24" s="5">
        <f>IFERROR(VLOOKUP(B24,[1]THP!$B33:$X65,23,0),0)</f>
        <v>105829.74480000003</v>
      </c>
      <c r="X24" s="5">
        <f>IFERROR(VLOOKUP(B24,[1]THP!$B33:$T65,19,0),0)</f>
        <v>78820</v>
      </c>
      <c r="Y24" s="5">
        <f>IFERROR(VLOOKUP(B24,[1]THP!$B33:$V65,21,0),0)</f>
        <v>39410</v>
      </c>
      <c r="Z24" s="5">
        <f>IFERROR(VLOOKUP(B24,[1]THP!$B33:$U65,20,0),0)</f>
        <v>39409.72</v>
      </c>
      <c r="AA24" s="5">
        <v>0</v>
      </c>
      <c r="AB24" s="5">
        <v>0</v>
      </c>
      <c r="AC24" s="5">
        <f>IFERROR(VLOOKUP(B24,[1]THP!$B33:$AE65,30),0)</f>
        <v>6463746.5351999998</v>
      </c>
    </row>
    <row r="25" spans="2:29" x14ac:dyDescent="0.25">
      <c r="B25" t="str">
        <f>[1]THP!$B34</f>
        <v>D079</v>
      </c>
      <c r="C25" s="4" t="str">
        <f>[1]THP!$C34</f>
        <v>Mulia Sani Lubis</v>
      </c>
      <c r="D25" t="str">
        <f t="shared" si="0"/>
        <v>D079</v>
      </c>
      <c r="E25" t="s">
        <v>27</v>
      </c>
      <c r="F25" t="str">
        <f>[1]THP!$F34</f>
        <v>Amsori</v>
      </c>
      <c r="G25">
        <f>[1]THP!$I34</f>
        <v>20</v>
      </c>
      <c r="H25" t="str">
        <f>[1]THP!$D34</f>
        <v>DC</v>
      </c>
      <c r="I25" s="4">
        <f>[1]THP!$J34</f>
        <v>3941000</v>
      </c>
      <c r="J25" s="4">
        <f>[1]THP!K$11</f>
        <v>3941000</v>
      </c>
      <c r="K25" s="5">
        <v>0</v>
      </c>
      <c r="L25" s="5">
        <f>IFERROR(VLOOKUP(B25,[1]OToT!$B31:$H63,7,0),0)</f>
        <v>1924941</v>
      </c>
      <c r="M25" s="5"/>
      <c r="N25" s="4">
        <f t="shared" si="1"/>
        <v>5865941</v>
      </c>
      <c r="O25" s="5">
        <f>IFERROR(VLOOKUP(B25,[1]Bonus!$B31:$H63,7,0),0)</f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4">
        <f t="shared" si="2"/>
        <v>5865941</v>
      </c>
      <c r="W25" s="5">
        <f>IFERROR(VLOOKUP(B25,[1]THP!$B34:$X66,23,0),0)</f>
        <v>64919.182300000022</v>
      </c>
      <c r="X25" s="5">
        <f>IFERROR(VLOOKUP(B25,[1]THP!$B34:$T66,19,0),0)</f>
        <v>78820</v>
      </c>
      <c r="Y25" s="5">
        <f>IFERROR(VLOOKUP(B25,[1]THP!$B34:$V66,21,0),0)</f>
        <v>39410</v>
      </c>
      <c r="Z25" s="5">
        <f>IFERROR(VLOOKUP(B25,[1]THP!$B34:$U66,20,0),0)</f>
        <v>39409.72</v>
      </c>
      <c r="AA25" s="5">
        <v>0</v>
      </c>
      <c r="AB25" s="5">
        <v>0</v>
      </c>
      <c r="AC25" s="5">
        <f>IFERROR(VLOOKUP(B25,[1]THP!$B34:$AE66,30),0)</f>
        <v>5643382.0976999998</v>
      </c>
    </row>
    <row r="26" spans="2:29" x14ac:dyDescent="0.25">
      <c r="B26" t="str">
        <f>[1]THP!$B35</f>
        <v>D080</v>
      </c>
      <c r="C26" s="4" t="str">
        <f>[1]THP!$C35</f>
        <v>Pangestuti Rahayu Budi S</v>
      </c>
      <c r="D26" t="str">
        <f t="shared" si="0"/>
        <v>D080</v>
      </c>
      <c r="E26" t="s">
        <v>27</v>
      </c>
      <c r="F26" t="str">
        <f>[1]THP!$F35</f>
        <v xml:space="preserve">Tongam Paroloan Ernest </v>
      </c>
      <c r="G26">
        <f>[1]THP!$I35</f>
        <v>20</v>
      </c>
      <c r="H26" t="str">
        <f>[1]THP!$D35</f>
        <v>DC</v>
      </c>
      <c r="I26" s="4">
        <f>[1]THP!$J35</f>
        <v>3941000</v>
      </c>
      <c r="J26" s="4">
        <f>[1]THP!K$11</f>
        <v>3941000</v>
      </c>
      <c r="K26" s="5">
        <v>0</v>
      </c>
      <c r="L26" s="5">
        <f>IFERROR(VLOOKUP(B26,[1]OToT!$B32:$H64,7,0),0)</f>
        <v>2025177</v>
      </c>
      <c r="M26" s="5"/>
      <c r="N26" s="4">
        <f t="shared" si="1"/>
        <v>5966177</v>
      </c>
      <c r="O26" s="5">
        <f>IFERROR(VLOOKUP(B26,[1]Bonus!$B32:$H64,7,0),0)</f>
        <v>250000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4">
        <f t="shared" si="2"/>
        <v>6216177</v>
      </c>
      <c r="W26" s="5">
        <f>IFERROR(VLOOKUP(B26,[1]THP!$B35:$X67,23,0),0)</f>
        <v>76038.031500000827</v>
      </c>
      <c r="X26" s="5">
        <f>IFERROR(VLOOKUP(B26,[1]THP!$B35:$T67,19,0),0)</f>
        <v>78820</v>
      </c>
      <c r="Y26" s="5">
        <f>IFERROR(VLOOKUP(B26,[1]THP!$B35:$V67,21,0),0)</f>
        <v>39410</v>
      </c>
      <c r="Z26" s="5">
        <f>IFERROR(VLOOKUP(B26,[1]THP!$B35:$U67,20,0),0)</f>
        <v>0</v>
      </c>
      <c r="AA26" s="5">
        <v>0</v>
      </c>
      <c r="AB26" s="5">
        <v>0</v>
      </c>
      <c r="AC26" s="5">
        <f>IFERROR(VLOOKUP(B26,[1]THP!$B35:$AE67,30),0)</f>
        <v>6021908.9685000004</v>
      </c>
    </row>
    <row r="27" spans="2:29" x14ac:dyDescent="0.25">
      <c r="B27" t="str">
        <f>[1]THP!$B36</f>
        <v>D081</v>
      </c>
      <c r="C27" s="4" t="str">
        <f>[1]THP!$C36</f>
        <v xml:space="preserve">Eka Fitri Sari </v>
      </c>
      <c r="D27" t="str">
        <f t="shared" si="0"/>
        <v>D081</v>
      </c>
      <c r="E27" t="s">
        <v>27</v>
      </c>
      <c r="F27" t="str">
        <f>[1]THP!$F36</f>
        <v xml:space="preserve">Tongam Paroloan Ernest </v>
      </c>
      <c r="G27">
        <f>[1]THP!$I36</f>
        <v>20</v>
      </c>
      <c r="H27" t="str">
        <f>[1]THP!$D36</f>
        <v>DC</v>
      </c>
      <c r="I27" s="4">
        <f>[1]THP!$J36</f>
        <v>3941000</v>
      </c>
      <c r="J27" s="4">
        <f>[1]THP!K$11</f>
        <v>3941000</v>
      </c>
      <c r="K27" s="5">
        <v>0</v>
      </c>
      <c r="L27" s="5">
        <f>IFERROR(VLOOKUP(B27,[1]OToT!$B33:$H65,7,0),0)</f>
        <v>2416999</v>
      </c>
      <c r="M27" s="5"/>
      <c r="N27" s="4">
        <f t="shared" si="1"/>
        <v>6357999</v>
      </c>
      <c r="O27" s="5">
        <f>IFERROR(VLOOKUP(B27,[1]Bonus!$B33:$H65,7,0),0)</f>
        <v>250000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4">
        <f t="shared" si="2"/>
        <v>6607999</v>
      </c>
      <c r="W27" s="5">
        <f>IFERROR(VLOOKUP(B27,[1]THP!$B36:$X68,23,0),0)</f>
        <v>94649.576500000709</v>
      </c>
      <c r="X27" s="5">
        <f>IFERROR(VLOOKUP(B27,[1]THP!$B36:$T68,19,0),0)</f>
        <v>78820</v>
      </c>
      <c r="Y27" s="5">
        <f>IFERROR(VLOOKUP(B27,[1]THP!$B36:$V68,21,0),0)</f>
        <v>39410</v>
      </c>
      <c r="Z27" s="5">
        <f>IFERROR(VLOOKUP(B27,[1]THP!$B36:$U68,20,0),0)</f>
        <v>0</v>
      </c>
      <c r="AA27" s="5">
        <v>0</v>
      </c>
      <c r="AB27" s="5">
        <v>0</v>
      </c>
      <c r="AC27" s="5">
        <f>IFERROR(VLOOKUP(B27,[1]THP!$B36:$AE68,30),0)</f>
        <v>6395119.4235000005</v>
      </c>
    </row>
    <row r="28" spans="2:29" x14ac:dyDescent="0.25">
      <c r="B28" t="str">
        <f>[1]THP!$B37</f>
        <v>D082</v>
      </c>
      <c r="C28" s="4" t="str">
        <f>[1]THP!$C37</f>
        <v>Desi Kurniasih Suhemi</v>
      </c>
      <c r="D28" t="str">
        <f t="shared" si="0"/>
        <v>D082</v>
      </c>
      <c r="E28" t="s">
        <v>27</v>
      </c>
      <c r="F28" t="str">
        <f>[1]THP!$F37</f>
        <v>Dony Arif Kristianto</v>
      </c>
      <c r="G28">
        <f>[1]THP!$I37</f>
        <v>20</v>
      </c>
      <c r="H28" t="str">
        <f>[1]THP!$D37</f>
        <v>DC</v>
      </c>
      <c r="I28" s="4">
        <f>[1]THP!$J37</f>
        <v>3941000</v>
      </c>
      <c r="J28" s="4">
        <f>[1]THP!K$11</f>
        <v>3941000</v>
      </c>
      <c r="K28" s="5">
        <v>0</v>
      </c>
      <c r="L28" s="5">
        <f>IFERROR(VLOOKUP(B28,[1]OToT!$B34:$H66,7,0),0)</f>
        <v>1817877</v>
      </c>
      <c r="M28" s="5"/>
      <c r="N28" s="4">
        <f t="shared" si="1"/>
        <v>5758877</v>
      </c>
      <c r="O28" s="5">
        <f>IFERROR(VLOOKUP(B28,[1]Bonus!$B34:$H66,7,0),0)</f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4">
        <f t="shared" si="2"/>
        <v>5758877</v>
      </c>
      <c r="W28" s="5">
        <f>IFERROR(VLOOKUP(B28,[1]THP!$B37:$X69,23,0),0)</f>
        <v>59833.642300000043</v>
      </c>
      <c r="X28" s="5">
        <f>IFERROR(VLOOKUP(B28,[1]THP!$B37:$T69,19,0),0)</f>
        <v>78820</v>
      </c>
      <c r="Y28" s="5">
        <f>IFERROR(VLOOKUP(B28,[1]THP!$B37:$V69,21,0),0)</f>
        <v>39410</v>
      </c>
      <c r="Z28" s="5">
        <f>IFERROR(VLOOKUP(B28,[1]THP!$B37:$U69,20,0),0)</f>
        <v>39409.72</v>
      </c>
      <c r="AA28" s="5">
        <v>0</v>
      </c>
      <c r="AB28" s="5">
        <v>0</v>
      </c>
      <c r="AC28" s="5">
        <f>IFERROR(VLOOKUP(B28,[1]THP!$B37:$AE69,30),0)</f>
        <v>5541403.6376999998</v>
      </c>
    </row>
    <row r="29" spans="2:29" x14ac:dyDescent="0.25">
      <c r="B29" t="str">
        <f>[1]THP!$B38</f>
        <v>D083</v>
      </c>
      <c r="C29" s="4" t="str">
        <f>[1]THP!$C38</f>
        <v>Dwi Laksono Santoso</v>
      </c>
      <c r="D29" t="str">
        <f t="shared" si="0"/>
        <v>D083</v>
      </c>
      <c r="E29" t="s">
        <v>27</v>
      </c>
      <c r="F29" t="str">
        <f>[1]THP!$F38</f>
        <v>Amsori</v>
      </c>
      <c r="G29">
        <f>[1]THP!$I38</f>
        <v>20</v>
      </c>
      <c r="H29" t="str">
        <f>[1]THP!$D38</f>
        <v>DC</v>
      </c>
      <c r="I29" s="4">
        <f>[1]THP!$J38</f>
        <v>3941000</v>
      </c>
      <c r="J29" s="4">
        <f>[1]THP!K$11</f>
        <v>3941000</v>
      </c>
      <c r="K29" s="5">
        <v>0</v>
      </c>
      <c r="L29" s="5">
        <f>IFERROR(VLOOKUP(B29,[1]OToT!$B35:$H67,7,0),0)</f>
        <v>2534695</v>
      </c>
      <c r="M29" s="5"/>
      <c r="N29" s="4">
        <f t="shared" si="1"/>
        <v>6475695</v>
      </c>
      <c r="O29" s="5">
        <f>IFERROR(VLOOKUP(B29,[1]Bonus!$B35:$H67,7,0),0)</f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4">
        <f t="shared" si="2"/>
        <v>6475695</v>
      </c>
      <c r="W29" s="5">
        <f>IFERROR(VLOOKUP(B29,[1]THP!$B38:$X70,23,0),0)</f>
        <v>50865.136500000022</v>
      </c>
      <c r="X29" s="5">
        <f>IFERROR(VLOOKUP(B29,[1]THP!$B38:$T70,19,0),0)</f>
        <v>78820</v>
      </c>
      <c r="Y29" s="5">
        <f>IFERROR(VLOOKUP(B29,[1]THP!$B38:$V70,21,0),0)</f>
        <v>39410</v>
      </c>
      <c r="Z29" s="5">
        <f>IFERROR(VLOOKUP(B29,[1]THP!$B38:$U70,20,0),0)</f>
        <v>0</v>
      </c>
      <c r="AA29" s="5">
        <v>0</v>
      </c>
      <c r="AB29" s="5">
        <v>0</v>
      </c>
      <c r="AC29" s="5">
        <f>IFERROR(VLOOKUP(B29,[1]THP!$B38:$AE70,30),0)</f>
        <v>6306599.8635</v>
      </c>
    </row>
    <row r="30" spans="2:29" x14ac:dyDescent="0.25">
      <c r="B30" t="str">
        <f>[1]THP!$B39</f>
        <v>D084</v>
      </c>
      <c r="C30" s="4" t="str">
        <f>[1]THP!$C39</f>
        <v>Dian Septiadi</v>
      </c>
      <c r="D30" t="str">
        <f t="shared" si="0"/>
        <v>D084</v>
      </c>
      <c r="E30" t="s">
        <v>27</v>
      </c>
      <c r="F30" t="str">
        <f>[1]THP!$F39</f>
        <v>Dony Arif Kristianto</v>
      </c>
      <c r="G30">
        <f>[1]THP!$I39</f>
        <v>20</v>
      </c>
      <c r="H30" t="str">
        <f>[1]THP!$D39</f>
        <v>DC</v>
      </c>
      <c r="I30" s="4">
        <f>[1]THP!$J39</f>
        <v>3941000</v>
      </c>
      <c r="J30" s="4">
        <f>[1]THP!K$11</f>
        <v>3941000</v>
      </c>
      <c r="K30" s="5">
        <v>0</v>
      </c>
      <c r="L30" s="5">
        <f>IFERROR(VLOOKUP(B30,[1]OToT!$B36:$H68,7,0),0)</f>
        <v>1927218</v>
      </c>
      <c r="M30" s="5"/>
      <c r="N30" s="4">
        <f t="shared" si="1"/>
        <v>5868218</v>
      </c>
      <c r="O30" s="5">
        <f>IFERROR(VLOOKUP(B30,[1]Bonus!$B36:$H68,7,0),0)</f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4">
        <f t="shared" si="2"/>
        <v>5868218</v>
      </c>
      <c r="W30" s="5">
        <f>IFERROR(VLOOKUP(B30,[1]THP!$B39:$X71,23,0),0)</f>
        <v>27527.339800000005</v>
      </c>
      <c r="X30" s="5">
        <f>IFERROR(VLOOKUP(B30,[1]THP!$B39:$T71,19,0),0)</f>
        <v>78820</v>
      </c>
      <c r="Y30" s="5">
        <f>IFERROR(VLOOKUP(B30,[1]THP!$B39:$V71,21,0),0)</f>
        <v>39410</v>
      </c>
      <c r="Z30" s="5">
        <f>IFERROR(VLOOKUP(B30,[1]THP!$B39:$U71,20,0),0)</f>
        <v>39409.72</v>
      </c>
      <c r="AA30" s="5">
        <v>0</v>
      </c>
      <c r="AB30" s="5">
        <v>0</v>
      </c>
      <c r="AC30" s="5">
        <f>IFERROR(VLOOKUP(B30,[1]THP!$B39:$AE71,30),0)</f>
        <v>5683050.9402000001</v>
      </c>
    </row>
    <row r="31" spans="2:29" x14ac:dyDescent="0.25">
      <c r="B31" t="str">
        <f>[1]THP!$B40</f>
        <v>D085</v>
      </c>
      <c r="C31" s="4" t="str">
        <f>[1]THP!$C40</f>
        <v>Tuning Pratiwi</v>
      </c>
      <c r="D31" t="str">
        <f t="shared" si="0"/>
        <v>D085</v>
      </c>
      <c r="E31" t="s">
        <v>27</v>
      </c>
      <c r="F31" t="str">
        <f>[1]THP!$F40</f>
        <v>Amsori</v>
      </c>
      <c r="G31">
        <f>[1]THP!$I40</f>
        <v>20</v>
      </c>
      <c r="H31" t="str">
        <f>[1]THP!$D40</f>
        <v>DC</v>
      </c>
      <c r="I31" s="4">
        <f>[1]THP!$J40</f>
        <v>3941000</v>
      </c>
      <c r="J31" s="4">
        <f>[1]THP!K$11</f>
        <v>3941000</v>
      </c>
      <c r="K31" s="5">
        <v>0</v>
      </c>
      <c r="L31" s="5">
        <f>IFERROR(VLOOKUP(B31,[1]OToT!$B37:$H69,7,0),0)</f>
        <v>0</v>
      </c>
      <c r="M31" s="5"/>
      <c r="N31" s="4">
        <f t="shared" si="1"/>
        <v>3941000</v>
      </c>
      <c r="O31" s="5">
        <f>IFERROR(VLOOKUP(B31,[1]Bonus!$B37:$H69,7,0),0)</f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4">
        <f t="shared" si="2"/>
        <v>3941000</v>
      </c>
      <c r="W31" s="5">
        <f>IFERROR(VLOOKUP(B31,[1]THP!$B40:$X72,23,0),0)</f>
        <v>0</v>
      </c>
      <c r="X31" s="5">
        <f>IFERROR(VLOOKUP(B31,[1]THP!$B40:$T72,19,0),0)</f>
        <v>78820</v>
      </c>
      <c r="Y31" s="5">
        <f>IFERROR(VLOOKUP(B31,[1]THP!$B40:$V72,21,0),0)</f>
        <v>39410</v>
      </c>
      <c r="Z31" s="5">
        <f>IFERROR(VLOOKUP(B31,[1]THP!$B40:$U72,20,0),0)</f>
        <v>0</v>
      </c>
      <c r="AA31" s="5">
        <v>0</v>
      </c>
      <c r="AB31" s="5">
        <v>0</v>
      </c>
      <c r="AC31" s="5">
        <f>IFERROR(VLOOKUP(B31,[1]THP!$B40:$AE72,30),0)</f>
        <v>3822770</v>
      </c>
    </row>
    <row r="32" spans="2:29" x14ac:dyDescent="0.25">
      <c r="B32" t="str">
        <f>[1]THP!$B41</f>
        <v>TL03</v>
      </c>
      <c r="C32" s="4" t="str">
        <f>[1]THP!$C41</f>
        <v>Dony Arif Kristianto</v>
      </c>
      <c r="D32" t="str">
        <f t="shared" si="0"/>
        <v>TL03</v>
      </c>
      <c r="E32" t="s">
        <v>27</v>
      </c>
      <c r="F32" t="s">
        <v>28</v>
      </c>
      <c r="G32">
        <f>[1]THP!$I41</f>
        <v>20</v>
      </c>
      <c r="H32" t="str">
        <f>[1]THP!$D41</f>
        <v>TL</v>
      </c>
      <c r="I32" s="4">
        <f>[1]THP!$J41</f>
        <v>3941000</v>
      </c>
      <c r="J32" s="4">
        <f>[1]THP!K$11</f>
        <v>3941000</v>
      </c>
      <c r="K32" s="5">
        <v>0</v>
      </c>
      <c r="L32" s="5">
        <f>IFERROR(VLOOKUP(B32,[1]OToT!$B38:$H70,7,0),0)</f>
        <v>2720735</v>
      </c>
      <c r="M32" s="5"/>
      <c r="N32" s="4">
        <f t="shared" si="1"/>
        <v>6661735</v>
      </c>
      <c r="O32" s="5">
        <f>IFERROR(VLOOKUP(B32,[1]Bonus!$B38:$H70,7,0),0)</f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4">
        <f t="shared" si="2"/>
        <v>6661735</v>
      </c>
      <c r="W32" s="5">
        <f>IFERROR(VLOOKUP(B32,[1]THP!$B41:$X73,23,0),0)</f>
        <v>46469.39729999999</v>
      </c>
      <c r="X32" s="5">
        <f>IFERROR(VLOOKUP(B32,[1]THP!$B41:$T73,19,0),0)</f>
        <v>78820</v>
      </c>
      <c r="Y32" s="5">
        <f>IFERROR(VLOOKUP(B32,[1]THP!$B41:$V73,21,0),0)</f>
        <v>39410</v>
      </c>
      <c r="Z32" s="5">
        <f>IFERROR(VLOOKUP(B32,[1]THP!$B41:$U73,20,0),0)</f>
        <v>39409.72</v>
      </c>
      <c r="AA32" s="5">
        <v>0</v>
      </c>
      <c r="AB32" s="5">
        <v>0</v>
      </c>
      <c r="AC32" s="5">
        <f>IFERROR(VLOOKUP(B32,[1]THP!$B41:$AE73,30),0)</f>
        <v>6457625.8827</v>
      </c>
    </row>
    <row r="33" spans="2:29" x14ac:dyDescent="0.25">
      <c r="B33" t="str">
        <f>[1]THP!$B42</f>
        <v>TL04</v>
      </c>
      <c r="C33" s="4" t="str">
        <f>[1]THP!$C42</f>
        <v>Tongam Paroloan Ernest</v>
      </c>
      <c r="D33" t="str">
        <f t="shared" si="0"/>
        <v>TL04</v>
      </c>
      <c r="E33" t="s">
        <v>27</v>
      </c>
      <c r="F33" t="s">
        <v>28</v>
      </c>
      <c r="G33">
        <f>[1]THP!$I42</f>
        <v>20</v>
      </c>
      <c r="H33" t="str">
        <f>[1]THP!$D42</f>
        <v>TL</v>
      </c>
      <c r="I33" s="4">
        <f>[1]THP!$J42</f>
        <v>3941000</v>
      </c>
      <c r="J33" s="4">
        <f>[1]THP!K$11</f>
        <v>3941000</v>
      </c>
      <c r="K33" s="5">
        <v>0</v>
      </c>
      <c r="L33" s="5">
        <f>IFERROR(VLOOKUP(B33,[1]OToT!$B39:$H71,7,0),0)</f>
        <v>2062383</v>
      </c>
      <c r="M33" s="5"/>
      <c r="N33" s="4">
        <f t="shared" si="1"/>
        <v>6003383</v>
      </c>
      <c r="O33" s="5">
        <f>IFERROR(VLOOKUP(B33,[1]Bonus!$B39:$H71,7,0),0)</f>
        <v>250000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4">
        <f t="shared" si="2"/>
        <v>6253383</v>
      </c>
      <c r="W33" s="5">
        <f>IFERROR(VLOOKUP(B33,[1]THP!$B42:$X74,23,0),0)</f>
        <v>64572.67730000001</v>
      </c>
      <c r="X33" s="5">
        <f>IFERROR(VLOOKUP(B33,[1]THP!$B42:$T74,19,0),0)</f>
        <v>78820</v>
      </c>
      <c r="Y33" s="5">
        <f>IFERROR(VLOOKUP(B33,[1]THP!$B42:$V74,21,0),0)</f>
        <v>39410</v>
      </c>
      <c r="Z33" s="5">
        <f>IFERROR(VLOOKUP(B33,[1]THP!$B42:$U74,20,0),0)</f>
        <v>39409.72</v>
      </c>
      <c r="AA33" s="5">
        <v>0</v>
      </c>
      <c r="AB33" s="5">
        <v>0</v>
      </c>
      <c r="AC33" s="5">
        <f>IFERROR(VLOOKUP(B33,[1]THP!$B42:$AE74,30),0)</f>
        <v>6031170.6026999997</v>
      </c>
    </row>
    <row r="34" spans="2:29" x14ac:dyDescent="0.25">
      <c r="B34" t="str">
        <f>[1]THP!$B43</f>
        <v>TL05</v>
      </c>
      <c r="C34" s="4" t="str">
        <f>[1]THP!$C43</f>
        <v>Amsori</v>
      </c>
      <c r="D34" t="str">
        <f t="shared" si="0"/>
        <v>TL05</v>
      </c>
      <c r="E34" t="s">
        <v>27</v>
      </c>
      <c r="F34" s="7" t="s">
        <v>28</v>
      </c>
      <c r="G34">
        <f>[1]THP!$I43</f>
        <v>20</v>
      </c>
      <c r="H34" t="str">
        <f>[1]THP!$D43</f>
        <v>TL</v>
      </c>
      <c r="I34" s="4">
        <f>[1]THP!$J43</f>
        <v>3941000</v>
      </c>
      <c r="J34" s="4">
        <f>[1]THP!K$11</f>
        <v>3941000</v>
      </c>
      <c r="K34" s="5">
        <v>0</v>
      </c>
      <c r="L34" s="5">
        <f>IFERROR(VLOOKUP(B34,[1]OToT!$B40:$H72,7,0),0)</f>
        <v>2148188</v>
      </c>
      <c r="M34" s="5"/>
      <c r="N34" s="4">
        <f t="shared" si="1"/>
        <v>6089188</v>
      </c>
      <c r="O34" s="5">
        <f>IFERROR(VLOOKUP(B34,[1]Bonus!$B40:$H72,7,0),0)</f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4">
        <f t="shared" si="2"/>
        <v>6089188</v>
      </c>
      <c r="W34" s="5">
        <f>IFERROR(VLOOKUP(B34,[1]THP!$B43:$X75,23,0),0)</f>
        <v>32506.054000000036</v>
      </c>
      <c r="X34" s="5">
        <f>IFERROR(VLOOKUP(B34,[1]THP!$B43:$T75,19,0),0)</f>
        <v>78820</v>
      </c>
      <c r="Y34" s="5">
        <f>IFERROR(VLOOKUP(B34,[1]THP!$B43:$V75,21,0),0)</f>
        <v>39410</v>
      </c>
      <c r="Z34" s="5">
        <f>IFERROR(VLOOKUP(B34,[1]THP!$B43:$U75,20,0),0)</f>
        <v>0</v>
      </c>
      <c r="AA34" s="5">
        <v>0</v>
      </c>
      <c r="AB34" s="5">
        <v>0</v>
      </c>
      <c r="AC34" s="5">
        <f>IFERROR(VLOOKUP(B34,[1]THP!$B43:$AE75,30),0)</f>
        <v>5938451.9459999995</v>
      </c>
    </row>
    <row r="35" spans="2:29" x14ac:dyDescent="0.25">
      <c r="B35">
        <f>[2]THP!$B11</f>
        <v>11340</v>
      </c>
      <c r="C35" t="str">
        <f>[2]THP!$C11</f>
        <v xml:space="preserve">SEPTIA OKTA DINAYU </v>
      </c>
      <c r="D35" s="6">
        <f>B35</f>
        <v>11340</v>
      </c>
      <c r="E35" t="s">
        <v>27</v>
      </c>
      <c r="F35" s="8" t="str">
        <f>[2]THP!$F11</f>
        <v xml:space="preserve">YUNITA SARI KENCANA </v>
      </c>
      <c r="G35">
        <v>19</v>
      </c>
      <c r="H35" t="s">
        <v>29</v>
      </c>
      <c r="I35" s="4">
        <f>[2]THP!$J11</f>
        <v>4850000</v>
      </c>
      <c r="J35" s="4">
        <f>[2]THP!$K11</f>
        <v>4607500</v>
      </c>
      <c r="K35" s="5">
        <v>0</v>
      </c>
      <c r="L35" s="5">
        <v>0</v>
      </c>
      <c r="M35" s="5">
        <v>0</v>
      </c>
      <c r="N35" s="4">
        <f t="shared" si="1"/>
        <v>4607500</v>
      </c>
      <c r="O35" s="4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4">
        <f t="shared" si="2"/>
        <v>4607500</v>
      </c>
      <c r="W35" s="5">
        <f>IFERROR(VLOOKUP(B35,[2]THP!$B11:$X12,23,0),0)</f>
        <v>7391.6300000003603</v>
      </c>
      <c r="X35" s="5">
        <f>IFERROR(VLOOKUP(B35,[2]THP!$B11:$T12,19,0),0)</f>
        <v>92150</v>
      </c>
      <c r="Y35" s="5">
        <f>IFERROR(VLOOKUP(B35,[2]THP!$B11:$V12,21,0),0)</f>
        <v>46075</v>
      </c>
      <c r="Z35" s="5">
        <f>IFERROR(VLOOKUP(B35,[2]THP!$B11:$U12,20,0),0)</f>
        <v>48500</v>
      </c>
      <c r="AA35" s="5">
        <v>0</v>
      </c>
      <c r="AB35" s="5">
        <v>0</v>
      </c>
      <c r="AC35" s="5">
        <f>IFERROR(VLOOKUP(B35,[2]THP!$B11:$AE12,30,0),0)</f>
        <v>4413383.3699999992</v>
      </c>
    </row>
    <row r="36" spans="2:29" x14ac:dyDescent="0.25">
      <c r="B36">
        <f>[2]THP!$B12</f>
        <v>11341</v>
      </c>
      <c r="C36" t="str">
        <f>[2]THP!$C12</f>
        <v>NADIA PUSPA MANDIRI</v>
      </c>
      <c r="D36" s="6">
        <f>B36</f>
        <v>11341</v>
      </c>
      <c r="E36" t="s">
        <v>27</v>
      </c>
      <c r="F36" s="8" t="str">
        <f>[2]THP!$F12</f>
        <v xml:space="preserve">YUNITA SARI KENCANA </v>
      </c>
      <c r="G36">
        <v>5</v>
      </c>
      <c r="H36" t="s">
        <v>29</v>
      </c>
      <c r="I36" s="4">
        <f>[2]THP!$J12</f>
        <v>4850000</v>
      </c>
      <c r="J36" s="4">
        <f>[2]THP!$K12</f>
        <v>1212500</v>
      </c>
      <c r="K36" s="5">
        <v>0</v>
      </c>
      <c r="L36" s="5">
        <v>0</v>
      </c>
      <c r="M36" s="5">
        <v>0</v>
      </c>
      <c r="N36" s="4">
        <f t="shared" si="1"/>
        <v>1212500</v>
      </c>
      <c r="O36" s="4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4">
        <f t="shared" si="2"/>
        <v>1212500</v>
      </c>
      <c r="W36" s="5">
        <f>IFERROR(VLOOKUP(B36,[2]THP!$B12:$X13,23,0),0)</f>
        <v>0</v>
      </c>
      <c r="X36" s="5">
        <f>IFERROR(VLOOKUP(B36,[2]THP!$B12:$T13,19,0),0)</f>
        <v>24250</v>
      </c>
      <c r="Y36" s="5">
        <f>IFERROR(VLOOKUP(B36,[2]THP!$B12:$V13,21,0),0)</f>
        <v>12125</v>
      </c>
      <c r="Z36" s="5">
        <f>IFERROR(VLOOKUP(B36,[2]THP!$B12:$U13,20,0),0)</f>
        <v>0</v>
      </c>
      <c r="AA36" s="5">
        <v>0</v>
      </c>
      <c r="AB36" s="5">
        <v>0</v>
      </c>
      <c r="AC36" s="5">
        <f>IFERROR(VLOOKUP(B36,[2]THP!$B12:$AE13,30,0),0)</f>
        <v>1176125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2019-04-16T04:41:31Z</dcterms:modified>
  <cp:category/>
  <cp:contentStatus/>
</cp:coreProperties>
</file>