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. Maul\SLIP GAJI\HSBC DC\3. Maret\"/>
    </mc:Choice>
  </mc:AlternateContent>
  <bookViews>
    <workbookView xWindow="0" yWindow="0" windowWidth="19200" windowHeight="823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C44" i="1" l="1"/>
  <c r="AB44" i="1"/>
  <c r="AA44" i="1"/>
  <c r="Z44" i="1"/>
  <c r="Y44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J3" i="1"/>
  <c r="J4" i="1"/>
  <c r="J5" i="1"/>
  <c r="N5" i="1" s="1"/>
  <c r="J6" i="1"/>
  <c r="J7" i="1"/>
  <c r="J8" i="1"/>
  <c r="J9" i="1"/>
  <c r="N9" i="1" s="1"/>
  <c r="J10" i="1"/>
  <c r="J11" i="1"/>
  <c r="J12" i="1"/>
  <c r="J13" i="1"/>
  <c r="N13" i="1" s="1"/>
  <c r="J14" i="1"/>
  <c r="J15" i="1"/>
  <c r="J16" i="1"/>
  <c r="J17" i="1"/>
  <c r="N17" i="1" s="1"/>
  <c r="J18" i="1"/>
  <c r="J19" i="1"/>
  <c r="J20" i="1"/>
  <c r="J21" i="1"/>
  <c r="N21" i="1" s="1"/>
  <c r="J22" i="1"/>
  <c r="J23" i="1"/>
  <c r="J24" i="1"/>
  <c r="J25" i="1"/>
  <c r="N25" i="1" s="1"/>
  <c r="J26" i="1"/>
  <c r="J27" i="1"/>
  <c r="J28" i="1"/>
  <c r="J29" i="1"/>
  <c r="N29" i="1" s="1"/>
  <c r="J30" i="1"/>
  <c r="J31" i="1"/>
  <c r="J32" i="1"/>
  <c r="J33" i="1"/>
  <c r="N33" i="1" s="1"/>
  <c r="J34" i="1"/>
  <c r="J35" i="1"/>
  <c r="J36" i="1"/>
  <c r="J37" i="1"/>
  <c r="N37" i="1" s="1"/>
  <c r="J38" i="1"/>
  <c r="J39" i="1"/>
  <c r="J40" i="1"/>
  <c r="J41" i="1"/>
  <c r="N41" i="1" s="1"/>
  <c r="J42" i="1"/>
  <c r="J43" i="1"/>
  <c r="J44" i="1"/>
  <c r="J45" i="1"/>
  <c r="N45" i="1" s="1"/>
  <c r="J46" i="1"/>
  <c r="J47" i="1"/>
  <c r="J48" i="1"/>
  <c r="J49" i="1"/>
  <c r="N49" i="1" s="1"/>
  <c r="J50" i="1"/>
  <c r="J51" i="1"/>
  <c r="J52" i="1"/>
  <c r="J53" i="1"/>
  <c r="N53" i="1" s="1"/>
  <c r="J54" i="1"/>
  <c r="J55" i="1"/>
  <c r="J56" i="1"/>
  <c r="J57" i="1"/>
  <c r="N57" i="1" s="1"/>
  <c r="J58" i="1"/>
  <c r="J59" i="1"/>
  <c r="J60" i="1"/>
  <c r="J61" i="1"/>
  <c r="N61" i="1" s="1"/>
  <c r="J62" i="1"/>
  <c r="J63" i="1"/>
  <c r="J64" i="1"/>
  <c r="J65" i="1"/>
  <c r="N65" i="1" s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2" i="1"/>
  <c r="B60" i="1"/>
  <c r="M60" i="1" s="1"/>
  <c r="B61" i="1"/>
  <c r="B62" i="1"/>
  <c r="B63" i="1"/>
  <c r="B64" i="1"/>
  <c r="M64" i="1" s="1"/>
  <c r="B65" i="1"/>
  <c r="B3" i="1"/>
  <c r="B4" i="1"/>
  <c r="B5" i="1"/>
  <c r="B6" i="1"/>
  <c r="M6" i="1" s="1"/>
  <c r="B7" i="1"/>
  <c r="B8" i="1"/>
  <c r="B9" i="1"/>
  <c r="B10" i="1"/>
  <c r="M10" i="1" s="1"/>
  <c r="B11" i="1"/>
  <c r="B12" i="1"/>
  <c r="B13" i="1"/>
  <c r="B14" i="1"/>
  <c r="M14" i="1" s="1"/>
  <c r="B15" i="1"/>
  <c r="B16" i="1"/>
  <c r="B17" i="1"/>
  <c r="B18" i="1"/>
  <c r="M18" i="1" s="1"/>
  <c r="B19" i="1"/>
  <c r="B20" i="1"/>
  <c r="B21" i="1"/>
  <c r="B22" i="1"/>
  <c r="M22" i="1" s="1"/>
  <c r="B23" i="1"/>
  <c r="B24" i="1"/>
  <c r="B25" i="1"/>
  <c r="B26" i="1"/>
  <c r="M26" i="1" s="1"/>
  <c r="B27" i="1"/>
  <c r="O27" i="1" s="1"/>
  <c r="B28" i="1"/>
  <c r="B29" i="1"/>
  <c r="B30" i="1"/>
  <c r="M30" i="1" s="1"/>
  <c r="B31" i="1"/>
  <c r="X31" i="1" s="1"/>
  <c r="B32" i="1"/>
  <c r="B33" i="1"/>
  <c r="B34" i="1"/>
  <c r="M34" i="1" s="1"/>
  <c r="B35" i="1"/>
  <c r="B36" i="1"/>
  <c r="B37" i="1"/>
  <c r="B38" i="1"/>
  <c r="M38" i="1" s="1"/>
  <c r="B39" i="1"/>
  <c r="B40" i="1"/>
  <c r="B41" i="1"/>
  <c r="B42" i="1"/>
  <c r="M42" i="1" s="1"/>
  <c r="B43" i="1"/>
  <c r="B44" i="1"/>
  <c r="B45" i="1"/>
  <c r="B46" i="1"/>
  <c r="M46" i="1" s="1"/>
  <c r="B47" i="1"/>
  <c r="B48" i="1"/>
  <c r="B49" i="1"/>
  <c r="B50" i="1"/>
  <c r="M50" i="1" s="1"/>
  <c r="B51" i="1"/>
  <c r="B52" i="1"/>
  <c r="B53" i="1"/>
  <c r="B54" i="1"/>
  <c r="M54" i="1" s="1"/>
  <c r="B55" i="1"/>
  <c r="X55" i="1" s="1"/>
  <c r="B56" i="1"/>
  <c r="B57" i="1"/>
  <c r="B58" i="1"/>
  <c r="M58" i="1" s="1"/>
  <c r="B59" i="1"/>
  <c r="B2" i="1"/>
  <c r="N7" i="1" l="1"/>
  <c r="N54" i="1"/>
  <c r="V54" i="1" s="1"/>
  <c r="N38" i="1"/>
  <c r="V38" i="1" s="1"/>
  <c r="N22" i="1"/>
  <c r="V22" i="1" s="1"/>
  <c r="AC59" i="1"/>
  <c r="AB59" i="1"/>
  <c r="AA59" i="1"/>
  <c r="Z59" i="1"/>
  <c r="Y59" i="1"/>
  <c r="AC47" i="1"/>
  <c r="AB47" i="1"/>
  <c r="AA47" i="1"/>
  <c r="Z47" i="1"/>
  <c r="Y47" i="1"/>
  <c r="AC35" i="1"/>
  <c r="AB35" i="1"/>
  <c r="AA35" i="1"/>
  <c r="Z35" i="1"/>
  <c r="Y35" i="1"/>
  <c r="AC23" i="1"/>
  <c r="AB23" i="1"/>
  <c r="AA23" i="1"/>
  <c r="Z23" i="1"/>
  <c r="Y23" i="1"/>
  <c r="AC15" i="1"/>
  <c r="AB15" i="1"/>
  <c r="AA15" i="1"/>
  <c r="Z15" i="1"/>
  <c r="Y15" i="1"/>
  <c r="X15" i="1"/>
  <c r="AC7" i="1"/>
  <c r="AB7" i="1"/>
  <c r="AA7" i="1"/>
  <c r="Z7" i="1"/>
  <c r="Y7" i="1"/>
  <c r="X7" i="1"/>
  <c r="AC62" i="1"/>
  <c r="AB62" i="1"/>
  <c r="AA62" i="1"/>
  <c r="Z62" i="1"/>
  <c r="Y62" i="1"/>
  <c r="X62" i="1"/>
  <c r="W62" i="1"/>
  <c r="O62" i="1"/>
  <c r="AC57" i="1"/>
  <c r="AB57" i="1"/>
  <c r="AA57" i="1"/>
  <c r="Z57" i="1"/>
  <c r="Y57" i="1"/>
  <c r="X57" i="1"/>
  <c r="W57" i="1"/>
  <c r="O57" i="1"/>
  <c r="V57" i="1" s="1"/>
  <c r="AC49" i="1"/>
  <c r="AB49" i="1"/>
  <c r="AA49" i="1"/>
  <c r="Z49" i="1"/>
  <c r="Y49" i="1"/>
  <c r="X49" i="1"/>
  <c r="W49" i="1"/>
  <c r="O49" i="1"/>
  <c r="V49" i="1" s="1"/>
  <c r="AC41" i="1"/>
  <c r="AB41" i="1"/>
  <c r="AA41" i="1"/>
  <c r="Z41" i="1"/>
  <c r="Y41" i="1"/>
  <c r="X41" i="1"/>
  <c r="W41" i="1"/>
  <c r="O41" i="1"/>
  <c r="V41" i="1" s="1"/>
  <c r="AC33" i="1"/>
  <c r="AB33" i="1"/>
  <c r="AA33" i="1"/>
  <c r="Z33" i="1"/>
  <c r="Y33" i="1"/>
  <c r="X33" i="1"/>
  <c r="W33" i="1"/>
  <c r="O33" i="1"/>
  <c r="V33" i="1" s="1"/>
  <c r="AC2" i="1"/>
  <c r="AB2" i="1"/>
  <c r="AA2" i="1"/>
  <c r="Z2" i="1"/>
  <c r="Y2" i="1"/>
  <c r="X2" i="1"/>
  <c r="W2" i="1"/>
  <c r="O2" i="1"/>
  <c r="AC56" i="1"/>
  <c r="AB56" i="1"/>
  <c r="AA56" i="1"/>
  <c r="Z56" i="1"/>
  <c r="Y56" i="1"/>
  <c r="X56" i="1"/>
  <c r="W56" i="1"/>
  <c r="O56" i="1"/>
  <c r="AC52" i="1"/>
  <c r="AB52" i="1"/>
  <c r="AA52" i="1"/>
  <c r="Z52" i="1"/>
  <c r="Y52" i="1"/>
  <c r="X52" i="1"/>
  <c r="W52" i="1"/>
  <c r="O52" i="1"/>
  <c r="AC48" i="1"/>
  <c r="AB48" i="1"/>
  <c r="AA48" i="1"/>
  <c r="Z48" i="1"/>
  <c r="Y48" i="1"/>
  <c r="X48" i="1"/>
  <c r="W48" i="1"/>
  <c r="O48" i="1"/>
  <c r="X44" i="1"/>
  <c r="W44" i="1"/>
  <c r="O44" i="1"/>
  <c r="AC40" i="1"/>
  <c r="AB40" i="1"/>
  <c r="AA40" i="1"/>
  <c r="Z40" i="1"/>
  <c r="Y40" i="1"/>
  <c r="X40" i="1"/>
  <c r="W40" i="1"/>
  <c r="O40" i="1"/>
  <c r="AC36" i="1"/>
  <c r="AB36" i="1"/>
  <c r="AA36" i="1"/>
  <c r="Z36" i="1"/>
  <c r="Y36" i="1"/>
  <c r="X36" i="1"/>
  <c r="W36" i="1"/>
  <c r="O36" i="1"/>
  <c r="AC32" i="1"/>
  <c r="AB32" i="1"/>
  <c r="AA32" i="1"/>
  <c r="Z32" i="1"/>
  <c r="Y32" i="1"/>
  <c r="X32" i="1"/>
  <c r="W32" i="1"/>
  <c r="O32" i="1"/>
  <c r="X28" i="1"/>
  <c r="W28" i="1"/>
  <c r="O28" i="1"/>
  <c r="AC24" i="1"/>
  <c r="AB24" i="1"/>
  <c r="AA24" i="1"/>
  <c r="Z24" i="1"/>
  <c r="Y24" i="1"/>
  <c r="X24" i="1"/>
  <c r="W24" i="1"/>
  <c r="O24" i="1"/>
  <c r="AC20" i="1"/>
  <c r="AB20" i="1"/>
  <c r="AA20" i="1"/>
  <c r="Z20" i="1"/>
  <c r="Y20" i="1"/>
  <c r="X20" i="1"/>
  <c r="W20" i="1"/>
  <c r="O20" i="1"/>
  <c r="AC16" i="1"/>
  <c r="AB16" i="1"/>
  <c r="AA16" i="1"/>
  <c r="Z16" i="1"/>
  <c r="Y16" i="1"/>
  <c r="X16" i="1"/>
  <c r="W16" i="1"/>
  <c r="O16" i="1"/>
  <c r="W12" i="1"/>
  <c r="O12" i="1"/>
  <c r="AC8" i="1"/>
  <c r="AB8" i="1"/>
  <c r="AA8" i="1"/>
  <c r="Z8" i="1"/>
  <c r="Y8" i="1"/>
  <c r="X8" i="1"/>
  <c r="W8" i="1"/>
  <c r="O8" i="1"/>
  <c r="AC4" i="1"/>
  <c r="AB4" i="1"/>
  <c r="AA4" i="1"/>
  <c r="Z4" i="1"/>
  <c r="Y4" i="1"/>
  <c r="X4" i="1"/>
  <c r="W4" i="1"/>
  <c r="O4" i="1"/>
  <c r="AC63" i="1"/>
  <c r="AB63" i="1"/>
  <c r="AA63" i="1"/>
  <c r="Z63" i="1"/>
  <c r="Y63" i="1"/>
  <c r="N2" i="1"/>
  <c r="K2" i="1"/>
  <c r="K62" i="1"/>
  <c r="N62" i="1" s="1"/>
  <c r="V62" i="1" s="1"/>
  <c r="K58" i="1"/>
  <c r="N58" i="1" s="1"/>
  <c r="V58" i="1" s="1"/>
  <c r="K54" i="1"/>
  <c r="K50" i="1"/>
  <c r="N50" i="1" s="1"/>
  <c r="V50" i="1" s="1"/>
  <c r="K46" i="1"/>
  <c r="N46" i="1" s="1"/>
  <c r="V46" i="1" s="1"/>
  <c r="K42" i="1"/>
  <c r="N42" i="1" s="1"/>
  <c r="V42" i="1" s="1"/>
  <c r="K38" i="1"/>
  <c r="K34" i="1"/>
  <c r="N34" i="1" s="1"/>
  <c r="V34" i="1" s="1"/>
  <c r="K30" i="1"/>
  <c r="N30" i="1" s="1"/>
  <c r="V30" i="1" s="1"/>
  <c r="K26" i="1"/>
  <c r="N26" i="1" s="1"/>
  <c r="V26" i="1" s="1"/>
  <c r="K22" i="1"/>
  <c r="K18" i="1"/>
  <c r="N18" i="1" s="1"/>
  <c r="V18" i="1" s="1"/>
  <c r="K14" i="1"/>
  <c r="N14" i="1" s="1"/>
  <c r="V14" i="1" s="1"/>
  <c r="K10" i="1"/>
  <c r="N10" i="1" s="1"/>
  <c r="V10" i="1" s="1"/>
  <c r="K6" i="1"/>
  <c r="N6" i="1" s="1"/>
  <c r="V6" i="1" s="1"/>
  <c r="L2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M2" i="1"/>
  <c r="M62" i="1"/>
  <c r="O63" i="1"/>
  <c r="O47" i="1"/>
  <c r="O31" i="1"/>
  <c r="O15" i="1"/>
  <c r="W63" i="1"/>
  <c r="W47" i="1"/>
  <c r="W31" i="1"/>
  <c r="W15" i="1"/>
  <c r="X63" i="1"/>
  <c r="X47" i="1"/>
  <c r="Y60" i="1"/>
  <c r="Z60" i="1"/>
  <c r="AA60" i="1"/>
  <c r="AB60" i="1"/>
  <c r="AC60" i="1"/>
  <c r="AC51" i="1"/>
  <c r="AB51" i="1"/>
  <c r="AA51" i="1"/>
  <c r="Z51" i="1"/>
  <c r="Y51" i="1"/>
  <c r="AC39" i="1"/>
  <c r="AB39" i="1"/>
  <c r="AA39" i="1"/>
  <c r="Z39" i="1"/>
  <c r="Y39" i="1"/>
  <c r="AC27" i="1"/>
  <c r="AB27" i="1"/>
  <c r="AA27" i="1"/>
  <c r="Z27" i="1"/>
  <c r="Y27" i="1"/>
  <c r="AC11" i="1"/>
  <c r="AB11" i="1"/>
  <c r="AA11" i="1"/>
  <c r="Z11" i="1"/>
  <c r="Y11" i="1"/>
  <c r="X11" i="1"/>
  <c r="O59" i="1"/>
  <c r="AC58" i="1"/>
  <c r="AB58" i="1"/>
  <c r="AA58" i="1"/>
  <c r="Z58" i="1"/>
  <c r="Y58" i="1"/>
  <c r="X58" i="1"/>
  <c r="W58" i="1"/>
  <c r="O58" i="1"/>
  <c r="AC54" i="1"/>
  <c r="AB54" i="1"/>
  <c r="AA54" i="1"/>
  <c r="Z54" i="1"/>
  <c r="Y54" i="1"/>
  <c r="X54" i="1"/>
  <c r="W54" i="1"/>
  <c r="O54" i="1"/>
  <c r="AC50" i="1"/>
  <c r="AB50" i="1"/>
  <c r="AA50" i="1"/>
  <c r="Z50" i="1"/>
  <c r="Y50" i="1"/>
  <c r="X50" i="1"/>
  <c r="W50" i="1"/>
  <c r="O50" i="1"/>
  <c r="AC46" i="1"/>
  <c r="AB46" i="1"/>
  <c r="AA46" i="1"/>
  <c r="Z46" i="1"/>
  <c r="Y46" i="1"/>
  <c r="X46" i="1"/>
  <c r="W46" i="1"/>
  <c r="O46" i="1"/>
  <c r="AC42" i="1"/>
  <c r="AB42" i="1"/>
  <c r="AA42" i="1"/>
  <c r="Z42" i="1"/>
  <c r="Y42" i="1"/>
  <c r="X42" i="1"/>
  <c r="W42" i="1"/>
  <c r="O42" i="1"/>
  <c r="AC38" i="1"/>
  <c r="AB38" i="1"/>
  <c r="AA38" i="1"/>
  <c r="Z38" i="1"/>
  <c r="Y38" i="1"/>
  <c r="X38" i="1"/>
  <c r="W38" i="1"/>
  <c r="O38" i="1"/>
  <c r="AC34" i="1"/>
  <c r="AB34" i="1"/>
  <c r="AA34" i="1"/>
  <c r="Z34" i="1"/>
  <c r="Y34" i="1"/>
  <c r="X34" i="1"/>
  <c r="W34" i="1"/>
  <c r="O34" i="1"/>
  <c r="AC30" i="1"/>
  <c r="AB30" i="1"/>
  <c r="AA30" i="1"/>
  <c r="Z30" i="1"/>
  <c r="Y30" i="1"/>
  <c r="X30" i="1"/>
  <c r="W30" i="1"/>
  <c r="O30" i="1"/>
  <c r="AC26" i="1"/>
  <c r="AB26" i="1"/>
  <c r="AA26" i="1"/>
  <c r="Z26" i="1"/>
  <c r="Y26" i="1"/>
  <c r="X26" i="1"/>
  <c r="W26" i="1"/>
  <c r="O26" i="1"/>
  <c r="AC22" i="1"/>
  <c r="AB22" i="1"/>
  <c r="AA22" i="1"/>
  <c r="Z22" i="1"/>
  <c r="Y22" i="1"/>
  <c r="X22" i="1"/>
  <c r="W22" i="1"/>
  <c r="O22" i="1"/>
  <c r="AC18" i="1"/>
  <c r="AB18" i="1"/>
  <c r="AA18" i="1"/>
  <c r="Z18" i="1"/>
  <c r="Y18" i="1"/>
  <c r="X18" i="1"/>
  <c r="W18" i="1"/>
  <c r="O18" i="1"/>
  <c r="AC14" i="1"/>
  <c r="AB14" i="1"/>
  <c r="AA14" i="1"/>
  <c r="Z14" i="1"/>
  <c r="Y14" i="1"/>
  <c r="X14" i="1"/>
  <c r="W14" i="1"/>
  <c r="O14" i="1"/>
  <c r="AC10" i="1"/>
  <c r="AB10" i="1"/>
  <c r="AA10" i="1"/>
  <c r="Z10" i="1"/>
  <c r="Y10" i="1"/>
  <c r="X10" i="1"/>
  <c r="W10" i="1"/>
  <c r="O10" i="1"/>
  <c r="AC6" i="1"/>
  <c r="AB6" i="1"/>
  <c r="AA6" i="1"/>
  <c r="Z6" i="1"/>
  <c r="Y6" i="1"/>
  <c r="X6" i="1"/>
  <c r="W6" i="1"/>
  <c r="O6" i="1"/>
  <c r="AC65" i="1"/>
  <c r="AB65" i="1"/>
  <c r="AA65" i="1"/>
  <c r="Z65" i="1"/>
  <c r="Y65" i="1"/>
  <c r="X65" i="1"/>
  <c r="W65" i="1"/>
  <c r="O65" i="1"/>
  <c r="V65" i="1" s="1"/>
  <c r="AC61" i="1"/>
  <c r="AB61" i="1"/>
  <c r="AA61" i="1"/>
  <c r="Z61" i="1"/>
  <c r="Y61" i="1"/>
  <c r="X61" i="1"/>
  <c r="W61" i="1"/>
  <c r="O61" i="1"/>
  <c r="V61" i="1" s="1"/>
  <c r="K64" i="1"/>
  <c r="K60" i="1"/>
  <c r="K56" i="1"/>
  <c r="K52" i="1"/>
  <c r="K48" i="1"/>
  <c r="K44" i="1"/>
  <c r="K40" i="1"/>
  <c r="K36" i="1"/>
  <c r="K32" i="1"/>
  <c r="K28" i="1"/>
  <c r="K24" i="1"/>
  <c r="K20" i="1"/>
  <c r="N20" i="1" s="1"/>
  <c r="V20" i="1" s="1"/>
  <c r="K16" i="1"/>
  <c r="N16" i="1" s="1"/>
  <c r="V16" i="1" s="1"/>
  <c r="K12" i="1"/>
  <c r="N12" i="1" s="1"/>
  <c r="V12" i="1" s="1"/>
  <c r="K8" i="1"/>
  <c r="N8" i="1" s="1"/>
  <c r="V8" i="1" s="1"/>
  <c r="K4" i="1"/>
  <c r="N4" i="1" s="1"/>
  <c r="V4" i="1" s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O55" i="1"/>
  <c r="O39" i="1"/>
  <c r="O23" i="1"/>
  <c r="O7" i="1"/>
  <c r="W55" i="1"/>
  <c r="W39" i="1"/>
  <c r="W23" i="1"/>
  <c r="W7" i="1"/>
  <c r="X39" i="1"/>
  <c r="X23" i="1"/>
  <c r="Y28" i="1"/>
  <c r="Z28" i="1"/>
  <c r="AA28" i="1"/>
  <c r="AB28" i="1"/>
  <c r="AC28" i="1"/>
  <c r="AC55" i="1"/>
  <c r="AB55" i="1"/>
  <c r="AA55" i="1"/>
  <c r="Z55" i="1"/>
  <c r="Y55" i="1"/>
  <c r="AC43" i="1"/>
  <c r="AB43" i="1"/>
  <c r="AA43" i="1"/>
  <c r="Z43" i="1"/>
  <c r="Y43" i="1"/>
  <c r="AC31" i="1"/>
  <c r="AB31" i="1"/>
  <c r="AA31" i="1"/>
  <c r="Z31" i="1"/>
  <c r="Y31" i="1"/>
  <c r="AC19" i="1"/>
  <c r="AB19" i="1"/>
  <c r="AA19" i="1"/>
  <c r="Z19" i="1"/>
  <c r="Y19" i="1"/>
  <c r="X19" i="1"/>
  <c r="AC3" i="1"/>
  <c r="AB3" i="1"/>
  <c r="AA3" i="1"/>
  <c r="Z3" i="1"/>
  <c r="Y3" i="1"/>
  <c r="X3" i="1"/>
  <c r="O43" i="1"/>
  <c r="O11" i="1"/>
  <c r="W59" i="1"/>
  <c r="W43" i="1"/>
  <c r="W27" i="1"/>
  <c r="W11" i="1"/>
  <c r="X59" i="1"/>
  <c r="X43" i="1"/>
  <c r="X27" i="1"/>
  <c r="AC53" i="1"/>
  <c r="AB53" i="1"/>
  <c r="AA53" i="1"/>
  <c r="Z53" i="1"/>
  <c r="Y53" i="1"/>
  <c r="X53" i="1"/>
  <c r="W53" i="1"/>
  <c r="O53" i="1"/>
  <c r="V53" i="1" s="1"/>
  <c r="AC45" i="1"/>
  <c r="AB45" i="1"/>
  <c r="AA45" i="1"/>
  <c r="Z45" i="1"/>
  <c r="Y45" i="1"/>
  <c r="X45" i="1"/>
  <c r="W45" i="1"/>
  <c r="O45" i="1"/>
  <c r="V45" i="1" s="1"/>
  <c r="AC37" i="1"/>
  <c r="AB37" i="1"/>
  <c r="AA37" i="1"/>
  <c r="Z37" i="1"/>
  <c r="Y37" i="1"/>
  <c r="X37" i="1"/>
  <c r="W37" i="1"/>
  <c r="O37" i="1"/>
  <c r="V37" i="1" s="1"/>
  <c r="AC29" i="1"/>
  <c r="AB29" i="1"/>
  <c r="AA29" i="1"/>
  <c r="Z29" i="1"/>
  <c r="Y29" i="1"/>
  <c r="X29" i="1"/>
  <c r="W29" i="1"/>
  <c r="O29" i="1"/>
  <c r="V29" i="1" s="1"/>
  <c r="AC25" i="1"/>
  <c r="AB25" i="1"/>
  <c r="AA25" i="1"/>
  <c r="Z25" i="1"/>
  <c r="Y25" i="1"/>
  <c r="X25" i="1"/>
  <c r="W25" i="1"/>
  <c r="O25" i="1"/>
  <c r="V25" i="1" s="1"/>
  <c r="AC21" i="1"/>
  <c r="AB21" i="1"/>
  <c r="AA21" i="1"/>
  <c r="Z21" i="1"/>
  <c r="Y21" i="1"/>
  <c r="X21" i="1"/>
  <c r="W21" i="1"/>
  <c r="O21" i="1"/>
  <c r="V21" i="1" s="1"/>
  <c r="AC17" i="1"/>
  <c r="AB17" i="1"/>
  <c r="AA17" i="1"/>
  <c r="Z17" i="1"/>
  <c r="Y17" i="1"/>
  <c r="X17" i="1"/>
  <c r="W17" i="1"/>
  <c r="O17" i="1"/>
  <c r="V17" i="1" s="1"/>
  <c r="AC13" i="1"/>
  <c r="AB13" i="1"/>
  <c r="AA13" i="1"/>
  <c r="Z13" i="1"/>
  <c r="Y13" i="1"/>
  <c r="X13" i="1"/>
  <c r="W13" i="1"/>
  <c r="O13" i="1"/>
  <c r="V13" i="1" s="1"/>
  <c r="AC9" i="1"/>
  <c r="AB9" i="1"/>
  <c r="AA9" i="1"/>
  <c r="Z9" i="1"/>
  <c r="Y9" i="1"/>
  <c r="X9" i="1"/>
  <c r="W9" i="1"/>
  <c r="O9" i="1"/>
  <c r="V9" i="1" s="1"/>
  <c r="AC5" i="1"/>
  <c r="AB5" i="1"/>
  <c r="AA5" i="1"/>
  <c r="Z5" i="1"/>
  <c r="Y5" i="1"/>
  <c r="X5" i="1"/>
  <c r="W5" i="1"/>
  <c r="O5" i="1"/>
  <c r="V5" i="1" s="1"/>
  <c r="AC64" i="1"/>
  <c r="AB64" i="1"/>
  <c r="AA64" i="1"/>
  <c r="Z64" i="1"/>
  <c r="Y64" i="1"/>
  <c r="X64" i="1"/>
  <c r="W64" i="1"/>
  <c r="O64" i="1"/>
  <c r="X60" i="1"/>
  <c r="W60" i="1"/>
  <c r="O60" i="1"/>
  <c r="K63" i="1"/>
  <c r="N63" i="1" s="1"/>
  <c r="V63" i="1" s="1"/>
  <c r="K59" i="1"/>
  <c r="N59" i="1" s="1"/>
  <c r="V59" i="1" s="1"/>
  <c r="K55" i="1"/>
  <c r="N55" i="1" s="1"/>
  <c r="V55" i="1" s="1"/>
  <c r="K51" i="1"/>
  <c r="N51" i="1" s="1"/>
  <c r="V51" i="1" s="1"/>
  <c r="K47" i="1"/>
  <c r="N47" i="1" s="1"/>
  <c r="V47" i="1" s="1"/>
  <c r="K43" i="1"/>
  <c r="N43" i="1" s="1"/>
  <c r="V43" i="1" s="1"/>
  <c r="K39" i="1"/>
  <c r="N39" i="1" s="1"/>
  <c r="V39" i="1" s="1"/>
  <c r="K35" i="1"/>
  <c r="N35" i="1" s="1"/>
  <c r="V35" i="1" s="1"/>
  <c r="K31" i="1"/>
  <c r="N31" i="1" s="1"/>
  <c r="V31" i="1" s="1"/>
  <c r="K27" i="1"/>
  <c r="N27" i="1" s="1"/>
  <c r="V27" i="1" s="1"/>
  <c r="K23" i="1"/>
  <c r="N23" i="1" s="1"/>
  <c r="V23" i="1" s="1"/>
  <c r="K19" i="1"/>
  <c r="K15" i="1"/>
  <c r="N15" i="1" s="1"/>
  <c r="V15" i="1" s="1"/>
  <c r="K11" i="1"/>
  <c r="K7" i="1"/>
  <c r="K3" i="1"/>
  <c r="N3" i="1" s="1"/>
  <c r="V3" i="1" s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3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O51" i="1"/>
  <c r="O35" i="1"/>
  <c r="O19" i="1"/>
  <c r="O3" i="1"/>
  <c r="W51" i="1"/>
  <c r="W35" i="1"/>
  <c r="W19" i="1"/>
  <c r="W3" i="1"/>
  <c r="X51" i="1"/>
  <c r="X35" i="1"/>
  <c r="X12" i="1"/>
  <c r="Y12" i="1"/>
  <c r="Z12" i="1"/>
  <c r="AA12" i="1"/>
  <c r="AB12" i="1"/>
  <c r="AC12" i="1"/>
  <c r="N28" i="1" l="1"/>
  <c r="V28" i="1" s="1"/>
  <c r="N60" i="1"/>
  <c r="V60" i="1" s="1"/>
  <c r="N19" i="1"/>
  <c r="V19" i="1" s="1"/>
  <c r="N32" i="1"/>
  <c r="V32" i="1" s="1"/>
  <c r="N48" i="1"/>
  <c r="V48" i="1" s="1"/>
  <c r="V7" i="1"/>
  <c r="N36" i="1"/>
  <c r="V36" i="1" s="1"/>
  <c r="N52" i="1"/>
  <c r="V52" i="1" s="1"/>
  <c r="N44" i="1"/>
  <c r="V44" i="1" s="1"/>
  <c r="N64" i="1"/>
  <c r="V64" i="1" s="1"/>
  <c r="N11" i="1"/>
  <c r="V11" i="1" s="1"/>
  <c r="N24" i="1"/>
  <c r="V24" i="1" s="1"/>
  <c r="N40" i="1"/>
  <c r="V40" i="1" s="1"/>
  <c r="N56" i="1"/>
  <c r="V56" i="1" s="1"/>
  <c r="V2" i="1"/>
</calcChain>
</file>

<file path=xl/sharedStrings.xml><?xml version="1.0" encoding="utf-8"?>
<sst xmlns="http://schemas.openxmlformats.org/spreadsheetml/2006/main" count="98" uniqueCount="33">
  <si>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</si>
  <si>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</si>
  <si>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</si>
  <si>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</si>
  <si>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</si>
  <si>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</si>
  <si>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</si>
  <si>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</si>
  <si>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</si>
  <si>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</si>
  <si>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</si>
  <si>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</si>
  <si>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</si>
  <si>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</si>
  <si>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</si>
  <si>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</si>
  <si>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</si>
  <si>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</si>
  <si>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</si>
  <si>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</si>
  <si>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</si>
  <si>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</si>
  <si>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</si>
  <si>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</si>
  <si>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</si>
  <si>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</si>
  <si>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</si>
  <si>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 xml:space="preserve">NOTE : </t>
  </si>
  <si>
    <t xml:space="preserve">  </t>
  </si>
  <si>
    <t>Gunakan format seperti berikut</t>
  </si>
  <si>
    <t>contoh</t>
  </si>
  <si>
    <t>period_date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</si>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</sst>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0" xfId="0" applyFont="1" applyFill="1"/>
    <xf numFmtId="14" fontId="0" fillId="3" borderId="0" xfId="0" applyNumberFormat="1" applyFill="1"/>
    <xf numFmtId="14" fontId="0" fillId="0" borderId="0" xfId="0" applyNumberFormat="1"/>
    <xf numFmtId="41" fontId="0" fillId="0" borderId="0" xfId="0" applyNumberFormat="1"/>
    <xf numFmtId="0" fontId="0" fillId="0" borderId="0" xfId="0" applyAlignment="1">
      <alignment horizontal="center"/>
    </xf>
    <xf numFmtId="41" fontId="0" fillId="0" borderId="0" xfId="4" applyFont="1"/>
  </cellXfs>
  <cellStyles count="5">
    <cellStyle name="Comma [0]" xfId="4" builtinId="6"/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Maul/HSBC%20DC/2019/2.%20Februari/Absen/Absen%20HSBC%20DC/Timesheet%20+%20OT%20+%20Komisi%20HSBC%20DC%20Februari%202019/Timesheet%20+%20OT+CommisionHSBC%20DC%20periode%20Februari'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"/>
      <sheetName val="H1"/>
      <sheetName val="PAYROLL TRANSFER"/>
      <sheetName val="THR(2)"/>
      <sheetName val="PAYROLL THR"/>
      <sheetName val="THP"/>
      <sheetName val="Laporan Bos"/>
      <sheetName val="OToT"/>
      <sheetName val="potongan lain"/>
      <sheetName val="Dedct"/>
      <sheetName val="Komisi"/>
      <sheetName val="BPJS KS"/>
      <sheetName val="BPJS TK"/>
      <sheetName val="Gaji"/>
      <sheetName val="ABSEN"/>
      <sheetName val="Komisi+pph21"/>
      <sheetName val="THR"/>
      <sheetName val="THR TRANSFER"/>
      <sheetName val="THR Natal"/>
    </sheetNames>
    <sheetDataSet>
      <sheetData sheetId="0"/>
      <sheetData sheetId="1"/>
      <sheetData sheetId="2"/>
      <sheetData sheetId="3"/>
      <sheetData sheetId="4"/>
      <sheetData sheetId="5">
        <row r="11">
          <cell r="B11">
            <v>40001</v>
          </cell>
          <cell r="C11" t="str">
            <v>DEWI DAMAYANTI</v>
          </cell>
          <cell r="D11" t="str">
            <v>Adm</v>
          </cell>
          <cell r="E11">
            <v>0</v>
          </cell>
          <cell r="F11" t="str">
            <v>Adm</v>
          </cell>
          <cell r="G11" t="str">
            <v>TK</v>
          </cell>
          <cell r="H11">
            <v>40026</v>
          </cell>
          <cell r="I11">
            <v>20</v>
          </cell>
          <cell r="J11">
            <v>3938138</v>
          </cell>
          <cell r="K11">
            <v>3938138</v>
          </cell>
          <cell r="L11">
            <v>0</v>
          </cell>
          <cell r="M11">
            <v>0</v>
          </cell>
          <cell r="N11">
            <v>952883.83660886332</v>
          </cell>
          <cell r="O11">
            <v>166977.05119999999</v>
          </cell>
          <cell r="P11">
            <v>157638.92000000001</v>
          </cell>
          <cell r="Q11">
            <v>78762.759999999995</v>
          </cell>
          <cell r="S11">
            <v>5294400.5678088628</v>
          </cell>
          <cell r="T11">
            <v>78762.759999999995</v>
          </cell>
          <cell r="U11">
            <v>39409.730000000003</v>
          </cell>
          <cell r="V11">
            <v>39381.379999999997</v>
          </cell>
          <cell r="W11">
            <v>0</v>
          </cell>
          <cell r="X11">
            <v>18606.333470921349</v>
          </cell>
          <cell r="Y11">
            <v>18606.33347092097</v>
          </cell>
          <cell r="Z11">
            <v>0</v>
          </cell>
          <cell r="AA11">
            <v>3.7834979593753815E-10</v>
          </cell>
          <cell r="AB11">
            <v>4714861.6331379423</v>
          </cell>
          <cell r="AE11">
            <v>160000</v>
          </cell>
          <cell r="AG11">
            <v>0</v>
          </cell>
          <cell r="AI11">
            <v>500000</v>
          </cell>
          <cell r="AJ11">
            <v>4054861.6331379428</v>
          </cell>
        </row>
        <row r="12">
          <cell r="B12">
            <v>40002</v>
          </cell>
          <cell r="C12" t="str">
            <v>DIANAWATI DEWI P.</v>
          </cell>
          <cell r="D12" t="str">
            <v>Adm</v>
          </cell>
          <cell r="E12">
            <v>0</v>
          </cell>
          <cell r="F12" t="str">
            <v>Adm</v>
          </cell>
          <cell r="G12" t="str">
            <v>TK</v>
          </cell>
          <cell r="H12">
            <v>40026</v>
          </cell>
          <cell r="I12">
            <v>20</v>
          </cell>
          <cell r="J12">
            <v>3938138</v>
          </cell>
          <cell r="K12">
            <v>3938138</v>
          </cell>
          <cell r="L12">
            <v>0</v>
          </cell>
          <cell r="M12">
            <v>0</v>
          </cell>
          <cell r="N12">
            <v>905878.82658959541</v>
          </cell>
          <cell r="O12">
            <v>166977.05119999999</v>
          </cell>
          <cell r="P12">
            <v>157638.92000000001</v>
          </cell>
          <cell r="Q12">
            <v>78762.759999999995</v>
          </cell>
          <cell r="S12">
            <v>5247395.5577895949</v>
          </cell>
          <cell r="T12">
            <v>78762.759999999995</v>
          </cell>
          <cell r="U12">
            <v>39409.730000000003</v>
          </cell>
          <cell r="V12">
            <v>39381.379999999997</v>
          </cell>
          <cell r="W12">
            <v>0</v>
          </cell>
          <cell r="X12">
            <v>16373.595495006137</v>
          </cell>
          <cell r="Y12">
            <v>16373.595495005758</v>
          </cell>
          <cell r="Z12">
            <v>0</v>
          </cell>
          <cell r="AA12">
            <v>3.7834979593753815E-10</v>
          </cell>
          <cell r="AB12">
            <v>4670089.3610945893</v>
          </cell>
          <cell r="AE12">
            <v>0</v>
          </cell>
          <cell r="AG12">
            <v>0</v>
          </cell>
          <cell r="AI12">
            <v>500000</v>
          </cell>
          <cell r="AJ12">
            <v>4170089.3610945898</v>
          </cell>
        </row>
        <row r="13">
          <cell r="B13">
            <v>10034</v>
          </cell>
          <cell r="C13" t="str">
            <v>KOTOT TAKARIANTO</v>
          </cell>
          <cell r="D13" t="str">
            <v>TL</v>
          </cell>
          <cell r="E13">
            <v>0</v>
          </cell>
          <cell r="F13" t="str">
            <v>TL</v>
          </cell>
          <cell r="G13" t="str">
            <v>K3</v>
          </cell>
          <cell r="H13">
            <v>40026</v>
          </cell>
          <cell r="I13">
            <v>20</v>
          </cell>
          <cell r="J13">
            <v>3902538</v>
          </cell>
          <cell r="K13">
            <v>3902538</v>
          </cell>
          <cell r="L13">
            <v>0</v>
          </cell>
          <cell r="M13">
            <v>0</v>
          </cell>
          <cell r="N13">
            <v>1584095.5676300577</v>
          </cell>
          <cell r="O13">
            <v>165467.61120000001</v>
          </cell>
          <cell r="P13">
            <v>157638.92000000001</v>
          </cell>
          <cell r="Q13">
            <v>78050.759999999995</v>
          </cell>
          <cell r="S13">
            <v>5887790.858830058</v>
          </cell>
          <cell r="T13">
            <v>78050.759999999995</v>
          </cell>
          <cell r="U13">
            <v>39409.730000000003</v>
          </cell>
          <cell r="V13">
            <v>39025.379999999997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5330147.697630058</v>
          </cell>
          <cell r="AE13">
            <v>0</v>
          </cell>
          <cell r="AG13">
            <v>0</v>
          </cell>
          <cell r="AI13">
            <v>280000</v>
          </cell>
          <cell r="AJ13">
            <v>5050147.697630058</v>
          </cell>
        </row>
        <row r="14">
          <cell r="B14">
            <v>10010</v>
          </cell>
          <cell r="C14" t="str">
            <v>BAYU BERIYANTO</v>
          </cell>
          <cell r="D14" t="str">
            <v>TL</v>
          </cell>
          <cell r="E14">
            <v>0</v>
          </cell>
          <cell r="F14" t="str">
            <v>TL</v>
          </cell>
          <cell r="G14" t="str">
            <v>K2</v>
          </cell>
          <cell r="H14">
            <v>40026</v>
          </cell>
          <cell r="I14">
            <v>20</v>
          </cell>
          <cell r="J14">
            <v>3867407</v>
          </cell>
          <cell r="K14">
            <v>3867407</v>
          </cell>
          <cell r="L14">
            <v>0</v>
          </cell>
          <cell r="M14">
            <v>0</v>
          </cell>
          <cell r="N14">
            <v>1614505.3497109828</v>
          </cell>
          <cell r="O14">
            <v>163978.05679999999</v>
          </cell>
          <cell r="P14">
            <v>157638.92000000001</v>
          </cell>
          <cell r="Q14">
            <v>77348.14</v>
          </cell>
          <cell r="S14">
            <v>5880877.4665109823</v>
          </cell>
          <cell r="T14">
            <v>77348.14</v>
          </cell>
          <cell r="U14">
            <v>39409.730000000003</v>
          </cell>
          <cell r="V14">
            <v>38674.07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5326480.4097109819</v>
          </cell>
          <cell r="AE14">
            <v>0</v>
          </cell>
          <cell r="AG14">
            <v>0</v>
          </cell>
          <cell r="AI14">
            <v>700000</v>
          </cell>
          <cell r="AJ14">
            <v>4626480.4097109819</v>
          </cell>
        </row>
        <row r="15">
          <cell r="B15">
            <v>10053</v>
          </cell>
          <cell r="C15" t="str">
            <v>RUDI PRAWIRO</v>
          </cell>
          <cell r="D15" t="str">
            <v>TL</v>
          </cell>
          <cell r="E15">
            <v>0</v>
          </cell>
          <cell r="F15" t="str">
            <v>TL</v>
          </cell>
          <cell r="G15" t="str">
            <v>K2</v>
          </cell>
          <cell r="H15">
            <v>40026</v>
          </cell>
          <cell r="I15">
            <v>20</v>
          </cell>
          <cell r="J15">
            <v>4389927</v>
          </cell>
          <cell r="K15">
            <v>4389927</v>
          </cell>
          <cell r="L15">
            <v>6372135.6125000007</v>
          </cell>
          <cell r="M15">
            <v>0</v>
          </cell>
          <cell r="N15">
            <v>2004951.4768786128</v>
          </cell>
          <cell r="O15">
            <v>186132.90479999999</v>
          </cell>
          <cell r="P15">
            <v>175597.08000000002</v>
          </cell>
          <cell r="Q15">
            <v>87798.540000000008</v>
          </cell>
          <cell r="S15">
            <v>13216542.614178613</v>
          </cell>
          <cell r="T15">
            <v>87798.540000000008</v>
          </cell>
          <cell r="U15">
            <v>43899.270000000004</v>
          </cell>
          <cell r="V15">
            <v>43899.270000000004</v>
          </cell>
          <cell r="W15">
            <v>0</v>
          </cell>
          <cell r="X15">
            <v>620725.1634601251</v>
          </cell>
          <cell r="Y15">
            <v>35079.478579734081</v>
          </cell>
          <cell r="Z15">
            <v>585645.684880391</v>
          </cell>
          <cell r="AA15">
            <v>0</v>
          </cell>
          <cell r="AB15">
            <v>11970691.84591849</v>
          </cell>
          <cell r="AE15">
            <v>160000</v>
          </cell>
          <cell r="AG15">
            <v>0</v>
          </cell>
          <cell r="AI15">
            <v>280000</v>
          </cell>
          <cell r="AJ15">
            <v>11530691.84591849</v>
          </cell>
        </row>
        <row r="16">
          <cell r="B16">
            <v>10174</v>
          </cell>
          <cell r="C16" t="str">
            <v>MONANG SITOHANG</v>
          </cell>
          <cell r="D16" t="str">
            <v>TL</v>
          </cell>
          <cell r="E16">
            <v>0</v>
          </cell>
          <cell r="F16" t="str">
            <v>TL</v>
          </cell>
          <cell r="G16" t="str">
            <v>K1</v>
          </cell>
          <cell r="H16">
            <v>40924</v>
          </cell>
          <cell r="I16">
            <v>20</v>
          </cell>
          <cell r="J16">
            <v>4309084</v>
          </cell>
          <cell r="K16">
            <v>4309084</v>
          </cell>
          <cell r="L16">
            <v>0</v>
          </cell>
          <cell r="M16">
            <v>0</v>
          </cell>
          <cell r="N16">
            <v>1734142</v>
          </cell>
          <cell r="O16">
            <v>182705.16159999999</v>
          </cell>
          <cell r="P16">
            <v>0</v>
          </cell>
          <cell r="Q16">
            <v>86181.680000000008</v>
          </cell>
          <cell r="S16">
            <v>6312112.8415999999</v>
          </cell>
          <cell r="T16">
            <v>86181.680000000008</v>
          </cell>
          <cell r="U16">
            <v>0</v>
          </cell>
          <cell r="V16">
            <v>43090.840000000004</v>
          </cell>
          <cell r="W16">
            <v>0</v>
          </cell>
          <cell r="X16">
            <v>30861.733975999989</v>
          </cell>
          <cell r="Y16">
            <v>30861.733975999989</v>
          </cell>
          <cell r="Z16">
            <v>0</v>
          </cell>
          <cell r="AA16">
            <v>0</v>
          </cell>
          <cell r="AB16">
            <v>5883091.7460239995</v>
          </cell>
          <cell r="AE16">
            <v>160000</v>
          </cell>
          <cell r="AG16">
            <v>0</v>
          </cell>
          <cell r="AI16">
            <v>280000</v>
          </cell>
          <cell r="AJ16">
            <v>5443091.7460239995</v>
          </cell>
        </row>
        <row r="17">
          <cell r="B17" t="str">
            <v>10121(TL)</v>
          </cell>
          <cell r="C17" t="str">
            <v>MITA PURNAMA SARI</v>
          </cell>
          <cell r="D17" t="str">
            <v>TL</v>
          </cell>
          <cell r="E17">
            <v>0</v>
          </cell>
          <cell r="F17" t="str">
            <v>TL</v>
          </cell>
          <cell r="G17" t="str">
            <v>TK</v>
          </cell>
          <cell r="H17">
            <v>41162</v>
          </cell>
          <cell r="I17">
            <v>20</v>
          </cell>
          <cell r="J17">
            <v>3865688</v>
          </cell>
          <cell r="K17">
            <v>3865688</v>
          </cell>
          <cell r="L17">
            <v>7592882</v>
          </cell>
          <cell r="M17">
            <v>0</v>
          </cell>
          <cell r="N17">
            <v>1334117.8527938342</v>
          </cell>
          <cell r="O17">
            <v>163905.17120000001</v>
          </cell>
          <cell r="P17">
            <v>157638.92000000001</v>
          </cell>
          <cell r="Q17">
            <v>77313.759999999995</v>
          </cell>
          <cell r="S17">
            <v>13191545.703993835</v>
          </cell>
          <cell r="T17">
            <v>77313.759999999995</v>
          </cell>
          <cell r="U17">
            <v>39409.730000000003</v>
          </cell>
          <cell r="V17">
            <v>38656.879999999997</v>
          </cell>
          <cell r="W17">
            <v>0</v>
          </cell>
          <cell r="X17">
            <v>788758.13343240879</v>
          </cell>
          <cell r="Y17">
            <v>33167.507439707129</v>
          </cell>
          <cell r="Z17">
            <v>755590.62599270127</v>
          </cell>
          <cell r="AA17">
            <v>3.4924596548080444E-10</v>
          </cell>
          <cell r="AB17">
            <v>11848549.349361427</v>
          </cell>
          <cell r="AE17">
            <v>0</v>
          </cell>
          <cell r="AG17">
            <v>0</v>
          </cell>
          <cell r="AI17">
            <v>280000</v>
          </cell>
          <cell r="AJ17">
            <v>11568549.349361427</v>
          </cell>
        </row>
        <row r="18">
          <cell r="B18" t="str">
            <v>10251(TL)</v>
          </cell>
          <cell r="C18" t="str">
            <v>SITI ROMLAH</v>
          </cell>
          <cell r="D18" t="str">
            <v>TL</v>
          </cell>
          <cell r="E18">
            <v>0</v>
          </cell>
          <cell r="F18" t="str">
            <v>TL</v>
          </cell>
          <cell r="G18" t="str">
            <v>TK</v>
          </cell>
          <cell r="H18">
            <v>42226</v>
          </cell>
          <cell r="I18">
            <v>20</v>
          </cell>
          <cell r="J18">
            <v>3900938</v>
          </cell>
          <cell r="K18">
            <v>3900938</v>
          </cell>
          <cell r="L18">
            <v>0</v>
          </cell>
          <cell r="M18">
            <v>0</v>
          </cell>
          <cell r="N18">
            <v>1523518.0173410405</v>
          </cell>
          <cell r="O18">
            <v>165399.77119999999</v>
          </cell>
          <cell r="P18">
            <v>0</v>
          </cell>
          <cell r="Q18">
            <v>78018.759999999995</v>
          </cell>
          <cell r="S18">
            <v>5667874.5485410402</v>
          </cell>
          <cell r="T18">
            <v>78018.759999999995</v>
          </cell>
          <cell r="U18">
            <v>0</v>
          </cell>
          <cell r="V18">
            <v>39009.379999999997</v>
          </cell>
          <cell r="W18">
            <v>0</v>
          </cell>
          <cell r="X18">
            <v>38372.634055699411</v>
          </cell>
          <cell r="Y18">
            <v>38372.634055699411</v>
          </cell>
          <cell r="Z18">
            <v>0</v>
          </cell>
          <cell r="AA18">
            <v>0</v>
          </cell>
          <cell r="AB18">
            <v>5269055.2432853403</v>
          </cell>
          <cell r="AE18">
            <v>0</v>
          </cell>
          <cell r="AG18">
            <v>0</v>
          </cell>
          <cell r="AI18">
            <v>280000</v>
          </cell>
          <cell r="AJ18">
            <v>4989055.2432853403</v>
          </cell>
        </row>
        <row r="19">
          <cell r="B19">
            <v>11043</v>
          </cell>
          <cell r="C19" t="str">
            <v>DYNO TRI BAYUNANDA</v>
          </cell>
          <cell r="D19" t="str">
            <v>DC</v>
          </cell>
          <cell r="E19">
            <v>0</v>
          </cell>
          <cell r="F19" t="str">
            <v>MONANG</v>
          </cell>
          <cell r="G19" t="str">
            <v>K1</v>
          </cell>
          <cell r="H19">
            <v>42065</v>
          </cell>
          <cell r="I19">
            <v>20</v>
          </cell>
          <cell r="J19">
            <v>3850000</v>
          </cell>
          <cell r="K19">
            <v>3850000</v>
          </cell>
          <cell r="L19">
            <v>0</v>
          </cell>
          <cell r="M19">
            <v>0</v>
          </cell>
          <cell r="N19">
            <v>1109826.5895953758</v>
          </cell>
          <cell r="O19">
            <v>163240</v>
          </cell>
          <cell r="P19">
            <v>157638.92000000001</v>
          </cell>
          <cell r="Q19">
            <v>77000</v>
          </cell>
          <cell r="S19">
            <v>5357705.5095953755</v>
          </cell>
          <cell r="T19">
            <v>77000</v>
          </cell>
          <cell r="U19">
            <v>39409.730000000003</v>
          </cell>
          <cell r="V19">
            <v>38500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4804916.8595953751</v>
          </cell>
          <cell r="AE19">
            <v>160000</v>
          </cell>
          <cell r="AG19">
            <v>0</v>
          </cell>
          <cell r="AI19">
            <v>280000</v>
          </cell>
          <cell r="AJ19">
            <v>4364916.8595953751</v>
          </cell>
        </row>
        <row r="20">
          <cell r="B20">
            <v>10070</v>
          </cell>
          <cell r="C20" t="str">
            <v>YUNITA</v>
          </cell>
          <cell r="D20" t="str">
            <v>DC</v>
          </cell>
          <cell r="E20">
            <v>0</v>
          </cell>
          <cell r="F20" t="str">
            <v>MONANG</v>
          </cell>
          <cell r="G20" t="str">
            <v>TK</v>
          </cell>
          <cell r="H20">
            <v>40026</v>
          </cell>
          <cell r="I20">
            <v>20</v>
          </cell>
          <cell r="J20">
            <v>3900938</v>
          </cell>
          <cell r="K20">
            <v>3900938</v>
          </cell>
          <cell r="L20">
            <v>2214400</v>
          </cell>
          <cell r="M20">
            <v>0</v>
          </cell>
          <cell r="N20">
            <v>1123518.0173410405</v>
          </cell>
          <cell r="O20">
            <v>165399.77119999999</v>
          </cell>
          <cell r="P20">
            <v>157638.92000000001</v>
          </cell>
          <cell r="Q20">
            <v>78018.759999999995</v>
          </cell>
          <cell r="S20">
            <v>7639913.4685410401</v>
          </cell>
          <cell r="T20">
            <v>78018.759999999995</v>
          </cell>
          <cell r="U20">
            <v>39409.730000000003</v>
          </cell>
          <cell r="V20">
            <v>39009.379999999997</v>
          </cell>
          <cell r="W20">
            <v>0</v>
          </cell>
          <cell r="X20">
            <v>130073.99625569943</v>
          </cell>
          <cell r="Y20">
            <v>24889.996255699425</v>
          </cell>
          <cell r="Z20">
            <v>105184</v>
          </cell>
          <cell r="AA20">
            <v>0</v>
          </cell>
          <cell r="AB20">
            <v>6952344.1510853404</v>
          </cell>
          <cell r="AE20">
            <v>0</v>
          </cell>
          <cell r="AG20">
            <v>0</v>
          </cell>
          <cell r="AI20">
            <v>280000</v>
          </cell>
          <cell r="AJ20">
            <v>6672344.1510853404</v>
          </cell>
        </row>
        <row r="21">
          <cell r="B21">
            <v>11049</v>
          </cell>
          <cell r="C21" t="str">
            <v>YULIANINGSIH</v>
          </cell>
          <cell r="D21" t="str">
            <v>DC</v>
          </cell>
          <cell r="E21">
            <v>0</v>
          </cell>
          <cell r="F21" t="str">
            <v>KOTOT</v>
          </cell>
          <cell r="G21" t="str">
            <v>TK</v>
          </cell>
          <cell r="H21">
            <v>42065</v>
          </cell>
          <cell r="I21">
            <v>20</v>
          </cell>
          <cell r="J21">
            <v>3850000</v>
          </cell>
          <cell r="K21">
            <v>3850000</v>
          </cell>
          <cell r="L21">
            <v>939812.5</v>
          </cell>
          <cell r="M21">
            <v>0</v>
          </cell>
          <cell r="N21">
            <v>1109826.5895953758</v>
          </cell>
          <cell r="O21">
            <v>163240</v>
          </cell>
          <cell r="P21">
            <v>157638.92000000001</v>
          </cell>
          <cell r="Q21">
            <v>77000</v>
          </cell>
          <cell r="S21">
            <v>6297518.0095953755</v>
          </cell>
          <cell r="T21">
            <v>77000</v>
          </cell>
          <cell r="U21">
            <v>39409.730000000003</v>
          </cell>
          <cell r="V21">
            <v>38500</v>
          </cell>
          <cell r="W21">
            <v>0</v>
          </cell>
          <cell r="X21">
            <v>66386.618955780708</v>
          </cell>
          <cell r="Y21">
            <v>21745.525205780319</v>
          </cell>
          <cell r="Z21">
            <v>44641.093750000015</v>
          </cell>
          <cell r="AA21">
            <v>3.7834979593753815E-10</v>
          </cell>
          <cell r="AB21">
            <v>5678342.7406395953</v>
          </cell>
          <cell r="AE21">
            <v>0</v>
          </cell>
          <cell r="AG21">
            <v>0</v>
          </cell>
          <cell r="AI21">
            <v>280000</v>
          </cell>
          <cell r="AJ21">
            <v>5398342.7406395953</v>
          </cell>
        </row>
        <row r="22">
          <cell r="B22">
            <v>10129</v>
          </cell>
          <cell r="C22" t="str">
            <v>AL IKHSAN ARIFUDIN</v>
          </cell>
          <cell r="D22" t="str">
            <v>DC</v>
          </cell>
          <cell r="E22">
            <v>0</v>
          </cell>
          <cell r="F22" t="str">
            <v>RUDI</v>
          </cell>
          <cell r="G22" t="str">
            <v>K1</v>
          </cell>
          <cell r="H22">
            <v>42065</v>
          </cell>
          <cell r="I22">
            <v>20</v>
          </cell>
          <cell r="J22">
            <v>3850000</v>
          </cell>
          <cell r="K22">
            <v>3850000</v>
          </cell>
          <cell r="L22">
            <v>753750</v>
          </cell>
          <cell r="M22">
            <v>0</v>
          </cell>
          <cell r="N22">
            <v>962427.74566473986</v>
          </cell>
          <cell r="O22">
            <v>163240</v>
          </cell>
          <cell r="P22">
            <v>157638.92000000001</v>
          </cell>
          <cell r="Q22">
            <v>77000</v>
          </cell>
          <cell r="S22">
            <v>5964056.6656647399</v>
          </cell>
          <cell r="T22">
            <v>77000</v>
          </cell>
          <cell r="U22">
            <v>39409.730000000003</v>
          </cell>
          <cell r="V22">
            <v>38500</v>
          </cell>
          <cell r="W22">
            <v>0</v>
          </cell>
          <cell r="X22">
            <v>13047.20511907513</v>
          </cell>
          <cell r="Y22">
            <v>0</v>
          </cell>
          <cell r="Z22">
            <v>13047.20511907513</v>
          </cell>
          <cell r="AA22">
            <v>0</v>
          </cell>
          <cell r="AB22">
            <v>5398220.8105456652</v>
          </cell>
          <cell r="AE22">
            <v>160000</v>
          </cell>
          <cell r="AG22">
            <v>0</v>
          </cell>
          <cell r="AI22">
            <v>280000</v>
          </cell>
          <cell r="AJ22">
            <v>4958220.8105456652</v>
          </cell>
        </row>
        <row r="23">
          <cell r="B23">
            <v>10141</v>
          </cell>
          <cell r="C23" t="str">
            <v>ENAH SRIANAH</v>
          </cell>
          <cell r="D23" t="str">
            <v>DC</v>
          </cell>
          <cell r="E23">
            <v>0</v>
          </cell>
          <cell r="F23" t="str">
            <v>MITA</v>
          </cell>
          <cell r="G23" t="str">
            <v>TK</v>
          </cell>
          <cell r="H23">
            <v>42065</v>
          </cell>
          <cell r="I23">
            <v>20</v>
          </cell>
          <cell r="J23">
            <v>3900938</v>
          </cell>
          <cell r="K23">
            <v>3900938</v>
          </cell>
          <cell r="L23">
            <v>3893730</v>
          </cell>
          <cell r="M23">
            <v>0</v>
          </cell>
          <cell r="N23">
            <v>1123518.0173410405</v>
          </cell>
          <cell r="O23">
            <v>165399.77119999999</v>
          </cell>
          <cell r="P23">
            <v>157638.92000000001</v>
          </cell>
          <cell r="Q23">
            <v>78018.759999999995</v>
          </cell>
          <cell r="S23">
            <v>9319243.4685410392</v>
          </cell>
          <cell r="T23">
            <v>78018.759999999995</v>
          </cell>
          <cell r="U23">
            <v>39409.730000000003</v>
          </cell>
          <cell r="V23">
            <v>39009.379999999997</v>
          </cell>
          <cell r="W23">
            <v>0</v>
          </cell>
          <cell r="X23">
            <v>212859.84710043159</v>
          </cell>
          <cell r="Y23">
            <v>24889.99625569936</v>
          </cell>
          <cell r="Z23">
            <v>187969.85084473222</v>
          </cell>
          <cell r="AA23">
            <v>0</v>
          </cell>
          <cell r="AB23">
            <v>8548888.3002406079</v>
          </cell>
          <cell r="AE23">
            <v>0</v>
          </cell>
          <cell r="AG23">
            <v>0</v>
          </cell>
          <cell r="AI23">
            <v>280000</v>
          </cell>
          <cell r="AJ23">
            <v>8268888.3002406079</v>
          </cell>
        </row>
        <row r="24">
          <cell r="B24">
            <v>10161</v>
          </cell>
          <cell r="C24" t="str">
            <v>SITTI MELATI NOVIATI TRIFIRLI</v>
          </cell>
          <cell r="D24" t="str">
            <v>DC</v>
          </cell>
          <cell r="E24">
            <v>0</v>
          </cell>
          <cell r="F24" t="str">
            <v>ROMLAH</v>
          </cell>
          <cell r="G24" t="str">
            <v>TK</v>
          </cell>
          <cell r="H24">
            <v>42065</v>
          </cell>
          <cell r="I24">
            <v>20</v>
          </cell>
          <cell r="J24">
            <v>3865688</v>
          </cell>
          <cell r="K24">
            <v>3865688</v>
          </cell>
          <cell r="L24">
            <v>3081000</v>
          </cell>
          <cell r="M24">
            <v>0</v>
          </cell>
          <cell r="N24">
            <v>1114043.3063583816</v>
          </cell>
          <cell r="O24">
            <v>163905.17120000001</v>
          </cell>
          <cell r="P24">
            <v>157638.92000000001</v>
          </cell>
          <cell r="Q24">
            <v>77313.759999999995</v>
          </cell>
          <cell r="S24">
            <v>8459589.1575583816</v>
          </cell>
          <cell r="T24">
            <v>77313.759999999995</v>
          </cell>
          <cell r="U24">
            <v>39409.730000000003</v>
          </cell>
          <cell r="V24">
            <v>38656.879999999997</v>
          </cell>
          <cell r="W24">
            <v>0</v>
          </cell>
          <cell r="X24">
            <v>169061.46648402314</v>
          </cell>
          <cell r="Y24">
            <v>22713.966484023138</v>
          </cell>
          <cell r="Z24">
            <v>146347.5</v>
          </cell>
          <cell r="AA24">
            <v>0</v>
          </cell>
          <cell r="AB24">
            <v>7736289.4698743587</v>
          </cell>
          <cell r="AE24">
            <v>0</v>
          </cell>
          <cell r="AG24">
            <v>0</v>
          </cell>
          <cell r="AI24">
            <v>280000</v>
          </cell>
          <cell r="AJ24">
            <v>7456289.4698743587</v>
          </cell>
        </row>
        <row r="25">
          <cell r="B25">
            <v>10166</v>
          </cell>
          <cell r="C25" t="str">
            <v>EVA ERNAWATI</v>
          </cell>
          <cell r="D25" t="str">
            <v>DC</v>
          </cell>
          <cell r="E25">
            <v>0</v>
          </cell>
          <cell r="F25" t="str">
            <v>BAYU</v>
          </cell>
          <cell r="G25" t="str">
            <v>TK</v>
          </cell>
          <cell r="H25">
            <v>42065</v>
          </cell>
          <cell r="I25">
            <v>20</v>
          </cell>
          <cell r="J25">
            <v>3850000</v>
          </cell>
          <cell r="K25">
            <v>3850000</v>
          </cell>
          <cell r="L25">
            <v>917950</v>
          </cell>
          <cell r="M25">
            <v>0</v>
          </cell>
          <cell r="N25">
            <v>1109826.5895953758</v>
          </cell>
          <cell r="O25">
            <v>163240</v>
          </cell>
          <cell r="P25">
            <v>157638.92000000001</v>
          </cell>
          <cell r="Q25">
            <v>77000</v>
          </cell>
          <cell r="S25">
            <v>6275655.5095953755</v>
          </cell>
          <cell r="T25">
            <v>77000</v>
          </cell>
          <cell r="U25">
            <v>39409.730000000003</v>
          </cell>
          <cell r="V25">
            <v>38500</v>
          </cell>
          <cell r="W25">
            <v>0</v>
          </cell>
          <cell r="X25">
            <v>65348.150205780694</v>
          </cell>
          <cell r="Y25">
            <v>21745.525205780319</v>
          </cell>
          <cell r="Z25">
            <v>43602.625</v>
          </cell>
          <cell r="AA25">
            <v>3.7834979593753815E-10</v>
          </cell>
          <cell r="AB25">
            <v>5657518.7093895953</v>
          </cell>
          <cell r="AE25">
            <v>0</v>
          </cell>
          <cell r="AG25">
            <v>0</v>
          </cell>
          <cell r="AI25">
            <v>280000</v>
          </cell>
          <cell r="AJ25">
            <v>5377518.7093895953</v>
          </cell>
        </row>
        <row r="26">
          <cell r="B26">
            <v>10167</v>
          </cell>
          <cell r="C26" t="str">
            <v>F ADISTYA AMANDA</v>
          </cell>
          <cell r="D26" t="str">
            <v>DC</v>
          </cell>
          <cell r="E26">
            <v>0</v>
          </cell>
          <cell r="F26" t="str">
            <v>ROMLAH</v>
          </cell>
          <cell r="G26" t="str">
            <v>TK</v>
          </cell>
          <cell r="H26">
            <v>42065</v>
          </cell>
          <cell r="I26">
            <v>20</v>
          </cell>
          <cell r="J26">
            <v>3865688</v>
          </cell>
          <cell r="K26">
            <v>3865688</v>
          </cell>
          <cell r="L26">
            <v>3265314</v>
          </cell>
          <cell r="M26">
            <v>0</v>
          </cell>
          <cell r="N26">
            <v>966145.71098265902</v>
          </cell>
          <cell r="O26">
            <v>163905.17120000001</v>
          </cell>
          <cell r="P26">
            <v>157638.92000000001</v>
          </cell>
          <cell r="Q26">
            <v>77313.759999999995</v>
          </cell>
          <cell r="S26">
            <v>8496005.5621826593</v>
          </cell>
          <cell r="T26">
            <v>77313.759999999995</v>
          </cell>
          <cell r="U26">
            <v>39409.730000000003</v>
          </cell>
          <cell r="V26">
            <v>38656.879999999997</v>
          </cell>
          <cell r="W26">
            <v>0</v>
          </cell>
          <cell r="X26">
            <v>170791.2457036766</v>
          </cell>
          <cell r="Y26">
            <v>15688.830703676307</v>
          </cell>
          <cell r="Z26">
            <v>155102.41499999992</v>
          </cell>
          <cell r="AA26">
            <v>3.7834979593753815E-10</v>
          </cell>
          <cell r="AB26">
            <v>7770976.0952789821</v>
          </cell>
          <cell r="AE26">
            <v>0</v>
          </cell>
          <cell r="AG26">
            <v>0</v>
          </cell>
          <cell r="AI26">
            <v>280000</v>
          </cell>
          <cell r="AJ26">
            <v>7490976.0952789821</v>
          </cell>
        </row>
        <row r="27">
          <cell r="B27">
            <v>10208</v>
          </cell>
          <cell r="C27" t="str">
            <v>ABDUL FATAH</v>
          </cell>
          <cell r="D27" t="str">
            <v>DC</v>
          </cell>
          <cell r="E27">
            <v>0</v>
          </cell>
          <cell r="F27" t="str">
            <v>MONANG</v>
          </cell>
          <cell r="G27" t="str">
            <v>K0</v>
          </cell>
          <cell r="H27">
            <v>42065</v>
          </cell>
          <cell r="I27">
            <v>20</v>
          </cell>
          <cell r="J27">
            <v>3835000</v>
          </cell>
          <cell r="K27">
            <v>3835000</v>
          </cell>
          <cell r="L27">
            <v>850950</v>
          </cell>
          <cell r="M27">
            <v>0</v>
          </cell>
          <cell r="N27">
            <v>1105794.7976878611</v>
          </cell>
          <cell r="O27">
            <v>162604</v>
          </cell>
          <cell r="P27">
            <v>157638.92000000001</v>
          </cell>
          <cell r="Q27">
            <v>76700</v>
          </cell>
          <cell r="S27">
            <v>6188687.7176878611</v>
          </cell>
          <cell r="T27">
            <v>76700</v>
          </cell>
          <cell r="U27">
            <v>39409.730000000003</v>
          </cell>
          <cell r="V27">
            <v>38350</v>
          </cell>
          <cell r="W27">
            <v>0</v>
          </cell>
          <cell r="X27">
            <v>42489.680090173773</v>
          </cell>
          <cell r="Y27">
            <v>2069.5550901733964</v>
          </cell>
          <cell r="Z27">
            <v>40420.125000000007</v>
          </cell>
          <cell r="AA27">
            <v>3.7107383832335472E-10</v>
          </cell>
          <cell r="AB27">
            <v>5594795.3875976875</v>
          </cell>
          <cell r="AE27">
            <v>0</v>
          </cell>
          <cell r="AG27">
            <v>0</v>
          </cell>
          <cell r="AI27">
            <v>280000</v>
          </cell>
          <cell r="AJ27">
            <v>5314795.3875976875</v>
          </cell>
        </row>
        <row r="28">
          <cell r="B28">
            <v>10214</v>
          </cell>
          <cell r="C28" t="str">
            <v>HENDRO NOFRIANTO</v>
          </cell>
          <cell r="D28" t="str">
            <v>DC</v>
          </cell>
          <cell r="E28">
            <v>0</v>
          </cell>
          <cell r="F28" t="str">
            <v>MONANG</v>
          </cell>
          <cell r="G28" t="str">
            <v>K0</v>
          </cell>
          <cell r="H28">
            <v>42065</v>
          </cell>
          <cell r="I28">
            <v>20</v>
          </cell>
          <cell r="J28">
            <v>3850000</v>
          </cell>
          <cell r="K28">
            <v>3850000</v>
          </cell>
          <cell r="L28">
            <v>0</v>
          </cell>
          <cell r="M28">
            <v>0</v>
          </cell>
          <cell r="N28">
            <v>1109826.5895953758</v>
          </cell>
          <cell r="O28">
            <v>163240</v>
          </cell>
          <cell r="P28">
            <v>157638.92000000001</v>
          </cell>
          <cell r="Q28">
            <v>77000</v>
          </cell>
          <cell r="S28">
            <v>5357705.5095953755</v>
          </cell>
          <cell r="T28">
            <v>77000</v>
          </cell>
          <cell r="U28">
            <v>39409.730000000003</v>
          </cell>
          <cell r="V28">
            <v>38500</v>
          </cell>
          <cell r="W28">
            <v>0</v>
          </cell>
          <cell r="X28">
            <v>2995.5252057806956</v>
          </cell>
          <cell r="Y28">
            <v>2995.5252057803173</v>
          </cell>
          <cell r="Z28">
            <v>0</v>
          </cell>
          <cell r="AA28">
            <v>3.7834979593753815E-10</v>
          </cell>
          <cell r="AB28">
            <v>4801921.3343895953</v>
          </cell>
          <cell r="AE28">
            <v>0</v>
          </cell>
          <cell r="AG28">
            <v>0</v>
          </cell>
          <cell r="AI28">
            <v>280000</v>
          </cell>
          <cell r="AJ28">
            <v>4521921.3343895953</v>
          </cell>
        </row>
        <row r="29">
          <cell r="B29">
            <v>10220</v>
          </cell>
          <cell r="C29" t="str">
            <v xml:space="preserve">TINA SARI SIMANJUNTAK </v>
          </cell>
          <cell r="D29" t="str">
            <v>DC</v>
          </cell>
          <cell r="E29">
            <v>0</v>
          </cell>
          <cell r="F29" t="str">
            <v>RUDI</v>
          </cell>
          <cell r="G29" t="str">
            <v>TK</v>
          </cell>
          <cell r="H29">
            <v>42065</v>
          </cell>
          <cell r="I29">
            <v>20</v>
          </cell>
          <cell r="J29">
            <v>3850000</v>
          </cell>
          <cell r="K29">
            <v>3850000</v>
          </cell>
          <cell r="L29">
            <v>3239500</v>
          </cell>
          <cell r="M29">
            <v>0</v>
          </cell>
          <cell r="N29">
            <v>1109826.5895953758</v>
          </cell>
          <cell r="O29">
            <v>163240</v>
          </cell>
          <cell r="P29">
            <v>157638.92000000001</v>
          </cell>
          <cell r="Q29">
            <v>77000</v>
          </cell>
          <cell r="S29">
            <v>8597205.5095953755</v>
          </cell>
          <cell r="T29">
            <v>77000</v>
          </cell>
          <cell r="U29">
            <v>39409.730000000003</v>
          </cell>
          <cell r="V29">
            <v>38500</v>
          </cell>
          <cell r="W29">
            <v>0</v>
          </cell>
          <cell r="X29">
            <v>175621.77520578069</v>
          </cell>
          <cell r="Y29">
            <v>21745.525205780319</v>
          </cell>
          <cell r="Z29">
            <v>153876.25</v>
          </cell>
          <cell r="AA29">
            <v>3.7834979593753815E-10</v>
          </cell>
          <cell r="AB29">
            <v>7868795.0843895953</v>
          </cell>
          <cell r="AE29">
            <v>0</v>
          </cell>
          <cell r="AG29">
            <v>0</v>
          </cell>
          <cell r="AI29">
            <v>280000</v>
          </cell>
          <cell r="AJ29">
            <v>7588795.0843895953</v>
          </cell>
        </row>
        <row r="30">
          <cell r="B30">
            <v>10223</v>
          </cell>
          <cell r="C30" t="str">
            <v>DENI IRAWATI</v>
          </cell>
          <cell r="D30" t="str">
            <v>DC</v>
          </cell>
          <cell r="E30">
            <v>0</v>
          </cell>
          <cell r="F30" t="str">
            <v>MONANG</v>
          </cell>
          <cell r="G30" t="str">
            <v>TK</v>
          </cell>
          <cell r="H30">
            <v>42065</v>
          </cell>
          <cell r="I30">
            <v>20</v>
          </cell>
          <cell r="J30">
            <v>3971438</v>
          </cell>
          <cell r="K30">
            <v>3971438</v>
          </cell>
          <cell r="L30">
            <v>0</v>
          </cell>
          <cell r="M30">
            <v>0</v>
          </cell>
          <cell r="N30">
            <v>833826.58304431604</v>
          </cell>
          <cell r="O30">
            <v>168388.9712</v>
          </cell>
          <cell r="P30">
            <v>158857.51999999999</v>
          </cell>
          <cell r="Q30">
            <v>79428.759999999995</v>
          </cell>
          <cell r="S30">
            <v>5211939.8342443146</v>
          </cell>
          <cell r="T30">
            <v>79428.759999999995</v>
          </cell>
          <cell r="U30">
            <v>39714.379999999997</v>
          </cell>
          <cell r="V30">
            <v>39714.379999999997</v>
          </cell>
          <cell r="W30">
            <v>0</v>
          </cell>
          <cell r="X30">
            <v>14624.266126605</v>
          </cell>
          <cell r="Y30">
            <v>14624.266126605</v>
          </cell>
          <cell r="Z30">
            <v>0</v>
          </cell>
          <cell r="AA30">
            <v>0</v>
          </cell>
          <cell r="AB30">
            <v>4631782.7969177105</v>
          </cell>
          <cell r="AE30">
            <v>160000</v>
          </cell>
          <cell r="AG30">
            <v>0</v>
          </cell>
          <cell r="AI30">
            <v>280000</v>
          </cell>
          <cell r="AJ30">
            <v>4191782.7969177105</v>
          </cell>
        </row>
        <row r="31">
          <cell r="B31">
            <v>10224</v>
          </cell>
          <cell r="C31" t="str">
            <v>RUKMINI</v>
          </cell>
          <cell r="D31" t="str">
            <v>DC</v>
          </cell>
          <cell r="E31">
            <v>0</v>
          </cell>
          <cell r="F31" t="str">
            <v>RUDI</v>
          </cell>
          <cell r="G31" t="str">
            <v>TK</v>
          </cell>
          <cell r="H31">
            <v>42065</v>
          </cell>
          <cell r="I31">
            <v>20</v>
          </cell>
          <cell r="J31">
            <v>3900938</v>
          </cell>
          <cell r="K31">
            <v>3900938</v>
          </cell>
          <cell r="L31">
            <v>1697164.7825000002</v>
          </cell>
          <cell r="M31">
            <v>0</v>
          </cell>
          <cell r="N31">
            <v>1123518.0173410405</v>
          </cell>
          <cell r="O31">
            <v>165399.77119999999</v>
          </cell>
          <cell r="P31">
            <v>157638.92000000001</v>
          </cell>
          <cell r="Q31">
            <v>78018.759999999995</v>
          </cell>
          <cell r="S31">
            <v>7122678.2510410408</v>
          </cell>
          <cell r="T31">
            <v>78018.759999999995</v>
          </cell>
          <cell r="U31">
            <v>39409.730000000003</v>
          </cell>
          <cell r="V31">
            <v>39009.379999999997</v>
          </cell>
          <cell r="W31">
            <v>0</v>
          </cell>
          <cell r="X31">
            <v>105505.32342444938</v>
          </cell>
          <cell r="Y31">
            <v>24889.996255699454</v>
          </cell>
          <cell r="Z31">
            <v>80615.327168749922</v>
          </cell>
          <cell r="AA31">
            <v>0</v>
          </cell>
          <cell r="AB31">
            <v>6459677.6064165914</v>
          </cell>
          <cell r="AE31">
            <v>0</v>
          </cell>
          <cell r="AG31">
            <v>0</v>
          </cell>
          <cell r="AI31">
            <v>280000</v>
          </cell>
          <cell r="AJ31">
            <v>6179677.6064165914</v>
          </cell>
        </row>
        <row r="32">
          <cell r="B32">
            <v>10245</v>
          </cell>
          <cell r="C32" t="str">
            <v>ERNAWATI SAPUTRI</v>
          </cell>
          <cell r="D32" t="str">
            <v>DC</v>
          </cell>
          <cell r="E32">
            <v>0</v>
          </cell>
          <cell r="F32" t="str">
            <v>BAYU</v>
          </cell>
          <cell r="G32" t="str">
            <v>TK</v>
          </cell>
          <cell r="H32">
            <v>42146</v>
          </cell>
          <cell r="I32">
            <v>20</v>
          </cell>
          <cell r="J32">
            <v>3850000</v>
          </cell>
          <cell r="K32">
            <v>3850000</v>
          </cell>
          <cell r="L32">
            <v>0</v>
          </cell>
          <cell r="M32">
            <v>0</v>
          </cell>
          <cell r="N32">
            <v>887283.23699421971</v>
          </cell>
          <cell r="O32">
            <v>163240</v>
          </cell>
          <cell r="P32">
            <v>157638.92000000001</v>
          </cell>
          <cell r="Q32">
            <v>77000</v>
          </cell>
          <cell r="S32">
            <v>5135162.1569942199</v>
          </cell>
          <cell r="T32">
            <v>77000</v>
          </cell>
          <cell r="U32">
            <v>39409.730000000003</v>
          </cell>
          <cell r="V32">
            <v>38500</v>
          </cell>
          <cell r="W32">
            <v>0</v>
          </cell>
          <cell r="X32">
            <v>11174.715957225802</v>
          </cell>
          <cell r="Y32">
            <v>11174.715957225424</v>
          </cell>
          <cell r="Z32">
            <v>0</v>
          </cell>
          <cell r="AA32">
            <v>3.7834979593753815E-10</v>
          </cell>
          <cell r="AB32">
            <v>4571198.7910369942</v>
          </cell>
          <cell r="AE32">
            <v>0</v>
          </cell>
          <cell r="AG32">
            <v>0</v>
          </cell>
          <cell r="AI32">
            <v>280000</v>
          </cell>
          <cell r="AJ32">
            <v>4291198.7910369942</v>
          </cell>
        </row>
        <row r="33">
          <cell r="B33">
            <v>10246</v>
          </cell>
          <cell r="C33" t="str">
            <v>BERNIKE HERAWATI TAMPUBOLON</v>
          </cell>
          <cell r="D33" t="str">
            <v>DC</v>
          </cell>
          <cell r="E33">
            <v>0</v>
          </cell>
          <cell r="F33" t="str">
            <v>RUDI</v>
          </cell>
          <cell r="G33" t="str">
            <v>TK</v>
          </cell>
          <cell r="H33">
            <v>42159</v>
          </cell>
          <cell r="I33">
            <v>20</v>
          </cell>
          <cell r="J33">
            <v>3865688</v>
          </cell>
          <cell r="K33">
            <v>3865688</v>
          </cell>
          <cell r="L33">
            <v>979687.5</v>
          </cell>
          <cell r="M33">
            <v>0</v>
          </cell>
          <cell r="N33">
            <v>1114043.3063583816</v>
          </cell>
          <cell r="O33">
            <v>163905.17120000001</v>
          </cell>
          <cell r="P33">
            <v>157638.92000000001</v>
          </cell>
          <cell r="Q33">
            <v>77313.759999999995</v>
          </cell>
          <cell r="S33">
            <v>6358276.6575583816</v>
          </cell>
          <cell r="T33">
            <v>77313.759999999995</v>
          </cell>
          <cell r="U33">
            <v>39409.730000000003</v>
          </cell>
          <cell r="V33">
            <v>38656.879999999997</v>
          </cell>
          <cell r="W33">
            <v>0</v>
          </cell>
          <cell r="X33">
            <v>69249.122734023142</v>
          </cell>
          <cell r="Y33">
            <v>22713.966484023138</v>
          </cell>
          <cell r="Z33">
            <v>46535.15625</v>
          </cell>
          <cell r="AA33">
            <v>0</v>
          </cell>
          <cell r="AB33">
            <v>5734789.3136243587</v>
          </cell>
          <cell r="AE33">
            <v>0</v>
          </cell>
          <cell r="AG33">
            <v>0</v>
          </cell>
          <cell r="AI33">
            <v>280000</v>
          </cell>
          <cell r="AJ33">
            <v>5454789.3136243587</v>
          </cell>
        </row>
        <row r="34">
          <cell r="B34">
            <v>10264</v>
          </cell>
          <cell r="C34" t="str">
            <v>DARWIN RUMAHORBO</v>
          </cell>
          <cell r="D34" t="str">
            <v>DC</v>
          </cell>
          <cell r="E34">
            <v>0</v>
          </cell>
          <cell r="F34" t="str">
            <v>MITA</v>
          </cell>
          <cell r="G34" t="str">
            <v>TK</v>
          </cell>
          <cell r="H34">
            <v>42282</v>
          </cell>
          <cell r="I34">
            <v>20</v>
          </cell>
          <cell r="J34">
            <v>3865688</v>
          </cell>
          <cell r="K34">
            <v>3865688</v>
          </cell>
          <cell r="L34">
            <v>1026305.39</v>
          </cell>
          <cell r="M34">
            <v>0</v>
          </cell>
          <cell r="N34">
            <v>1114043.3063583816</v>
          </cell>
          <cell r="O34">
            <v>163905.17120000001</v>
          </cell>
          <cell r="P34">
            <v>157638.92000000001</v>
          </cell>
          <cell r="Q34">
            <v>77313.759999999995</v>
          </cell>
          <cell r="S34">
            <v>6404894.5475583803</v>
          </cell>
          <cell r="T34">
            <v>77313.759999999995</v>
          </cell>
          <cell r="U34">
            <v>39409.730000000003</v>
          </cell>
          <cell r="V34">
            <v>38656.879999999997</v>
          </cell>
          <cell r="W34">
            <v>0</v>
          </cell>
          <cell r="X34">
            <v>71463.472509023049</v>
          </cell>
          <cell r="Y34">
            <v>22713.966484023073</v>
          </cell>
          <cell r="Z34">
            <v>48749.506024999981</v>
          </cell>
          <cell r="AA34">
            <v>0</v>
          </cell>
          <cell r="AB34">
            <v>5779192.8538493579</v>
          </cell>
          <cell r="AE34">
            <v>0</v>
          </cell>
          <cell r="AG34">
            <v>0</v>
          </cell>
          <cell r="AI34">
            <v>280000</v>
          </cell>
          <cell r="AJ34">
            <v>5499192.8538493579</v>
          </cell>
        </row>
        <row r="35">
          <cell r="B35">
            <v>10269</v>
          </cell>
          <cell r="C35" t="str">
            <v>SITI QONI'AH</v>
          </cell>
          <cell r="D35" t="str">
            <v>DC</v>
          </cell>
          <cell r="E35">
            <v>0</v>
          </cell>
          <cell r="F35" t="str">
            <v>BAYU</v>
          </cell>
          <cell r="G35" t="str">
            <v>TK</v>
          </cell>
          <cell r="H35">
            <v>42314</v>
          </cell>
          <cell r="I35">
            <v>20</v>
          </cell>
          <cell r="J35">
            <v>3971438</v>
          </cell>
          <cell r="K35">
            <v>3971438</v>
          </cell>
          <cell r="L35">
            <v>12332560.940000001</v>
          </cell>
          <cell r="M35">
            <v>0</v>
          </cell>
          <cell r="N35">
            <v>1142467.4393063583</v>
          </cell>
          <cell r="O35">
            <v>168388.9712</v>
          </cell>
          <cell r="P35">
            <v>0</v>
          </cell>
          <cell r="Q35">
            <v>79428.759999999995</v>
          </cell>
          <cell r="S35">
            <v>17694284.110506363</v>
          </cell>
          <cell r="T35">
            <v>79428.759999999995</v>
          </cell>
          <cell r="U35">
            <v>0</v>
          </cell>
          <cell r="V35">
            <v>39714.379999999997</v>
          </cell>
          <cell r="W35">
            <v>0</v>
          </cell>
          <cell r="X35">
            <v>1469604.4789092874</v>
          </cell>
          <cell r="Y35">
            <v>23724.693599052232</v>
          </cell>
          <cell r="Z35">
            <v>1445879.7853102351</v>
          </cell>
          <cell r="AA35">
            <v>0</v>
          </cell>
          <cell r="AB35">
            <v>15857718.760397073</v>
          </cell>
          <cell r="AE35">
            <v>0</v>
          </cell>
          <cell r="AG35">
            <v>0</v>
          </cell>
          <cell r="AI35">
            <v>280000</v>
          </cell>
          <cell r="AJ35">
            <v>15577718.760397073</v>
          </cell>
        </row>
        <row r="36">
          <cell r="B36">
            <v>10272</v>
          </cell>
          <cell r="C36" t="str">
            <v>LISTIANA PRASTIWI</v>
          </cell>
          <cell r="D36" t="str">
            <v>DC</v>
          </cell>
          <cell r="E36">
            <v>0</v>
          </cell>
          <cell r="F36" t="str">
            <v>BAYU</v>
          </cell>
          <cell r="G36" t="str">
            <v>TK</v>
          </cell>
          <cell r="H36">
            <v>42402</v>
          </cell>
          <cell r="I36">
            <v>20</v>
          </cell>
          <cell r="J36">
            <v>3835000</v>
          </cell>
          <cell r="K36">
            <v>3835000</v>
          </cell>
          <cell r="L36">
            <v>0</v>
          </cell>
          <cell r="M36">
            <v>0</v>
          </cell>
          <cell r="N36">
            <v>1071804.4315992291</v>
          </cell>
          <cell r="O36">
            <v>162604</v>
          </cell>
          <cell r="P36">
            <v>157638.92000000001</v>
          </cell>
          <cell r="Q36">
            <v>76700</v>
          </cell>
          <cell r="S36">
            <v>5303747.3515992295</v>
          </cell>
          <cell r="T36">
            <v>76700</v>
          </cell>
          <cell r="U36">
            <v>39409.730000000003</v>
          </cell>
          <cell r="V36">
            <v>38350</v>
          </cell>
          <cell r="W36">
            <v>0</v>
          </cell>
          <cell r="X36">
            <v>19205.012700963394</v>
          </cell>
          <cell r="Y36">
            <v>19205.012700963394</v>
          </cell>
          <cell r="Z36">
            <v>0</v>
          </cell>
          <cell r="AA36">
            <v>0</v>
          </cell>
          <cell r="AB36">
            <v>4733139.6888982663</v>
          </cell>
          <cell r="AE36">
            <v>0</v>
          </cell>
          <cell r="AG36">
            <v>0</v>
          </cell>
          <cell r="AI36">
            <v>280000</v>
          </cell>
          <cell r="AJ36">
            <v>4453139.6888982663</v>
          </cell>
        </row>
        <row r="37">
          <cell r="B37">
            <v>10275</v>
          </cell>
          <cell r="C37" t="str">
            <v>SUGESTI SITUMORANG</v>
          </cell>
          <cell r="D37" t="str">
            <v>DC</v>
          </cell>
          <cell r="E37">
            <v>0</v>
          </cell>
          <cell r="F37" t="str">
            <v>KOTOT</v>
          </cell>
          <cell r="G37" t="str">
            <v>TK</v>
          </cell>
          <cell r="H37">
            <v>42466</v>
          </cell>
          <cell r="I37">
            <v>20</v>
          </cell>
          <cell r="J37">
            <v>3900938</v>
          </cell>
          <cell r="K37">
            <v>3900938</v>
          </cell>
          <cell r="L37">
            <v>2630650</v>
          </cell>
          <cell r="M37">
            <v>0</v>
          </cell>
          <cell r="N37">
            <v>1123518.0173410405</v>
          </cell>
          <cell r="O37">
            <v>165399.77119999999</v>
          </cell>
          <cell r="P37">
            <v>157638.92000000001</v>
          </cell>
          <cell r="Q37">
            <v>78018.759999999995</v>
          </cell>
          <cell r="S37">
            <v>8056163.4685410401</v>
          </cell>
          <cell r="T37">
            <v>78018.759999999995</v>
          </cell>
          <cell r="U37">
            <v>39409.730000000003</v>
          </cell>
          <cell r="V37">
            <v>39009.379999999997</v>
          </cell>
          <cell r="W37">
            <v>0</v>
          </cell>
          <cell r="X37">
            <v>149845.87125569943</v>
          </cell>
          <cell r="Y37">
            <v>24889.996255699425</v>
          </cell>
          <cell r="Z37">
            <v>124955.875</v>
          </cell>
          <cell r="AA37">
            <v>0</v>
          </cell>
          <cell r="AB37">
            <v>7348822.2760853404</v>
          </cell>
          <cell r="AE37">
            <v>0</v>
          </cell>
          <cell r="AG37">
            <v>0</v>
          </cell>
          <cell r="AI37">
            <v>280000</v>
          </cell>
          <cell r="AJ37">
            <v>7068822.2760853404</v>
          </cell>
        </row>
        <row r="38">
          <cell r="B38">
            <v>10279</v>
          </cell>
          <cell r="C38" t="str">
            <v>JULIA DEVI SINAGA</v>
          </cell>
          <cell r="D38" t="str">
            <v>DC</v>
          </cell>
          <cell r="E38">
            <v>0</v>
          </cell>
          <cell r="F38" t="str">
            <v>KOTOT</v>
          </cell>
          <cell r="G38" t="str">
            <v>TK</v>
          </cell>
          <cell r="H38">
            <v>42514</v>
          </cell>
          <cell r="I38">
            <v>20</v>
          </cell>
          <cell r="J38">
            <v>3850000</v>
          </cell>
          <cell r="K38">
            <v>3850000</v>
          </cell>
          <cell r="L38">
            <v>4269000</v>
          </cell>
          <cell r="M38">
            <v>0</v>
          </cell>
          <cell r="N38">
            <v>887283.23699421971</v>
          </cell>
          <cell r="O38">
            <v>163240</v>
          </cell>
          <cell r="P38">
            <v>0</v>
          </cell>
          <cell r="Q38">
            <v>77000</v>
          </cell>
          <cell r="S38">
            <v>9246523.2369942199</v>
          </cell>
          <cell r="T38">
            <v>77000</v>
          </cell>
          <cell r="U38">
            <v>0</v>
          </cell>
          <cell r="V38">
            <v>38500</v>
          </cell>
          <cell r="W38">
            <v>0</v>
          </cell>
          <cell r="X38">
            <v>208637.89460500973</v>
          </cell>
          <cell r="Y38">
            <v>5657.3537572254427</v>
          </cell>
          <cell r="Z38">
            <v>202980.54084778429</v>
          </cell>
          <cell r="AA38">
            <v>0</v>
          </cell>
          <cell r="AB38">
            <v>8682145.3423892111</v>
          </cell>
          <cell r="AE38">
            <v>0</v>
          </cell>
          <cell r="AG38">
            <v>0</v>
          </cell>
          <cell r="AI38">
            <v>280000</v>
          </cell>
          <cell r="AJ38">
            <v>8402145.3423892111</v>
          </cell>
        </row>
        <row r="39">
          <cell r="B39">
            <v>10286</v>
          </cell>
          <cell r="C39" t="str">
            <v>TRY HEPPY NESS LB GAOL</v>
          </cell>
          <cell r="D39" t="str">
            <v>DC</v>
          </cell>
          <cell r="E39">
            <v>0</v>
          </cell>
          <cell r="F39" t="str">
            <v>MITA</v>
          </cell>
          <cell r="G39" t="str">
            <v>TK</v>
          </cell>
          <cell r="H39">
            <v>42594</v>
          </cell>
          <cell r="I39">
            <v>20</v>
          </cell>
          <cell r="J39">
            <v>3835000</v>
          </cell>
          <cell r="K39">
            <v>3835000</v>
          </cell>
          <cell r="L39">
            <v>1941718.7500000002</v>
          </cell>
          <cell r="M39">
            <v>0</v>
          </cell>
          <cell r="N39">
            <v>884118.49710982654</v>
          </cell>
          <cell r="O39">
            <v>162604</v>
          </cell>
          <cell r="P39">
            <v>157638.92000000001</v>
          </cell>
          <cell r="Q39">
            <v>76700</v>
          </cell>
          <cell r="S39">
            <v>7057780.1671098266</v>
          </cell>
          <cell r="T39">
            <v>76700</v>
          </cell>
          <cell r="U39">
            <v>39409.730000000003</v>
          </cell>
          <cell r="V39">
            <v>38350</v>
          </cell>
          <cell r="W39">
            <v>0</v>
          </cell>
          <cell r="X39">
            <v>102521.57143771673</v>
          </cell>
          <cell r="Y39">
            <v>10289.930812716764</v>
          </cell>
          <cell r="Z39">
            <v>92231.640624999971</v>
          </cell>
          <cell r="AA39">
            <v>0</v>
          </cell>
          <cell r="AB39">
            <v>6403855.9456721097</v>
          </cell>
          <cell r="AE39">
            <v>160000</v>
          </cell>
          <cell r="AG39">
            <v>0</v>
          </cell>
          <cell r="AI39">
            <v>280000</v>
          </cell>
          <cell r="AJ39">
            <v>5963855.9456721097</v>
          </cell>
        </row>
        <row r="40">
          <cell r="B40">
            <v>10292</v>
          </cell>
          <cell r="C40" t="str">
            <v>NINING RUSTITIN</v>
          </cell>
          <cell r="D40" t="str">
            <v>DC</v>
          </cell>
          <cell r="E40">
            <v>0</v>
          </cell>
          <cell r="F40" t="str">
            <v>ROMLAH</v>
          </cell>
          <cell r="G40" t="str">
            <v>TK</v>
          </cell>
          <cell r="H40">
            <v>42621</v>
          </cell>
          <cell r="I40">
            <v>20</v>
          </cell>
          <cell r="J40">
            <v>3865688</v>
          </cell>
          <cell r="K40">
            <v>3865688</v>
          </cell>
          <cell r="L40">
            <v>13948927.499999998</v>
          </cell>
          <cell r="M40">
            <v>0</v>
          </cell>
          <cell r="N40">
            <v>1097656.9603082852</v>
          </cell>
          <cell r="O40">
            <v>163905.17120000001</v>
          </cell>
          <cell r="P40">
            <v>157638.92000000001</v>
          </cell>
          <cell r="Q40">
            <v>77313.759999999995</v>
          </cell>
          <cell r="S40">
            <v>19311130.311508287</v>
          </cell>
          <cell r="T40">
            <v>77313.759999999995</v>
          </cell>
          <cell r="U40">
            <v>39409.730000000003</v>
          </cell>
          <cell r="V40">
            <v>38656.879999999997</v>
          </cell>
          <cell r="W40">
            <v>0</v>
          </cell>
          <cell r="X40">
            <v>1706695.8245595759</v>
          </cell>
          <cell r="Y40">
            <v>21935.615046643714</v>
          </cell>
          <cell r="Z40">
            <v>1684760.2095129322</v>
          </cell>
          <cell r="AA40">
            <v>0</v>
          </cell>
          <cell r="AB40">
            <v>17050196.265748709</v>
          </cell>
          <cell r="AE40">
            <v>0</v>
          </cell>
          <cell r="AG40">
            <v>0</v>
          </cell>
          <cell r="AI40">
            <v>280000</v>
          </cell>
          <cell r="AJ40">
            <v>16770196.265748709</v>
          </cell>
        </row>
        <row r="41">
          <cell r="B41">
            <v>10293</v>
          </cell>
          <cell r="C41" t="str">
            <v>VERONIKA MANURUNG</v>
          </cell>
          <cell r="D41" t="str">
            <v>DC</v>
          </cell>
          <cell r="E41">
            <v>0</v>
          </cell>
          <cell r="F41" t="str">
            <v>BAYU</v>
          </cell>
          <cell r="G41" t="str">
            <v>TK</v>
          </cell>
          <cell r="H41">
            <v>42628</v>
          </cell>
          <cell r="I41">
            <v>20</v>
          </cell>
          <cell r="J41">
            <v>3850000</v>
          </cell>
          <cell r="K41">
            <v>3850000</v>
          </cell>
          <cell r="L41">
            <v>766125</v>
          </cell>
          <cell r="M41">
            <v>0</v>
          </cell>
          <cell r="N41">
            <v>1109826.5895953758</v>
          </cell>
          <cell r="O41">
            <v>163240</v>
          </cell>
          <cell r="P41">
            <v>157638.92000000001</v>
          </cell>
          <cell r="Q41">
            <v>77000</v>
          </cell>
          <cell r="S41">
            <v>6123830.5095953755</v>
          </cell>
          <cell r="T41">
            <v>77000</v>
          </cell>
          <cell r="U41">
            <v>39409.730000000003</v>
          </cell>
          <cell r="V41">
            <v>38500</v>
          </cell>
          <cell r="W41">
            <v>0</v>
          </cell>
          <cell r="X41">
            <v>58136.462705780694</v>
          </cell>
          <cell r="Y41">
            <v>21745.525205780319</v>
          </cell>
          <cell r="Z41">
            <v>36390.9375</v>
          </cell>
          <cell r="AA41">
            <v>3.7834979593753815E-10</v>
          </cell>
          <cell r="AB41">
            <v>5512905.3968895953</v>
          </cell>
          <cell r="AE41">
            <v>0</v>
          </cell>
          <cell r="AG41">
            <v>0</v>
          </cell>
          <cell r="AI41">
            <v>280000</v>
          </cell>
          <cell r="AJ41">
            <v>5232905.3968895953</v>
          </cell>
        </row>
        <row r="42">
          <cell r="B42">
            <v>10300</v>
          </cell>
          <cell r="C42" t="str">
            <v>SAPTHA MANDASARI</v>
          </cell>
          <cell r="D42" t="str">
            <v>DC</v>
          </cell>
          <cell r="E42">
            <v>0</v>
          </cell>
          <cell r="F42" t="str">
            <v>KOTOT</v>
          </cell>
          <cell r="G42" t="str">
            <v>TK</v>
          </cell>
          <cell r="H42">
            <v>42740</v>
          </cell>
          <cell r="I42">
            <v>20</v>
          </cell>
          <cell r="J42">
            <v>3835000</v>
          </cell>
          <cell r="K42">
            <v>3835000</v>
          </cell>
          <cell r="L42">
            <v>0</v>
          </cell>
          <cell r="M42">
            <v>0</v>
          </cell>
          <cell r="N42">
            <v>884118.49710982654</v>
          </cell>
          <cell r="O42">
            <v>162604</v>
          </cell>
          <cell r="P42">
            <v>0</v>
          </cell>
          <cell r="Q42">
            <v>76700</v>
          </cell>
          <cell r="S42">
            <v>4958422.4971098267</v>
          </cell>
          <cell r="T42">
            <v>76700</v>
          </cell>
          <cell r="U42">
            <v>0</v>
          </cell>
          <cell r="V42">
            <v>38350</v>
          </cell>
          <cell r="W42">
            <v>0</v>
          </cell>
          <cell r="X42">
            <v>4772.5686127167819</v>
          </cell>
          <cell r="Y42">
            <v>4772.5686127167819</v>
          </cell>
          <cell r="Z42">
            <v>0</v>
          </cell>
          <cell r="AA42">
            <v>0</v>
          </cell>
          <cell r="AB42">
            <v>4599295.9284971096</v>
          </cell>
          <cell r="AE42">
            <v>0</v>
          </cell>
          <cell r="AG42">
            <v>0</v>
          </cell>
          <cell r="AI42">
            <v>280000</v>
          </cell>
          <cell r="AJ42">
            <v>4319295.9284971096</v>
          </cell>
        </row>
        <row r="43">
          <cell r="B43">
            <v>10306</v>
          </cell>
          <cell r="C43" t="str">
            <v>ROHANI SIBURIAN</v>
          </cell>
          <cell r="D43" t="str">
            <v>DC</v>
          </cell>
          <cell r="E43">
            <v>0</v>
          </cell>
          <cell r="F43" t="str">
            <v>MONANG</v>
          </cell>
          <cell r="G43" t="str">
            <v>TK</v>
          </cell>
          <cell r="H43">
            <v>42830</v>
          </cell>
          <cell r="I43">
            <v>20</v>
          </cell>
          <cell r="J43">
            <v>3865688</v>
          </cell>
          <cell r="K43">
            <v>3865688</v>
          </cell>
          <cell r="L43">
            <v>5866017.5200000005</v>
          </cell>
          <cell r="M43">
            <v>0</v>
          </cell>
          <cell r="N43">
            <v>959442.20578034699</v>
          </cell>
          <cell r="O43">
            <v>163905.17120000001</v>
          </cell>
          <cell r="P43">
            <v>157638.92000000001</v>
          </cell>
          <cell r="Q43">
            <v>77313.759999999995</v>
          </cell>
          <cell r="S43">
            <v>11090005.576980347</v>
          </cell>
          <cell r="T43">
            <v>77313.759999999995</v>
          </cell>
          <cell r="U43">
            <v>39409.730000000003</v>
          </cell>
          <cell r="V43">
            <v>38656.879999999997</v>
          </cell>
          <cell r="W43">
            <v>0</v>
          </cell>
          <cell r="X43">
            <v>473527.11438038619</v>
          </cell>
          <cell r="Y43">
            <v>15370.414206566415</v>
          </cell>
          <cell r="Z43">
            <v>458156.70017381903</v>
          </cell>
          <cell r="AA43">
            <v>7.2759576141834259E-10</v>
          </cell>
          <cell r="AB43">
            <v>10062240.241399961</v>
          </cell>
          <cell r="AE43">
            <v>0</v>
          </cell>
          <cell r="AG43">
            <v>0</v>
          </cell>
          <cell r="AI43">
            <v>280000</v>
          </cell>
          <cell r="AJ43">
            <v>9782240.2413999606</v>
          </cell>
        </row>
        <row r="44">
          <cell r="B44">
            <v>10311</v>
          </cell>
          <cell r="C44" t="str">
            <v>WASTINI</v>
          </cell>
          <cell r="D44" t="str">
            <v>DC</v>
          </cell>
          <cell r="E44">
            <v>0</v>
          </cell>
          <cell r="F44" t="str">
            <v>MONANG</v>
          </cell>
          <cell r="G44" t="str">
            <v>TK</v>
          </cell>
          <cell r="H44">
            <v>42898</v>
          </cell>
          <cell r="I44">
            <v>20</v>
          </cell>
          <cell r="J44">
            <v>3835000</v>
          </cell>
          <cell r="K44">
            <v>3835000</v>
          </cell>
          <cell r="L44">
            <v>1914625.0000000002</v>
          </cell>
          <cell r="M44">
            <v>0</v>
          </cell>
          <cell r="N44">
            <v>1105794.7976878611</v>
          </cell>
          <cell r="O44">
            <v>162604</v>
          </cell>
          <cell r="P44">
            <v>0</v>
          </cell>
          <cell r="Q44">
            <v>76700</v>
          </cell>
          <cell r="S44">
            <v>7094723.7976878611</v>
          </cell>
          <cell r="T44">
            <v>76700</v>
          </cell>
          <cell r="U44">
            <v>0</v>
          </cell>
          <cell r="V44">
            <v>38350</v>
          </cell>
          <cell r="W44">
            <v>0</v>
          </cell>
          <cell r="X44">
            <v>106246.88039017338</v>
          </cell>
          <cell r="Y44">
            <v>15302.192890173385</v>
          </cell>
          <cell r="Z44">
            <v>90944.6875</v>
          </cell>
          <cell r="AA44">
            <v>0</v>
          </cell>
          <cell r="AB44">
            <v>6634122.9172976874</v>
          </cell>
          <cell r="AE44">
            <v>0</v>
          </cell>
          <cell r="AG44">
            <v>0</v>
          </cell>
          <cell r="AI44">
            <v>280000</v>
          </cell>
          <cell r="AJ44">
            <v>6354122.9172976874</v>
          </cell>
        </row>
        <row r="45">
          <cell r="B45">
            <v>10313</v>
          </cell>
          <cell r="C45" t="str">
            <v>B.MEGAWATI LUMBANTORUAN</v>
          </cell>
          <cell r="D45" t="str">
            <v>DC</v>
          </cell>
          <cell r="E45">
            <v>0</v>
          </cell>
          <cell r="F45" t="str">
            <v>ROMLAH</v>
          </cell>
          <cell r="G45" t="str">
            <v>TK</v>
          </cell>
          <cell r="H45">
            <v>42905</v>
          </cell>
          <cell r="I45">
            <v>20</v>
          </cell>
          <cell r="J45">
            <v>3835000</v>
          </cell>
          <cell r="K45">
            <v>3835000</v>
          </cell>
          <cell r="L45">
            <v>0</v>
          </cell>
          <cell r="M45">
            <v>0</v>
          </cell>
          <cell r="N45">
            <v>1105794.7976878611</v>
          </cell>
          <cell r="O45">
            <v>162604</v>
          </cell>
          <cell r="P45">
            <v>0</v>
          </cell>
          <cell r="Q45">
            <v>76700</v>
          </cell>
          <cell r="S45">
            <v>5180098.7976878611</v>
          </cell>
          <cell r="T45">
            <v>76700</v>
          </cell>
          <cell r="U45">
            <v>0</v>
          </cell>
          <cell r="V45">
            <v>38350</v>
          </cell>
          <cell r="W45">
            <v>0</v>
          </cell>
          <cell r="X45">
            <v>15302.192890173385</v>
          </cell>
          <cell r="Y45">
            <v>15302.192890173385</v>
          </cell>
          <cell r="Z45">
            <v>0</v>
          </cell>
          <cell r="AA45">
            <v>0</v>
          </cell>
          <cell r="AB45">
            <v>4810442.6047976874</v>
          </cell>
          <cell r="AE45">
            <v>0</v>
          </cell>
          <cell r="AG45">
            <v>0</v>
          </cell>
          <cell r="AI45">
            <v>280000</v>
          </cell>
          <cell r="AJ45">
            <v>4530442.6047976874</v>
          </cell>
        </row>
        <row r="46">
          <cell r="B46">
            <v>10314</v>
          </cell>
          <cell r="C46" t="str">
            <v>NANCI MELDA SIHOMBING</v>
          </cell>
          <cell r="D46" t="str">
            <v>DC</v>
          </cell>
          <cell r="E46">
            <v>0</v>
          </cell>
          <cell r="F46" t="str">
            <v>MITA</v>
          </cell>
          <cell r="G46" t="str">
            <v>TK</v>
          </cell>
          <cell r="H46">
            <v>42905</v>
          </cell>
          <cell r="I46">
            <v>20</v>
          </cell>
          <cell r="J46">
            <v>3835000</v>
          </cell>
          <cell r="K46">
            <v>3835000</v>
          </cell>
          <cell r="L46">
            <v>840559.77</v>
          </cell>
          <cell r="M46">
            <v>0</v>
          </cell>
          <cell r="N46">
            <v>1105794.7976878611</v>
          </cell>
          <cell r="O46">
            <v>162604</v>
          </cell>
          <cell r="P46">
            <v>0</v>
          </cell>
          <cell r="Q46">
            <v>76700</v>
          </cell>
          <cell r="S46">
            <v>6020658.5676878607</v>
          </cell>
          <cell r="T46">
            <v>76700</v>
          </cell>
          <cell r="U46">
            <v>0</v>
          </cell>
          <cell r="V46">
            <v>38350</v>
          </cell>
          <cell r="W46">
            <v>0</v>
          </cell>
          <cell r="X46">
            <v>55228.78196517341</v>
          </cell>
          <cell r="Y46">
            <v>15302.192890173385</v>
          </cell>
          <cell r="Z46">
            <v>39926.589075000025</v>
          </cell>
          <cell r="AA46">
            <v>0</v>
          </cell>
          <cell r="AB46">
            <v>5611075.7857226869</v>
          </cell>
          <cell r="AE46">
            <v>0</v>
          </cell>
          <cell r="AG46">
            <v>0</v>
          </cell>
          <cell r="AI46">
            <v>280000</v>
          </cell>
          <cell r="AJ46">
            <v>5331075.7857226869</v>
          </cell>
        </row>
        <row r="47">
          <cell r="B47">
            <v>10315</v>
          </cell>
          <cell r="C47" t="str">
            <v>ZAENAL MUSTAFA SITUMORANG</v>
          </cell>
          <cell r="D47" t="str">
            <v>DC</v>
          </cell>
          <cell r="E47">
            <v>0</v>
          </cell>
          <cell r="F47" t="str">
            <v>MITA</v>
          </cell>
          <cell r="G47" t="str">
            <v>K1</v>
          </cell>
          <cell r="H47">
            <v>42905</v>
          </cell>
          <cell r="I47">
            <v>20</v>
          </cell>
          <cell r="J47">
            <v>3835000</v>
          </cell>
          <cell r="K47">
            <v>3835000</v>
          </cell>
          <cell r="L47">
            <v>2250375</v>
          </cell>
          <cell r="M47">
            <v>0</v>
          </cell>
          <cell r="N47">
            <v>876729.28709055879</v>
          </cell>
          <cell r="O47">
            <v>162604</v>
          </cell>
          <cell r="P47">
            <v>0</v>
          </cell>
          <cell r="Q47">
            <v>76700</v>
          </cell>
          <cell r="S47">
            <v>7201408.2870905586</v>
          </cell>
          <cell r="T47">
            <v>76700</v>
          </cell>
          <cell r="U47">
            <v>0</v>
          </cell>
          <cell r="V47">
            <v>38350</v>
          </cell>
          <cell r="W47">
            <v>0</v>
          </cell>
          <cell r="X47">
            <v>73814.393636801527</v>
          </cell>
          <cell r="Y47">
            <v>0</v>
          </cell>
          <cell r="Z47">
            <v>73814.393636801527</v>
          </cell>
          <cell r="AA47">
            <v>0</v>
          </cell>
          <cell r="AB47">
            <v>6773239.8934537573</v>
          </cell>
          <cell r="AE47">
            <v>0</v>
          </cell>
          <cell r="AG47">
            <v>0</v>
          </cell>
          <cell r="AI47">
            <v>280000</v>
          </cell>
          <cell r="AJ47">
            <v>6493239.8934537573</v>
          </cell>
        </row>
        <row r="48">
          <cell r="B48">
            <v>10317</v>
          </cell>
          <cell r="C48" t="str">
            <v>WA ODE LISA HABSARI</v>
          </cell>
          <cell r="D48" t="str">
            <v>DC</v>
          </cell>
          <cell r="E48">
            <v>0</v>
          </cell>
          <cell r="F48" t="str">
            <v>RUDI</v>
          </cell>
          <cell r="G48" t="str">
            <v>TK</v>
          </cell>
          <cell r="H48">
            <v>42954</v>
          </cell>
          <cell r="I48">
            <v>20</v>
          </cell>
          <cell r="J48">
            <v>3835000</v>
          </cell>
          <cell r="K48">
            <v>3835000</v>
          </cell>
          <cell r="L48">
            <v>0</v>
          </cell>
          <cell r="M48">
            <v>0</v>
          </cell>
          <cell r="N48">
            <v>1105794.7976878611</v>
          </cell>
          <cell r="O48">
            <v>162604</v>
          </cell>
          <cell r="P48">
            <v>157638.92000000001</v>
          </cell>
          <cell r="Q48">
            <v>76700</v>
          </cell>
          <cell r="S48">
            <v>5337737.7176878611</v>
          </cell>
          <cell r="T48">
            <v>76700</v>
          </cell>
          <cell r="U48">
            <v>39409.730000000003</v>
          </cell>
          <cell r="V48">
            <v>38350</v>
          </cell>
          <cell r="W48">
            <v>0</v>
          </cell>
          <cell r="X48">
            <v>20819.555090173777</v>
          </cell>
          <cell r="Y48">
            <v>20819.555090173399</v>
          </cell>
          <cell r="Z48">
            <v>0</v>
          </cell>
          <cell r="AA48">
            <v>3.7834979593753815E-10</v>
          </cell>
          <cell r="AB48">
            <v>4765515.5125976875</v>
          </cell>
          <cell r="AE48">
            <v>0</v>
          </cell>
          <cell r="AG48">
            <v>0</v>
          </cell>
          <cell r="AI48">
            <v>280000</v>
          </cell>
          <cell r="AJ48">
            <v>4485515.5125976875</v>
          </cell>
        </row>
        <row r="49">
          <cell r="B49">
            <v>10322</v>
          </cell>
          <cell r="C49" t="str">
            <v>GABRIELLA TAMPUBOLON</v>
          </cell>
          <cell r="D49" t="str">
            <v>DC</v>
          </cell>
          <cell r="E49">
            <v>0</v>
          </cell>
          <cell r="F49" t="str">
            <v>MITA</v>
          </cell>
          <cell r="G49" t="str">
            <v>TK</v>
          </cell>
          <cell r="H49">
            <v>42998</v>
          </cell>
          <cell r="I49">
            <v>20</v>
          </cell>
          <cell r="J49">
            <v>3835000</v>
          </cell>
          <cell r="K49">
            <v>3835000</v>
          </cell>
          <cell r="L49">
            <v>810000</v>
          </cell>
          <cell r="M49">
            <v>0</v>
          </cell>
          <cell r="N49">
            <v>737196.5317919075</v>
          </cell>
          <cell r="O49">
            <v>162604</v>
          </cell>
          <cell r="P49">
            <v>0</v>
          </cell>
          <cell r="Q49">
            <v>76700</v>
          </cell>
          <cell r="S49">
            <v>5621500.5317919077</v>
          </cell>
          <cell r="T49">
            <v>76700</v>
          </cell>
          <cell r="U49">
            <v>0</v>
          </cell>
          <cell r="V49">
            <v>38350</v>
          </cell>
          <cell r="W49">
            <v>0</v>
          </cell>
          <cell r="X49">
            <v>36268.775260115603</v>
          </cell>
          <cell r="Y49">
            <v>0</v>
          </cell>
          <cell r="Z49">
            <v>36268.775260115603</v>
          </cell>
          <cell r="AA49">
            <v>0</v>
          </cell>
          <cell r="AB49">
            <v>5230877.7565317918</v>
          </cell>
          <cell r="AE49">
            <v>0</v>
          </cell>
          <cell r="AG49">
            <v>0</v>
          </cell>
          <cell r="AI49">
            <v>280000</v>
          </cell>
          <cell r="AJ49">
            <v>4950877.7565317918</v>
          </cell>
        </row>
        <row r="50">
          <cell r="B50">
            <v>10324</v>
          </cell>
          <cell r="C50" t="str">
            <v>DHEA PATTAH</v>
          </cell>
          <cell r="D50" t="str">
            <v>DC</v>
          </cell>
          <cell r="E50">
            <v>0</v>
          </cell>
          <cell r="F50" t="str">
            <v>KOTOT</v>
          </cell>
          <cell r="G50" t="str">
            <v>TK</v>
          </cell>
          <cell r="H50">
            <v>43010</v>
          </cell>
          <cell r="I50">
            <v>20</v>
          </cell>
          <cell r="J50">
            <v>3835000</v>
          </cell>
          <cell r="K50">
            <v>3835000</v>
          </cell>
          <cell r="L50">
            <v>1940210.0000000002</v>
          </cell>
          <cell r="M50">
            <v>0</v>
          </cell>
          <cell r="N50">
            <v>1105794.7976878611</v>
          </cell>
          <cell r="O50">
            <v>162604</v>
          </cell>
          <cell r="P50">
            <v>157638.92000000001</v>
          </cell>
          <cell r="Q50">
            <v>76700</v>
          </cell>
          <cell r="S50">
            <v>7277947.7176878611</v>
          </cell>
          <cell r="T50">
            <v>76700</v>
          </cell>
          <cell r="U50">
            <v>39409.730000000003</v>
          </cell>
          <cell r="V50">
            <v>38350</v>
          </cell>
          <cell r="W50">
            <v>0</v>
          </cell>
          <cell r="X50">
            <v>112979.53009017378</v>
          </cell>
          <cell r="Y50">
            <v>20819.555090173399</v>
          </cell>
          <cell r="Z50">
            <v>92159.975000000006</v>
          </cell>
          <cell r="AA50">
            <v>3.7834979593753815E-10</v>
          </cell>
          <cell r="AB50">
            <v>6613565.537597687</v>
          </cell>
          <cell r="AE50">
            <v>0</v>
          </cell>
          <cell r="AG50">
            <v>0</v>
          </cell>
          <cell r="AI50">
            <v>280000</v>
          </cell>
          <cell r="AJ50">
            <v>6333565.537597687</v>
          </cell>
        </row>
        <row r="51">
          <cell r="B51">
            <v>10325</v>
          </cell>
          <cell r="C51" t="str">
            <v>NURLIAN  FAUZIAH RAHMAN</v>
          </cell>
          <cell r="D51" t="str">
            <v>DC</v>
          </cell>
          <cell r="E51">
            <v>0</v>
          </cell>
          <cell r="F51" t="str">
            <v>ROMLAH</v>
          </cell>
          <cell r="G51" t="str">
            <v>TK</v>
          </cell>
          <cell r="H51">
            <v>43010</v>
          </cell>
          <cell r="I51">
            <v>20</v>
          </cell>
          <cell r="J51">
            <v>3835000</v>
          </cell>
          <cell r="K51">
            <v>3835000</v>
          </cell>
          <cell r="L51">
            <v>0</v>
          </cell>
          <cell r="M51">
            <v>0</v>
          </cell>
          <cell r="N51">
            <v>1105794.7976878611</v>
          </cell>
          <cell r="O51">
            <v>162604</v>
          </cell>
          <cell r="P51">
            <v>157638.92000000001</v>
          </cell>
          <cell r="Q51">
            <v>76700</v>
          </cell>
          <cell r="S51">
            <v>5337737.7176878611</v>
          </cell>
          <cell r="T51">
            <v>76700</v>
          </cell>
          <cell r="U51">
            <v>39409.730000000003</v>
          </cell>
          <cell r="V51">
            <v>38350</v>
          </cell>
          <cell r="W51">
            <v>0</v>
          </cell>
          <cell r="X51">
            <v>20819.555090173777</v>
          </cell>
          <cell r="Y51">
            <v>20819.555090173399</v>
          </cell>
          <cell r="Z51">
            <v>0</v>
          </cell>
          <cell r="AA51">
            <v>3.7834979593753815E-10</v>
          </cell>
          <cell r="AB51">
            <v>4765515.5125976875</v>
          </cell>
          <cell r="AE51">
            <v>0</v>
          </cell>
          <cell r="AG51">
            <v>0</v>
          </cell>
          <cell r="AI51">
            <v>280000</v>
          </cell>
          <cell r="AJ51">
            <v>4485515.5125976875</v>
          </cell>
        </row>
        <row r="52">
          <cell r="B52">
            <v>10331</v>
          </cell>
          <cell r="C52" t="str">
            <v>SUHADAYANI RAHMALIA</v>
          </cell>
          <cell r="D52" t="str">
            <v>DC</v>
          </cell>
          <cell r="E52">
            <v>0</v>
          </cell>
          <cell r="F52" t="str">
            <v>BAYU</v>
          </cell>
          <cell r="G52" t="str">
            <v>TK</v>
          </cell>
          <cell r="H52">
            <v>43108</v>
          </cell>
          <cell r="I52">
            <v>20</v>
          </cell>
          <cell r="J52">
            <v>3835000</v>
          </cell>
          <cell r="K52">
            <v>3835000</v>
          </cell>
          <cell r="L52">
            <v>0</v>
          </cell>
          <cell r="M52">
            <v>0</v>
          </cell>
          <cell r="N52">
            <v>1105794.7976878611</v>
          </cell>
          <cell r="O52">
            <v>162604</v>
          </cell>
          <cell r="P52">
            <v>0</v>
          </cell>
          <cell r="Q52">
            <v>76700</v>
          </cell>
          <cell r="S52">
            <v>5180098.7976878611</v>
          </cell>
          <cell r="T52">
            <v>76700</v>
          </cell>
          <cell r="U52">
            <v>0</v>
          </cell>
          <cell r="V52">
            <v>38350</v>
          </cell>
          <cell r="W52">
            <v>0</v>
          </cell>
          <cell r="X52">
            <v>15302.192890173385</v>
          </cell>
          <cell r="Y52">
            <v>15302.192890173385</v>
          </cell>
          <cell r="Z52">
            <v>0</v>
          </cell>
          <cell r="AA52">
            <v>0</v>
          </cell>
          <cell r="AB52">
            <v>4810442.6047976874</v>
          </cell>
          <cell r="AE52">
            <v>0</v>
          </cell>
          <cell r="AG52">
            <v>0</v>
          </cell>
          <cell r="AI52">
            <v>280000</v>
          </cell>
          <cell r="AJ52">
            <v>4530442.6047976874</v>
          </cell>
        </row>
        <row r="53">
          <cell r="B53">
            <v>10339</v>
          </cell>
          <cell r="C53" t="str">
            <v>SUGESTI TRI WIHANI</v>
          </cell>
          <cell r="D53" t="str">
            <v>DC</v>
          </cell>
          <cell r="E53">
            <v>0</v>
          </cell>
          <cell r="F53" t="str">
            <v>MONANG</v>
          </cell>
          <cell r="G53" t="str">
            <v>TK</v>
          </cell>
          <cell r="H53">
            <v>43201</v>
          </cell>
          <cell r="I53">
            <v>20</v>
          </cell>
          <cell r="J53">
            <v>3835000</v>
          </cell>
          <cell r="K53">
            <v>3835000</v>
          </cell>
          <cell r="L53">
            <v>0</v>
          </cell>
          <cell r="M53">
            <v>0</v>
          </cell>
          <cell r="N53">
            <v>1105794.7976878611</v>
          </cell>
          <cell r="O53">
            <v>162604</v>
          </cell>
          <cell r="P53">
            <v>0</v>
          </cell>
          <cell r="Q53">
            <v>76700</v>
          </cell>
          <cell r="S53">
            <v>5180098.7976878611</v>
          </cell>
          <cell r="T53">
            <v>76700</v>
          </cell>
          <cell r="U53">
            <v>0</v>
          </cell>
          <cell r="V53">
            <v>38350</v>
          </cell>
          <cell r="W53">
            <v>0</v>
          </cell>
          <cell r="X53">
            <v>15302.192890173385</v>
          </cell>
          <cell r="Y53">
            <v>15302.192890173385</v>
          </cell>
          <cell r="Z53">
            <v>0</v>
          </cell>
          <cell r="AA53">
            <v>0</v>
          </cell>
          <cell r="AB53">
            <v>4810442.6047976874</v>
          </cell>
          <cell r="AE53">
            <v>0</v>
          </cell>
          <cell r="AG53">
            <v>0</v>
          </cell>
          <cell r="AI53">
            <v>280000</v>
          </cell>
          <cell r="AJ53">
            <v>4530442.6047976874</v>
          </cell>
        </row>
        <row r="54">
          <cell r="B54">
            <v>10342</v>
          </cell>
          <cell r="C54" t="str">
            <v>SELLY BERTOVYA SIHALOHO</v>
          </cell>
          <cell r="D54" t="str">
            <v>DC</v>
          </cell>
          <cell r="E54">
            <v>0</v>
          </cell>
          <cell r="F54" t="str">
            <v>RUDI</v>
          </cell>
          <cell r="G54" t="str">
            <v>TK</v>
          </cell>
          <cell r="H54">
            <v>43229</v>
          </cell>
          <cell r="I54">
            <v>20</v>
          </cell>
          <cell r="J54">
            <v>3835000</v>
          </cell>
          <cell r="K54">
            <v>3835000</v>
          </cell>
          <cell r="L54">
            <v>2021232.0000000002</v>
          </cell>
          <cell r="M54">
            <v>0</v>
          </cell>
          <cell r="N54">
            <v>1105794.7976878611</v>
          </cell>
          <cell r="O54">
            <v>162604</v>
          </cell>
          <cell r="P54">
            <v>0</v>
          </cell>
          <cell r="Q54">
            <v>76700</v>
          </cell>
          <cell r="S54">
            <v>7201330.7976878611</v>
          </cell>
          <cell r="T54">
            <v>76700</v>
          </cell>
          <cell r="U54">
            <v>0</v>
          </cell>
          <cell r="V54">
            <v>38350</v>
          </cell>
          <cell r="W54">
            <v>0</v>
          </cell>
          <cell r="X54">
            <v>111310.71289017337</v>
          </cell>
          <cell r="Y54">
            <v>15302.192890173385</v>
          </cell>
          <cell r="Z54">
            <v>96008.51999999999</v>
          </cell>
          <cell r="AA54">
            <v>0</v>
          </cell>
          <cell r="AB54">
            <v>6735666.0847976878</v>
          </cell>
          <cell r="AE54">
            <v>160000</v>
          </cell>
          <cell r="AG54">
            <v>0</v>
          </cell>
          <cell r="AI54">
            <v>280000</v>
          </cell>
          <cell r="AJ54">
            <v>6295666.0847976878</v>
          </cell>
        </row>
        <row r="55">
          <cell r="B55">
            <v>10343</v>
          </cell>
          <cell r="C55" t="str">
            <v>AGUNG SATRIO A</v>
          </cell>
          <cell r="D55" t="str">
            <v>DC</v>
          </cell>
          <cell r="E55">
            <v>0</v>
          </cell>
          <cell r="F55" t="str">
            <v>BAYU</v>
          </cell>
          <cell r="G55" t="str">
            <v>K0</v>
          </cell>
          <cell r="H55">
            <v>43242</v>
          </cell>
          <cell r="I55">
            <v>20</v>
          </cell>
          <cell r="J55">
            <v>3835000</v>
          </cell>
          <cell r="K55">
            <v>3835000</v>
          </cell>
          <cell r="L55">
            <v>0</v>
          </cell>
          <cell r="M55">
            <v>0</v>
          </cell>
          <cell r="N55">
            <v>1105794.7976878611</v>
          </cell>
          <cell r="O55">
            <v>162604</v>
          </cell>
          <cell r="P55">
            <v>0</v>
          </cell>
          <cell r="Q55">
            <v>76700</v>
          </cell>
          <cell r="S55">
            <v>5180098.7976878611</v>
          </cell>
          <cell r="T55">
            <v>76700</v>
          </cell>
          <cell r="U55">
            <v>0</v>
          </cell>
          <cell r="V55">
            <v>38350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4825744.7976878611</v>
          </cell>
          <cell r="AE55">
            <v>0</v>
          </cell>
          <cell r="AG55">
            <v>0</v>
          </cell>
          <cell r="AI55">
            <v>280000</v>
          </cell>
          <cell r="AJ55">
            <v>4545744.7976878611</v>
          </cell>
        </row>
        <row r="56">
          <cell r="B56">
            <v>10344</v>
          </cell>
          <cell r="C56" t="str">
            <v>YANTI KUSNIA LUMBAN GAOL</v>
          </cell>
          <cell r="D56" t="str">
            <v>DC</v>
          </cell>
          <cell r="E56">
            <v>0</v>
          </cell>
          <cell r="F56" t="str">
            <v>MITA</v>
          </cell>
          <cell r="G56" t="str">
            <v>TK</v>
          </cell>
          <cell r="H56">
            <v>43251</v>
          </cell>
          <cell r="I56">
            <v>20</v>
          </cell>
          <cell r="J56">
            <v>3835000</v>
          </cell>
          <cell r="K56">
            <v>3835000</v>
          </cell>
          <cell r="L56">
            <v>1261000</v>
          </cell>
          <cell r="M56">
            <v>0</v>
          </cell>
          <cell r="N56">
            <v>1105794.7976878611</v>
          </cell>
          <cell r="O56">
            <v>162604</v>
          </cell>
          <cell r="P56">
            <v>157638.92000000001</v>
          </cell>
          <cell r="Q56">
            <v>76700</v>
          </cell>
          <cell r="S56">
            <v>6598737.7176878611</v>
          </cell>
          <cell r="T56">
            <v>76700</v>
          </cell>
          <cell r="U56">
            <v>39409.730000000003</v>
          </cell>
          <cell r="V56">
            <v>38350</v>
          </cell>
          <cell r="W56">
            <v>0</v>
          </cell>
          <cell r="X56">
            <v>80717.055090173773</v>
          </cell>
          <cell r="Y56">
            <v>20819.555090173399</v>
          </cell>
          <cell r="Z56">
            <v>59897.5</v>
          </cell>
          <cell r="AA56">
            <v>3.7834979593753815E-10</v>
          </cell>
          <cell r="AB56">
            <v>5966618.0125976875</v>
          </cell>
          <cell r="AE56">
            <v>0</v>
          </cell>
          <cell r="AG56">
            <v>0</v>
          </cell>
          <cell r="AI56">
            <v>280000</v>
          </cell>
          <cell r="AJ56">
            <v>5686618.0125976875</v>
          </cell>
        </row>
        <row r="57">
          <cell r="B57">
            <v>10346</v>
          </cell>
          <cell r="C57" t="str">
            <v>SAPUTRA</v>
          </cell>
          <cell r="D57" t="str">
            <v>DC</v>
          </cell>
          <cell r="E57">
            <v>0</v>
          </cell>
          <cell r="F57" t="str">
            <v>RUDI</v>
          </cell>
          <cell r="G57" t="str">
            <v>K1</v>
          </cell>
          <cell r="H57">
            <v>43293</v>
          </cell>
          <cell r="I57">
            <v>20</v>
          </cell>
          <cell r="J57">
            <v>3835000</v>
          </cell>
          <cell r="K57">
            <v>3835000</v>
          </cell>
          <cell r="L57">
            <v>0</v>
          </cell>
          <cell r="M57">
            <v>0</v>
          </cell>
          <cell r="N57">
            <v>1105794.7976878611</v>
          </cell>
          <cell r="O57">
            <v>162604</v>
          </cell>
          <cell r="P57">
            <v>0</v>
          </cell>
          <cell r="Q57">
            <v>76700</v>
          </cell>
          <cell r="S57">
            <v>5180098.7976878611</v>
          </cell>
          <cell r="T57">
            <v>76700</v>
          </cell>
          <cell r="U57">
            <v>0</v>
          </cell>
          <cell r="V57">
            <v>38350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4825744.7976878611</v>
          </cell>
          <cell r="AE57">
            <v>0</v>
          </cell>
          <cell r="AG57">
            <v>0</v>
          </cell>
          <cell r="AI57">
            <v>280000</v>
          </cell>
          <cell r="AJ57">
            <v>4545744.7976878611</v>
          </cell>
        </row>
        <row r="58">
          <cell r="B58">
            <v>10349</v>
          </cell>
          <cell r="C58" t="str">
            <v>RIZKI SARNI PURBA</v>
          </cell>
          <cell r="D58" t="str">
            <v>DC</v>
          </cell>
          <cell r="E58">
            <v>0</v>
          </cell>
          <cell r="F58" t="str">
            <v>BAYU</v>
          </cell>
          <cell r="G58" t="str">
            <v>TK</v>
          </cell>
          <cell r="H58">
            <v>43294</v>
          </cell>
          <cell r="I58">
            <v>20</v>
          </cell>
          <cell r="J58">
            <v>3835000</v>
          </cell>
          <cell r="K58">
            <v>3835000</v>
          </cell>
          <cell r="L58">
            <v>0</v>
          </cell>
          <cell r="M58">
            <v>0</v>
          </cell>
          <cell r="N58">
            <v>884118.49710982654</v>
          </cell>
          <cell r="O58">
            <v>162604</v>
          </cell>
          <cell r="P58">
            <v>0</v>
          </cell>
          <cell r="Q58">
            <v>76700</v>
          </cell>
          <cell r="S58">
            <v>4958422.4971098267</v>
          </cell>
          <cell r="T58">
            <v>76700</v>
          </cell>
          <cell r="U58">
            <v>0</v>
          </cell>
          <cell r="V58">
            <v>38350</v>
          </cell>
          <cell r="W58">
            <v>0</v>
          </cell>
          <cell r="X58">
            <v>4772.5686127167819</v>
          </cell>
          <cell r="Y58">
            <v>4772.5686127167819</v>
          </cell>
          <cell r="Z58">
            <v>0</v>
          </cell>
          <cell r="AA58">
            <v>0</v>
          </cell>
          <cell r="AB58">
            <v>4599295.9284971096</v>
          </cell>
          <cell r="AE58">
            <v>0</v>
          </cell>
          <cell r="AG58">
            <v>0</v>
          </cell>
          <cell r="AI58">
            <v>280000</v>
          </cell>
          <cell r="AJ58">
            <v>4319295.9284971096</v>
          </cell>
        </row>
        <row r="59">
          <cell r="B59">
            <v>10351</v>
          </cell>
          <cell r="C59" t="str">
            <v>IRAWATY TAMPUBOLON</v>
          </cell>
          <cell r="D59" t="str">
            <v>DC</v>
          </cell>
          <cell r="E59">
            <v>0</v>
          </cell>
          <cell r="F59" t="str">
            <v>RUDI</v>
          </cell>
          <cell r="G59" t="str">
            <v>TK</v>
          </cell>
          <cell r="H59">
            <v>43313</v>
          </cell>
          <cell r="I59">
            <v>20</v>
          </cell>
          <cell r="J59">
            <v>3835000</v>
          </cell>
          <cell r="K59">
            <v>3835000</v>
          </cell>
          <cell r="L59">
            <v>1363375</v>
          </cell>
          <cell r="M59">
            <v>0</v>
          </cell>
          <cell r="N59">
            <v>1105794.7976878611</v>
          </cell>
          <cell r="O59">
            <v>162604</v>
          </cell>
          <cell r="P59">
            <v>157638.92000000001</v>
          </cell>
          <cell r="Q59">
            <v>76700</v>
          </cell>
          <cell r="S59">
            <v>6701112.7176878611</v>
          </cell>
          <cell r="T59">
            <v>76700</v>
          </cell>
          <cell r="U59">
            <v>39409.730000000003</v>
          </cell>
          <cell r="V59">
            <v>38350</v>
          </cell>
          <cell r="W59">
            <v>0</v>
          </cell>
          <cell r="X59">
            <v>85579.867590173773</v>
          </cell>
          <cell r="Y59">
            <v>20819.555090173399</v>
          </cell>
          <cell r="Z59">
            <v>64760.3125</v>
          </cell>
          <cell r="AA59">
            <v>3.7834979593753815E-10</v>
          </cell>
          <cell r="AB59">
            <v>6064130.2000976875</v>
          </cell>
          <cell r="AE59">
            <v>0</v>
          </cell>
          <cell r="AG59">
            <v>0</v>
          </cell>
          <cell r="AI59">
            <v>280000</v>
          </cell>
          <cell r="AJ59">
            <v>5784130.2000976875</v>
          </cell>
        </row>
        <row r="60">
          <cell r="B60">
            <v>10353</v>
          </cell>
          <cell r="C60" t="str">
            <v>SYAWAL JUNIAR</v>
          </cell>
          <cell r="D60" t="str">
            <v>DC</v>
          </cell>
          <cell r="E60">
            <v>0</v>
          </cell>
          <cell r="F60" t="str">
            <v>KOTOT</v>
          </cell>
          <cell r="G60" t="str">
            <v>K1</v>
          </cell>
          <cell r="H60">
            <v>43318</v>
          </cell>
          <cell r="I60">
            <v>20</v>
          </cell>
          <cell r="J60">
            <v>3835000</v>
          </cell>
          <cell r="K60">
            <v>3835000</v>
          </cell>
          <cell r="L60">
            <v>0</v>
          </cell>
          <cell r="M60">
            <v>0</v>
          </cell>
          <cell r="N60">
            <v>1105794.7976878611</v>
          </cell>
          <cell r="O60">
            <v>162604</v>
          </cell>
          <cell r="P60">
            <v>0</v>
          </cell>
          <cell r="Q60">
            <v>76700</v>
          </cell>
          <cell r="S60">
            <v>5180098.7976878611</v>
          </cell>
          <cell r="T60">
            <v>76700</v>
          </cell>
          <cell r="U60">
            <v>0</v>
          </cell>
          <cell r="V60">
            <v>38350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4825744.7976878611</v>
          </cell>
          <cell r="AE60">
            <v>0</v>
          </cell>
          <cell r="AG60">
            <v>0</v>
          </cell>
          <cell r="AI60">
            <v>280000</v>
          </cell>
          <cell r="AJ60">
            <v>4545744.7976878611</v>
          </cell>
        </row>
        <row r="61">
          <cell r="B61">
            <v>10355</v>
          </cell>
          <cell r="C61" t="str">
            <v>MARTA SINAGA</v>
          </cell>
          <cell r="D61" t="str">
            <v>DC</v>
          </cell>
          <cell r="E61">
            <v>0</v>
          </cell>
          <cell r="F61" t="str">
            <v>MITA</v>
          </cell>
          <cell r="G61" t="str">
            <v>TK</v>
          </cell>
          <cell r="H61">
            <v>43353</v>
          </cell>
          <cell r="I61">
            <v>20</v>
          </cell>
          <cell r="J61">
            <v>3835000</v>
          </cell>
          <cell r="K61">
            <v>3835000</v>
          </cell>
          <cell r="L61">
            <v>0</v>
          </cell>
          <cell r="M61">
            <v>0</v>
          </cell>
          <cell r="N61">
            <v>431159.92292870907</v>
          </cell>
          <cell r="O61">
            <v>162604</v>
          </cell>
          <cell r="P61">
            <v>0</v>
          </cell>
          <cell r="Q61">
            <v>76700</v>
          </cell>
          <cell r="S61">
            <v>4505463.9229287095</v>
          </cell>
          <cell r="T61">
            <v>76700</v>
          </cell>
          <cell r="U61">
            <v>0</v>
          </cell>
          <cell r="V61">
            <v>38350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4151109.9229287095</v>
          </cell>
          <cell r="AE61">
            <v>0</v>
          </cell>
          <cell r="AG61">
            <v>0</v>
          </cell>
          <cell r="AI61">
            <v>280000</v>
          </cell>
          <cell r="AJ61">
            <v>3871109.9229287095</v>
          </cell>
        </row>
        <row r="62">
          <cell r="B62">
            <v>10356</v>
          </cell>
          <cell r="C62" t="str">
            <v>AHMAD AFFANDI</v>
          </cell>
          <cell r="D62" t="str">
            <v>DC</v>
          </cell>
          <cell r="E62">
            <v>0</v>
          </cell>
          <cell r="F62" t="str">
            <v>ROMLAH</v>
          </cell>
          <cell r="G62" t="str">
            <v>K0</v>
          </cell>
          <cell r="H62">
            <v>43399</v>
          </cell>
          <cell r="I62">
            <v>20</v>
          </cell>
          <cell r="J62">
            <v>3835000</v>
          </cell>
          <cell r="K62">
            <v>3835000</v>
          </cell>
          <cell r="L62">
            <v>0</v>
          </cell>
          <cell r="M62">
            <v>0</v>
          </cell>
          <cell r="N62">
            <v>1105794.7976878611</v>
          </cell>
          <cell r="O62">
            <v>162604</v>
          </cell>
          <cell r="P62">
            <v>157638.92000000001</v>
          </cell>
          <cell r="Q62">
            <v>76700</v>
          </cell>
          <cell r="S62">
            <v>5337737.7176878611</v>
          </cell>
          <cell r="T62">
            <v>76700</v>
          </cell>
          <cell r="U62">
            <v>39409.730000000003</v>
          </cell>
          <cell r="V62">
            <v>38350</v>
          </cell>
          <cell r="W62">
            <v>0</v>
          </cell>
          <cell r="X62">
            <v>2069.5550901737674</v>
          </cell>
          <cell r="Y62">
            <v>2069.5550901733964</v>
          </cell>
          <cell r="Z62">
            <v>0</v>
          </cell>
          <cell r="AA62">
            <v>3.7107383832335472E-10</v>
          </cell>
          <cell r="AB62">
            <v>4784265.5125976875</v>
          </cell>
          <cell r="AE62">
            <v>0</v>
          </cell>
          <cell r="AG62">
            <v>0</v>
          </cell>
          <cell r="AI62">
            <v>0</v>
          </cell>
          <cell r="AJ62">
            <v>4784265.5125976875</v>
          </cell>
        </row>
        <row r="63">
          <cell r="B63">
            <v>10357</v>
          </cell>
          <cell r="C63" t="str">
            <v>MEILANI SOFYANA</v>
          </cell>
          <cell r="D63" t="str">
            <v>DC</v>
          </cell>
          <cell r="E63">
            <v>0</v>
          </cell>
          <cell r="F63" t="str">
            <v>ROMLAH</v>
          </cell>
          <cell r="G63" t="str">
            <v>TK</v>
          </cell>
          <cell r="H63">
            <v>43406</v>
          </cell>
          <cell r="I63">
            <v>20</v>
          </cell>
          <cell r="J63">
            <v>3835000</v>
          </cell>
          <cell r="K63">
            <v>3835000</v>
          </cell>
          <cell r="L63">
            <v>0</v>
          </cell>
          <cell r="M63">
            <v>0</v>
          </cell>
          <cell r="N63">
            <v>1105794.7976878611</v>
          </cell>
          <cell r="O63">
            <v>162604</v>
          </cell>
          <cell r="P63">
            <v>0</v>
          </cell>
          <cell r="Q63">
            <v>76700</v>
          </cell>
          <cell r="S63">
            <v>5180098.7976878611</v>
          </cell>
          <cell r="T63">
            <v>76700</v>
          </cell>
          <cell r="U63">
            <v>0</v>
          </cell>
          <cell r="V63">
            <v>38350</v>
          </cell>
          <cell r="W63">
            <v>0</v>
          </cell>
          <cell r="X63">
            <v>15302.192890173385</v>
          </cell>
          <cell r="Y63">
            <v>15302.192890173385</v>
          </cell>
          <cell r="Z63">
            <v>0</v>
          </cell>
          <cell r="AA63">
            <v>0</v>
          </cell>
          <cell r="AB63">
            <v>4810442.6047976874</v>
          </cell>
          <cell r="AE63">
            <v>0</v>
          </cell>
          <cell r="AG63">
            <v>0</v>
          </cell>
          <cell r="AI63">
            <v>0</v>
          </cell>
          <cell r="AJ63">
            <v>4810442.6047976874</v>
          </cell>
        </row>
        <row r="64">
          <cell r="B64">
            <v>10363</v>
          </cell>
          <cell r="C64" t="str">
            <v xml:space="preserve">RISTI IMAN SARI </v>
          </cell>
          <cell r="D64" t="str">
            <v>DC</v>
          </cell>
          <cell r="E64">
            <v>0</v>
          </cell>
          <cell r="F64" t="str">
            <v>KOTOT</v>
          </cell>
          <cell r="G64" t="str">
            <v>TK</v>
          </cell>
          <cell r="H64">
            <v>43479</v>
          </cell>
          <cell r="I64">
            <v>20</v>
          </cell>
          <cell r="J64">
            <v>3835000</v>
          </cell>
          <cell r="K64">
            <v>3835000</v>
          </cell>
          <cell r="L64">
            <v>0</v>
          </cell>
          <cell r="M64">
            <v>0</v>
          </cell>
          <cell r="N64">
            <v>1105794.7976878611</v>
          </cell>
          <cell r="O64">
            <v>162604</v>
          </cell>
          <cell r="P64">
            <v>157638.92000000001</v>
          </cell>
          <cell r="Q64">
            <v>76700</v>
          </cell>
          <cell r="S64">
            <v>5337737.7176878611</v>
          </cell>
          <cell r="T64">
            <v>76700</v>
          </cell>
          <cell r="U64">
            <v>39409.730000000003</v>
          </cell>
          <cell r="V64">
            <v>38350</v>
          </cell>
          <cell r="W64">
            <v>0</v>
          </cell>
          <cell r="X64">
            <v>20819.555090173777</v>
          </cell>
          <cell r="Y64">
            <v>20819.555090173399</v>
          </cell>
          <cell r="Z64">
            <v>0</v>
          </cell>
          <cell r="AA64">
            <v>3.7834979593753815E-10</v>
          </cell>
          <cell r="AB64">
            <v>4765515.5125976875</v>
          </cell>
          <cell r="AE64">
            <v>0</v>
          </cell>
          <cell r="AG64">
            <v>0</v>
          </cell>
          <cell r="AI64">
            <v>0</v>
          </cell>
          <cell r="AJ64">
            <v>4765515.5125976875</v>
          </cell>
        </row>
        <row r="65">
          <cell r="B65">
            <v>10364</v>
          </cell>
          <cell r="C65" t="str">
            <v>MILA ANA MARLINA</v>
          </cell>
          <cell r="D65" t="str">
            <v>DC</v>
          </cell>
          <cell r="E65">
            <v>0</v>
          </cell>
          <cell r="F65" t="str">
            <v>MONANG</v>
          </cell>
          <cell r="G65" t="str">
            <v>TK</v>
          </cell>
          <cell r="H65">
            <v>43480</v>
          </cell>
          <cell r="I65">
            <v>20</v>
          </cell>
          <cell r="J65">
            <v>3835000</v>
          </cell>
          <cell r="K65">
            <v>3835000</v>
          </cell>
          <cell r="L65">
            <v>0</v>
          </cell>
          <cell r="M65">
            <v>0</v>
          </cell>
          <cell r="N65">
            <v>1099144.5086705203</v>
          </cell>
          <cell r="O65">
            <v>162604</v>
          </cell>
          <cell r="P65">
            <v>157638.92000000001</v>
          </cell>
          <cell r="Q65">
            <v>76700</v>
          </cell>
          <cell r="S65">
            <v>5331087.42867052</v>
          </cell>
          <cell r="T65">
            <v>76700</v>
          </cell>
          <cell r="U65">
            <v>39409.730000000003</v>
          </cell>
          <cell r="V65">
            <v>38350</v>
          </cell>
          <cell r="W65">
            <v>0</v>
          </cell>
          <cell r="X65">
            <v>20503.666361850042</v>
          </cell>
          <cell r="Y65">
            <v>20503.666361849664</v>
          </cell>
          <cell r="Z65">
            <v>0</v>
          </cell>
          <cell r="AA65">
            <v>3.7834979593753815E-10</v>
          </cell>
          <cell r="AB65">
            <v>4759181.1123086698</v>
          </cell>
          <cell r="AE65">
            <v>0</v>
          </cell>
          <cell r="AG65">
            <v>0</v>
          </cell>
          <cell r="AI65">
            <v>0</v>
          </cell>
          <cell r="AJ65">
            <v>4759181.1123086698</v>
          </cell>
        </row>
        <row r="66">
          <cell r="B66">
            <v>10365</v>
          </cell>
          <cell r="C66" t="str">
            <v>LILIK ELISAH MILYANI</v>
          </cell>
          <cell r="D66" t="str">
            <v>DC</v>
          </cell>
          <cell r="E66">
            <v>0</v>
          </cell>
          <cell r="F66" t="str">
            <v>KOTOT</v>
          </cell>
          <cell r="G66" t="str">
            <v>TK</v>
          </cell>
          <cell r="H66">
            <v>43486</v>
          </cell>
          <cell r="I66">
            <v>20</v>
          </cell>
          <cell r="J66">
            <v>3835000</v>
          </cell>
          <cell r="K66">
            <v>3835000</v>
          </cell>
          <cell r="L66">
            <v>0</v>
          </cell>
          <cell r="M66">
            <v>0</v>
          </cell>
          <cell r="N66">
            <v>1105794.7976878611</v>
          </cell>
          <cell r="O66">
            <v>162604</v>
          </cell>
          <cell r="P66">
            <v>157638.92000000001</v>
          </cell>
          <cell r="Q66">
            <v>76700</v>
          </cell>
          <cell r="S66">
            <v>5337737.7176878611</v>
          </cell>
          <cell r="T66">
            <v>76700</v>
          </cell>
          <cell r="U66">
            <v>39409.730000000003</v>
          </cell>
          <cell r="V66">
            <v>38350</v>
          </cell>
          <cell r="W66">
            <v>0</v>
          </cell>
          <cell r="X66">
            <v>20819.555090173777</v>
          </cell>
          <cell r="Y66">
            <v>20819.555090173399</v>
          </cell>
          <cell r="Z66">
            <v>0</v>
          </cell>
          <cell r="AA66">
            <v>3.7834979593753815E-10</v>
          </cell>
          <cell r="AB66">
            <v>4765515.5125976875</v>
          </cell>
          <cell r="AE66">
            <v>0</v>
          </cell>
          <cell r="AG66">
            <v>0</v>
          </cell>
          <cell r="AI66">
            <v>0</v>
          </cell>
          <cell r="AJ66">
            <v>4765515.5125976875</v>
          </cell>
        </row>
        <row r="67">
          <cell r="B67">
            <v>10366</v>
          </cell>
          <cell r="C67" t="str">
            <v>JOKO WURYANTO</v>
          </cell>
          <cell r="D67" t="str">
            <v>DC</v>
          </cell>
          <cell r="E67">
            <v>0</v>
          </cell>
          <cell r="F67" t="str">
            <v>KOTOT</v>
          </cell>
          <cell r="G67" t="str">
            <v>K2</v>
          </cell>
          <cell r="H67">
            <v>43493</v>
          </cell>
          <cell r="I67">
            <v>20</v>
          </cell>
          <cell r="J67">
            <v>3835000</v>
          </cell>
          <cell r="K67">
            <v>3835000</v>
          </cell>
          <cell r="L67">
            <v>0</v>
          </cell>
          <cell r="M67">
            <v>0</v>
          </cell>
          <cell r="N67">
            <v>884118.49710982654</v>
          </cell>
          <cell r="O67">
            <v>162604</v>
          </cell>
          <cell r="P67">
            <v>0</v>
          </cell>
          <cell r="Q67">
            <v>76700</v>
          </cell>
          <cell r="S67">
            <v>4958422.4971098267</v>
          </cell>
          <cell r="T67">
            <v>76700</v>
          </cell>
          <cell r="U67">
            <v>0</v>
          </cell>
          <cell r="V67">
            <v>38350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4604068.4971098267</v>
          </cell>
          <cell r="AE67">
            <v>0</v>
          </cell>
          <cell r="AG67">
            <v>0</v>
          </cell>
          <cell r="AI67">
            <v>0</v>
          </cell>
          <cell r="AJ67">
            <v>4604068.4971098267</v>
          </cell>
        </row>
        <row r="68">
          <cell r="B68">
            <v>10333</v>
          </cell>
          <cell r="C68" t="str">
            <v>EVILIA HOTMA</v>
          </cell>
          <cell r="D68" t="str">
            <v>DC</v>
          </cell>
          <cell r="E68">
            <v>0</v>
          </cell>
          <cell r="F68" t="str">
            <v>BAYU</v>
          </cell>
          <cell r="G68" t="str">
            <v>TK</v>
          </cell>
          <cell r="H68">
            <v>43150</v>
          </cell>
          <cell r="I68">
            <v>12</v>
          </cell>
          <cell r="J68">
            <v>3835000</v>
          </cell>
          <cell r="K68">
            <v>2301000</v>
          </cell>
          <cell r="L68">
            <v>0</v>
          </cell>
          <cell r="M68">
            <v>0</v>
          </cell>
          <cell r="N68">
            <v>590274.56647398835</v>
          </cell>
          <cell r="O68">
            <v>97562.4</v>
          </cell>
          <cell r="P68">
            <v>0</v>
          </cell>
          <cell r="Q68">
            <v>46020</v>
          </cell>
          <cell r="S68">
            <v>3034856.9664739883</v>
          </cell>
          <cell r="T68">
            <v>46020</v>
          </cell>
          <cell r="U68">
            <v>0</v>
          </cell>
          <cell r="V68">
            <v>23010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2822244.5664739884</v>
          </cell>
          <cell r="AE68">
            <v>0</v>
          </cell>
          <cell r="AG68">
            <v>0</v>
          </cell>
          <cell r="AI68">
            <v>0</v>
          </cell>
          <cell r="AJ68">
            <v>2822244.5664739884</v>
          </cell>
        </row>
        <row r="69">
          <cell r="B69">
            <v>10338</v>
          </cell>
          <cell r="C69" t="str">
            <v>JAYA TARIGAN</v>
          </cell>
          <cell r="D69" t="str">
            <v>DC</v>
          </cell>
          <cell r="E69">
            <v>0</v>
          </cell>
          <cell r="F69" t="str">
            <v>MONANG</v>
          </cell>
          <cell r="G69" t="str">
            <v>TK</v>
          </cell>
          <cell r="H69">
            <v>43179</v>
          </cell>
          <cell r="I69">
            <v>4</v>
          </cell>
          <cell r="J69">
            <v>3835000</v>
          </cell>
          <cell r="K69">
            <v>767000</v>
          </cell>
          <cell r="L69">
            <v>0</v>
          </cell>
          <cell r="M69">
            <v>0</v>
          </cell>
          <cell r="N69">
            <v>368598.26589595375</v>
          </cell>
          <cell r="O69">
            <v>32520.799999999999</v>
          </cell>
          <cell r="P69">
            <v>0</v>
          </cell>
          <cell r="Q69">
            <v>15340</v>
          </cell>
          <cell r="S69">
            <v>1183459.0658959539</v>
          </cell>
          <cell r="T69">
            <v>15340</v>
          </cell>
          <cell r="U69">
            <v>0</v>
          </cell>
          <cell r="V69">
            <v>7670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1112588.2658959539</v>
          </cell>
          <cell r="AE69">
            <v>0</v>
          </cell>
          <cell r="AG69">
            <v>0</v>
          </cell>
          <cell r="AI69">
            <v>0</v>
          </cell>
          <cell r="AJ69">
            <v>1112588.2658959539</v>
          </cell>
        </row>
        <row r="70">
          <cell r="B70">
            <v>10347</v>
          </cell>
          <cell r="C70" t="str">
            <v>NOVA EKA SARI,SE</v>
          </cell>
          <cell r="D70" t="str">
            <v>DC</v>
          </cell>
          <cell r="E70">
            <v>0</v>
          </cell>
          <cell r="F70" t="str">
            <v>ROMLAH</v>
          </cell>
          <cell r="G70" t="str">
            <v>TK</v>
          </cell>
          <cell r="H70">
            <v>43293</v>
          </cell>
          <cell r="I70">
            <v>4</v>
          </cell>
          <cell r="J70">
            <v>3835000</v>
          </cell>
          <cell r="K70">
            <v>767000</v>
          </cell>
          <cell r="L70">
            <v>0</v>
          </cell>
          <cell r="M70">
            <v>0</v>
          </cell>
          <cell r="N70">
            <v>368598.26589595375</v>
          </cell>
          <cell r="O70">
            <v>32520.799999999999</v>
          </cell>
          <cell r="P70">
            <v>0</v>
          </cell>
          <cell r="Q70">
            <v>15340</v>
          </cell>
          <cell r="S70">
            <v>1183459.0658959539</v>
          </cell>
          <cell r="T70">
            <v>15340</v>
          </cell>
          <cell r="U70">
            <v>0</v>
          </cell>
          <cell r="V70">
            <v>7670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1112588.2658959539</v>
          </cell>
          <cell r="AE70">
            <v>0</v>
          </cell>
          <cell r="AG70">
            <v>0</v>
          </cell>
          <cell r="AI70">
            <v>0</v>
          </cell>
          <cell r="AJ70">
            <v>1112588.2658959539</v>
          </cell>
        </row>
        <row r="71">
          <cell r="B71">
            <v>10362</v>
          </cell>
          <cell r="C71" t="str">
            <v>ERICK MARULAM PANGERAN</v>
          </cell>
          <cell r="D71" t="str">
            <v>DC</v>
          </cell>
          <cell r="E71">
            <v>0</v>
          </cell>
          <cell r="F71" t="str">
            <v>KOTOT</v>
          </cell>
          <cell r="G71" t="str">
            <v>TK</v>
          </cell>
          <cell r="H71">
            <v>43474</v>
          </cell>
          <cell r="I71">
            <v>19</v>
          </cell>
          <cell r="J71">
            <v>3835000</v>
          </cell>
          <cell r="K71">
            <v>3643250</v>
          </cell>
          <cell r="L71">
            <v>0</v>
          </cell>
          <cell r="M71">
            <v>0</v>
          </cell>
          <cell r="N71">
            <v>662442.19653179194</v>
          </cell>
          <cell r="O71">
            <v>154473.79999999999</v>
          </cell>
          <cell r="P71">
            <v>0</v>
          </cell>
          <cell r="Q71">
            <v>72865</v>
          </cell>
          <cell r="S71">
            <v>4533030.996531792</v>
          </cell>
          <cell r="T71">
            <v>72865</v>
          </cell>
          <cell r="U71">
            <v>0</v>
          </cell>
          <cell r="V71">
            <v>36432.5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4196394.6965317922</v>
          </cell>
          <cell r="AE71">
            <v>0</v>
          </cell>
          <cell r="AG71">
            <v>0</v>
          </cell>
          <cell r="AI71">
            <v>0</v>
          </cell>
          <cell r="AJ71">
            <v>4196394.6965317922</v>
          </cell>
        </row>
        <row r="72">
          <cell r="B72">
            <v>10367</v>
          </cell>
          <cell r="C72" t="str">
            <v>DEWI LESTARI</v>
          </cell>
          <cell r="D72" t="str">
            <v>DC</v>
          </cell>
          <cell r="E72">
            <v>0</v>
          </cell>
          <cell r="F72" t="str">
            <v>KOTOT</v>
          </cell>
          <cell r="G72" t="str">
            <v>TK</v>
          </cell>
          <cell r="H72">
            <v>43494</v>
          </cell>
          <cell r="I72">
            <v>7</v>
          </cell>
          <cell r="J72">
            <v>3835000</v>
          </cell>
          <cell r="K72">
            <v>1342250</v>
          </cell>
          <cell r="L72">
            <v>0</v>
          </cell>
          <cell r="M72">
            <v>0</v>
          </cell>
          <cell r="N72">
            <v>221676.30057803469</v>
          </cell>
          <cell r="O72">
            <v>56911.4</v>
          </cell>
          <cell r="P72">
            <v>0</v>
          </cell>
          <cell r="Q72">
            <v>26845</v>
          </cell>
          <cell r="S72">
            <v>1647682.7005780346</v>
          </cell>
          <cell r="T72">
            <v>26845</v>
          </cell>
          <cell r="U72">
            <v>0</v>
          </cell>
          <cell r="V72">
            <v>13422.5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1523658.8005780347</v>
          </cell>
          <cell r="AE72">
            <v>0</v>
          </cell>
          <cell r="AG72">
            <v>0</v>
          </cell>
          <cell r="AI72">
            <v>0</v>
          </cell>
          <cell r="AJ72">
            <v>1523658.8005780347</v>
          </cell>
        </row>
        <row r="73">
          <cell r="B73">
            <v>50009</v>
          </cell>
          <cell r="C73" t="str">
            <v>Rusdi Risdiantoro</v>
          </cell>
          <cell r="D73" t="str">
            <v>SC</v>
          </cell>
          <cell r="E73">
            <v>0</v>
          </cell>
          <cell r="F73" t="str">
            <v>SC</v>
          </cell>
          <cell r="G73" t="str">
            <v>K2</v>
          </cell>
          <cell r="H73">
            <v>40026</v>
          </cell>
          <cell r="I73">
            <v>20</v>
          </cell>
          <cell r="J73">
            <v>3835000</v>
          </cell>
          <cell r="K73">
            <v>3835000</v>
          </cell>
          <cell r="L73">
            <v>0</v>
          </cell>
          <cell r="M73">
            <v>0</v>
          </cell>
          <cell r="N73">
            <v>1327471.0982658959</v>
          </cell>
          <cell r="O73">
            <v>162604</v>
          </cell>
          <cell r="P73">
            <v>157638.92000000001</v>
          </cell>
          <cell r="Q73">
            <v>76700</v>
          </cell>
          <cell r="S73">
            <v>5559414.0182658955</v>
          </cell>
          <cell r="T73">
            <v>76700</v>
          </cell>
          <cell r="U73">
            <v>39409.730000000003</v>
          </cell>
          <cell r="V73">
            <v>38350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5008011.3682658952</v>
          </cell>
          <cell r="AE73">
            <v>0</v>
          </cell>
          <cell r="AG73">
            <v>0</v>
          </cell>
          <cell r="AI73">
            <v>0</v>
          </cell>
          <cell r="AJ73">
            <v>5008011.3682658952</v>
          </cell>
        </row>
        <row r="74">
          <cell r="B74">
            <v>50016</v>
          </cell>
          <cell r="C74" t="str">
            <v>ROHMAT P</v>
          </cell>
          <cell r="D74" t="str">
            <v>OB</v>
          </cell>
          <cell r="E74">
            <v>0</v>
          </cell>
          <cell r="F74" t="str">
            <v>OB</v>
          </cell>
          <cell r="G74" t="str">
            <v>TK</v>
          </cell>
          <cell r="H74">
            <v>42800</v>
          </cell>
          <cell r="I74">
            <v>20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573410.40462427749</v>
          </cell>
          <cell r="O74">
            <v>0</v>
          </cell>
          <cell r="P74">
            <v>0</v>
          </cell>
          <cell r="Q74">
            <v>0</v>
          </cell>
          <cell r="S74">
            <v>573410.40462427749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573410.40462427749</v>
          </cell>
          <cell r="AE74">
            <v>0</v>
          </cell>
          <cell r="AG74">
            <v>0</v>
          </cell>
          <cell r="AI74">
            <v>0</v>
          </cell>
          <cell r="AJ74">
            <v>573410.40462427749</v>
          </cell>
        </row>
      </sheetData>
      <sheetData sheetId="6"/>
      <sheetData sheetId="7">
        <row r="8">
          <cell r="B8">
            <v>40001</v>
          </cell>
          <cell r="C8" t="str">
            <v>DEWI DAMAYANTI</v>
          </cell>
          <cell r="D8">
            <v>852883.83660886332</v>
          </cell>
          <cell r="E8">
            <v>0</v>
          </cell>
          <cell r="F8">
            <v>100000</v>
          </cell>
        </row>
        <row r="9">
          <cell r="B9">
            <v>40002</v>
          </cell>
          <cell r="C9" t="str">
            <v>DIANAWATI DEWI P.</v>
          </cell>
          <cell r="D9">
            <v>830878.82658959541</v>
          </cell>
          <cell r="E9">
            <v>0</v>
          </cell>
          <cell r="F9">
            <v>75000</v>
          </cell>
        </row>
        <row r="10">
          <cell r="B10">
            <v>10034</v>
          </cell>
          <cell r="C10" t="str">
            <v>KOTOT TAKARIANTO</v>
          </cell>
          <cell r="D10">
            <v>1009095.5676300578</v>
          </cell>
          <cell r="E10">
            <v>500000</v>
          </cell>
          <cell r="F10">
            <v>75000</v>
          </cell>
        </row>
        <row r="11">
          <cell r="B11">
            <v>10010</v>
          </cell>
          <cell r="C11" t="str">
            <v>BAYU BERIYANTO</v>
          </cell>
          <cell r="D11">
            <v>1039505.3497109826</v>
          </cell>
          <cell r="E11">
            <v>500000</v>
          </cell>
          <cell r="F11">
            <v>75000</v>
          </cell>
        </row>
        <row r="12">
          <cell r="B12">
            <v>10053</v>
          </cell>
          <cell r="C12" t="str">
            <v>RUDI PRAWIRO</v>
          </cell>
          <cell r="D12">
            <v>1179951.4768786128</v>
          </cell>
          <cell r="E12">
            <v>750000</v>
          </cell>
          <cell r="F12">
            <v>75000</v>
          </cell>
        </row>
        <row r="13">
          <cell r="B13">
            <v>10174</v>
          </cell>
          <cell r="C13" t="str">
            <v>MONANG SITOHANG</v>
          </cell>
          <cell r="D13">
            <v>909142</v>
          </cell>
          <cell r="E13">
            <v>750000</v>
          </cell>
          <cell r="F13">
            <v>75000</v>
          </cell>
        </row>
        <row r="14">
          <cell r="B14" t="str">
            <v>10121(TL)</v>
          </cell>
          <cell r="C14" t="str">
            <v>MITA PURNAMA SARI</v>
          </cell>
          <cell r="D14">
            <v>884117.85279383429</v>
          </cell>
          <cell r="E14">
            <v>400000</v>
          </cell>
          <cell r="F14">
            <v>50000</v>
          </cell>
        </row>
        <row r="15">
          <cell r="B15" t="str">
            <v>10251(TL)</v>
          </cell>
          <cell r="C15" t="str">
            <v>SITI ROMLAH</v>
          </cell>
          <cell r="D15">
            <v>1048518.0173410404</v>
          </cell>
          <cell r="E15">
            <v>400000</v>
          </cell>
          <cell r="F15">
            <v>75000</v>
          </cell>
        </row>
        <row r="16">
          <cell r="B16">
            <v>11043</v>
          </cell>
          <cell r="C16" t="str">
            <v>DYNO TRI BAYUNANDA</v>
          </cell>
          <cell r="D16">
            <v>1034826.5895953758</v>
          </cell>
          <cell r="E16">
            <v>0</v>
          </cell>
          <cell r="F16">
            <v>75000</v>
          </cell>
        </row>
        <row r="17">
          <cell r="B17">
            <v>10070</v>
          </cell>
          <cell r="C17" t="str">
            <v>YUNITA</v>
          </cell>
          <cell r="D17">
            <v>1048518.0173410404</v>
          </cell>
          <cell r="E17">
            <v>0</v>
          </cell>
          <cell r="F17">
            <v>75000</v>
          </cell>
        </row>
        <row r="18">
          <cell r="B18">
            <v>11049</v>
          </cell>
          <cell r="C18" t="str">
            <v>YULIANINGSIH</v>
          </cell>
          <cell r="D18">
            <v>1034826.5895953758</v>
          </cell>
          <cell r="E18">
            <v>0</v>
          </cell>
          <cell r="F18">
            <v>75000</v>
          </cell>
        </row>
        <row r="19">
          <cell r="B19">
            <v>10129</v>
          </cell>
          <cell r="C19" t="str">
            <v>AL IKHSAN ARIFUDIN</v>
          </cell>
          <cell r="D19">
            <v>912427.74566473986</v>
          </cell>
          <cell r="E19">
            <v>0</v>
          </cell>
          <cell r="F19">
            <v>50000</v>
          </cell>
        </row>
        <row r="20">
          <cell r="B20">
            <v>10141</v>
          </cell>
          <cell r="C20" t="str">
            <v>ENAH SRIANAH</v>
          </cell>
          <cell r="D20">
            <v>1048518.0173410404</v>
          </cell>
          <cell r="E20">
            <v>0</v>
          </cell>
          <cell r="F20">
            <v>75000</v>
          </cell>
        </row>
        <row r="21">
          <cell r="B21">
            <v>10161</v>
          </cell>
          <cell r="C21" t="str">
            <v>SITTI MELATI NOVIATI TRIFIRLI</v>
          </cell>
          <cell r="D21">
            <v>1039043.3063583815</v>
          </cell>
          <cell r="E21">
            <v>0</v>
          </cell>
          <cell r="F21">
            <v>75000</v>
          </cell>
        </row>
        <row r="22">
          <cell r="B22">
            <v>10166</v>
          </cell>
          <cell r="C22" t="str">
            <v>EVA ERNAWATI</v>
          </cell>
          <cell r="D22">
            <v>1034826.5895953758</v>
          </cell>
          <cell r="E22">
            <v>0</v>
          </cell>
          <cell r="F22">
            <v>75000</v>
          </cell>
        </row>
        <row r="23">
          <cell r="B23">
            <v>10167</v>
          </cell>
          <cell r="C23" t="str">
            <v>F ADISTYA AMANDA</v>
          </cell>
          <cell r="D23">
            <v>916145.71098265902</v>
          </cell>
          <cell r="E23">
            <v>0</v>
          </cell>
          <cell r="F23">
            <v>50000</v>
          </cell>
        </row>
        <row r="24">
          <cell r="B24">
            <v>10208</v>
          </cell>
          <cell r="C24" t="str">
            <v>ABDUL FATAH</v>
          </cell>
          <cell r="D24">
            <v>1030794.7976878613</v>
          </cell>
          <cell r="E24">
            <v>0</v>
          </cell>
          <cell r="F24">
            <v>75000</v>
          </cell>
        </row>
        <row r="25">
          <cell r="B25">
            <v>10214</v>
          </cell>
          <cell r="C25" t="str">
            <v>HENDRO NOFRIANTO</v>
          </cell>
          <cell r="D25">
            <v>1034826.5895953758</v>
          </cell>
          <cell r="E25">
            <v>0</v>
          </cell>
          <cell r="F25">
            <v>75000</v>
          </cell>
        </row>
        <row r="26">
          <cell r="B26">
            <v>10220</v>
          </cell>
          <cell r="C26" t="str">
            <v xml:space="preserve">TINA SARI SIMANJUNTAK </v>
          </cell>
          <cell r="D26">
            <v>1034826.5895953758</v>
          </cell>
          <cell r="E26">
            <v>0</v>
          </cell>
          <cell r="F26">
            <v>75000</v>
          </cell>
        </row>
        <row r="27">
          <cell r="B27">
            <v>10223</v>
          </cell>
          <cell r="C27" t="str">
            <v>DENI IRAWATI</v>
          </cell>
          <cell r="D27">
            <v>808826.58304431604</v>
          </cell>
          <cell r="E27">
            <v>0</v>
          </cell>
          <cell r="F27">
            <v>25000</v>
          </cell>
        </row>
        <row r="28">
          <cell r="B28">
            <v>10224</v>
          </cell>
          <cell r="C28" t="str">
            <v>RUKMINI</v>
          </cell>
          <cell r="D28">
            <v>1048518.0173410404</v>
          </cell>
          <cell r="E28">
            <v>0</v>
          </cell>
          <cell r="F28">
            <v>75000</v>
          </cell>
        </row>
        <row r="29">
          <cell r="B29">
            <v>10245</v>
          </cell>
          <cell r="C29" t="str">
            <v>ERNAWATI SAPUTRI</v>
          </cell>
          <cell r="D29">
            <v>812283.23699421971</v>
          </cell>
          <cell r="E29">
            <v>0</v>
          </cell>
          <cell r="F29">
            <v>75000</v>
          </cell>
        </row>
        <row r="30">
          <cell r="B30">
            <v>10246</v>
          </cell>
          <cell r="C30" t="str">
            <v>BERNIKE HERAWATI TAMPUBOLON</v>
          </cell>
          <cell r="D30">
            <v>1039043.3063583815</v>
          </cell>
          <cell r="E30">
            <v>0</v>
          </cell>
          <cell r="F30">
            <v>75000</v>
          </cell>
        </row>
        <row r="31">
          <cell r="B31">
            <v>10264</v>
          </cell>
          <cell r="C31" t="str">
            <v>DARWIN RUMAHORBO</v>
          </cell>
          <cell r="D31">
            <v>1039043.3063583815</v>
          </cell>
          <cell r="E31">
            <v>0</v>
          </cell>
          <cell r="F31">
            <v>75000</v>
          </cell>
        </row>
        <row r="32">
          <cell r="B32">
            <v>10269</v>
          </cell>
          <cell r="C32" t="str">
            <v>SITI QONI'AH</v>
          </cell>
          <cell r="D32">
            <v>1067467.4393063583</v>
          </cell>
          <cell r="E32">
            <v>0</v>
          </cell>
          <cell r="F32">
            <v>75000</v>
          </cell>
        </row>
        <row r="33">
          <cell r="B33">
            <v>10272</v>
          </cell>
          <cell r="C33" t="str">
            <v>LISTIANA PRASTIWI</v>
          </cell>
          <cell r="D33">
            <v>996804.43159922922</v>
          </cell>
          <cell r="E33">
            <v>0</v>
          </cell>
          <cell r="F33">
            <v>75000</v>
          </cell>
        </row>
        <row r="34">
          <cell r="B34">
            <v>10275</v>
          </cell>
          <cell r="C34" t="str">
            <v>SUGESTI SITUMORANG</v>
          </cell>
          <cell r="D34">
            <v>1048518.0173410404</v>
          </cell>
          <cell r="E34">
            <v>0</v>
          </cell>
          <cell r="F34">
            <v>75000</v>
          </cell>
        </row>
        <row r="35">
          <cell r="B35">
            <v>10279</v>
          </cell>
          <cell r="C35" t="str">
            <v>JULIA DEVI SINAGA</v>
          </cell>
          <cell r="D35">
            <v>812283.23699421971</v>
          </cell>
          <cell r="E35">
            <v>0</v>
          </cell>
          <cell r="F35">
            <v>75000</v>
          </cell>
        </row>
        <row r="36">
          <cell r="B36">
            <v>10286</v>
          </cell>
          <cell r="C36" t="str">
            <v>TRY HEPPY NESS LB GAOL</v>
          </cell>
          <cell r="D36">
            <v>809118.49710982654</v>
          </cell>
          <cell r="E36">
            <v>0</v>
          </cell>
          <cell r="F36">
            <v>75000</v>
          </cell>
        </row>
        <row r="37">
          <cell r="B37">
            <v>10292</v>
          </cell>
          <cell r="C37" t="str">
            <v>NINING RUSTITIN</v>
          </cell>
          <cell r="D37">
            <v>1022656.9603082852</v>
          </cell>
          <cell r="E37">
            <v>0</v>
          </cell>
          <cell r="F37">
            <v>75000</v>
          </cell>
        </row>
        <row r="38">
          <cell r="B38">
            <v>10293</v>
          </cell>
          <cell r="C38" t="str">
            <v>VERONIKA MANURUNG</v>
          </cell>
          <cell r="D38">
            <v>1034826.5895953758</v>
          </cell>
          <cell r="E38">
            <v>0</v>
          </cell>
          <cell r="F38">
            <v>75000</v>
          </cell>
        </row>
        <row r="39">
          <cell r="B39">
            <v>10300</v>
          </cell>
          <cell r="C39" t="str">
            <v>SAPTHA MANDASARI</v>
          </cell>
          <cell r="D39">
            <v>809118.49710982654</v>
          </cell>
          <cell r="E39">
            <v>0</v>
          </cell>
          <cell r="F39">
            <v>75000</v>
          </cell>
        </row>
        <row r="40">
          <cell r="B40">
            <v>10306</v>
          </cell>
          <cell r="C40" t="str">
            <v>ROHANI SIBURIAN</v>
          </cell>
          <cell r="D40">
            <v>909442.20578034699</v>
          </cell>
          <cell r="E40">
            <v>0</v>
          </cell>
          <cell r="F40">
            <v>50000</v>
          </cell>
        </row>
        <row r="41">
          <cell r="B41">
            <v>10311</v>
          </cell>
          <cell r="C41" t="str">
            <v>WASTINI</v>
          </cell>
          <cell r="D41">
            <v>1030794.7976878613</v>
          </cell>
          <cell r="E41">
            <v>0</v>
          </cell>
          <cell r="F41">
            <v>75000</v>
          </cell>
        </row>
        <row r="42">
          <cell r="B42">
            <v>10313</v>
          </cell>
          <cell r="C42" t="str">
            <v>B.MEGAWATI LUMBANTORUAN</v>
          </cell>
          <cell r="D42">
            <v>1030794.7976878613</v>
          </cell>
          <cell r="E42">
            <v>0</v>
          </cell>
          <cell r="F42">
            <v>75000</v>
          </cell>
        </row>
        <row r="43">
          <cell r="B43">
            <v>10314</v>
          </cell>
          <cell r="C43" t="str">
            <v>NANCI MELDA SIHOMBING</v>
          </cell>
          <cell r="D43">
            <v>1030794.7976878613</v>
          </cell>
          <cell r="E43">
            <v>0</v>
          </cell>
          <cell r="F43">
            <v>75000</v>
          </cell>
        </row>
        <row r="44">
          <cell r="B44">
            <v>10315</v>
          </cell>
          <cell r="C44" t="str">
            <v>ZAENAL MUSTAFA SITUMORANG</v>
          </cell>
          <cell r="D44">
            <v>801729.28709055879</v>
          </cell>
          <cell r="E44">
            <v>0</v>
          </cell>
          <cell r="F44">
            <v>75000</v>
          </cell>
        </row>
        <row r="45">
          <cell r="B45">
            <v>10317</v>
          </cell>
          <cell r="C45" t="str">
            <v>WA ODE LISA HABSARI</v>
          </cell>
          <cell r="D45">
            <v>1030794.7976878613</v>
          </cell>
          <cell r="E45">
            <v>0</v>
          </cell>
          <cell r="F45">
            <v>75000</v>
          </cell>
        </row>
        <row r="46">
          <cell r="B46">
            <v>10322</v>
          </cell>
          <cell r="C46" t="str">
            <v>GABRIELLA TAMPUBOLON</v>
          </cell>
          <cell r="D46">
            <v>687196.5317919075</v>
          </cell>
          <cell r="E46">
            <v>0</v>
          </cell>
          <cell r="F46">
            <v>50000</v>
          </cell>
        </row>
        <row r="47">
          <cell r="B47">
            <v>10324</v>
          </cell>
          <cell r="C47" t="str">
            <v>DHEA PATTAH</v>
          </cell>
          <cell r="D47">
            <v>1030794.7976878613</v>
          </cell>
          <cell r="E47">
            <v>0</v>
          </cell>
          <cell r="F47">
            <v>75000</v>
          </cell>
        </row>
        <row r="48">
          <cell r="B48">
            <v>10325</v>
          </cell>
          <cell r="C48" t="str">
            <v>NURLIAN  FAUZIAH RAHMAN</v>
          </cell>
          <cell r="D48">
            <v>1030794.7976878613</v>
          </cell>
          <cell r="E48">
            <v>0</v>
          </cell>
          <cell r="F48">
            <v>75000</v>
          </cell>
        </row>
        <row r="49">
          <cell r="B49">
            <v>10331</v>
          </cell>
          <cell r="C49" t="str">
            <v>SUHADAYANI RAHMALIA</v>
          </cell>
          <cell r="D49">
            <v>1030794.7976878613</v>
          </cell>
          <cell r="E49">
            <v>0</v>
          </cell>
          <cell r="F49">
            <v>75000</v>
          </cell>
        </row>
        <row r="50">
          <cell r="B50">
            <v>10339</v>
          </cell>
          <cell r="C50" t="str">
            <v>SUGESTI TRI WIHANI</v>
          </cell>
          <cell r="D50">
            <v>1030794.7976878613</v>
          </cell>
          <cell r="E50">
            <v>0</v>
          </cell>
          <cell r="F50">
            <v>75000</v>
          </cell>
        </row>
        <row r="51">
          <cell r="B51">
            <v>10342</v>
          </cell>
          <cell r="C51" t="str">
            <v>SELLY BERTOVYA SIHALOHO</v>
          </cell>
          <cell r="D51">
            <v>1030794.7976878613</v>
          </cell>
          <cell r="E51">
            <v>0</v>
          </cell>
          <cell r="F51">
            <v>75000</v>
          </cell>
        </row>
        <row r="52">
          <cell r="B52">
            <v>10343</v>
          </cell>
          <cell r="C52" t="str">
            <v>AGUNG SATRIO A</v>
          </cell>
          <cell r="D52">
            <v>1030794.7976878613</v>
          </cell>
          <cell r="E52">
            <v>0</v>
          </cell>
          <cell r="F52">
            <v>75000</v>
          </cell>
        </row>
        <row r="53">
          <cell r="B53">
            <v>10344</v>
          </cell>
          <cell r="C53" t="str">
            <v>YANTI KUSNIA LUMBAN GAOL</v>
          </cell>
          <cell r="D53">
            <v>1030794.7976878613</v>
          </cell>
          <cell r="E53">
            <v>0</v>
          </cell>
          <cell r="F53">
            <v>75000</v>
          </cell>
        </row>
        <row r="54">
          <cell r="B54">
            <v>10346</v>
          </cell>
          <cell r="C54" t="str">
            <v>SAPUTRA</v>
          </cell>
          <cell r="D54">
            <v>1030794.7976878613</v>
          </cell>
          <cell r="E54">
            <v>0</v>
          </cell>
          <cell r="F54">
            <v>75000</v>
          </cell>
        </row>
        <row r="55">
          <cell r="B55">
            <v>10349</v>
          </cell>
          <cell r="C55" t="str">
            <v>RIZKI SARNI PURBA</v>
          </cell>
          <cell r="D55">
            <v>809118.49710982654</v>
          </cell>
          <cell r="E55">
            <v>0</v>
          </cell>
          <cell r="F55">
            <v>75000</v>
          </cell>
        </row>
        <row r="56">
          <cell r="B56">
            <v>10351</v>
          </cell>
          <cell r="C56" t="str">
            <v>IRAWATY TAMPUBOLON</v>
          </cell>
          <cell r="D56">
            <v>1030794.7976878613</v>
          </cell>
          <cell r="E56">
            <v>0</v>
          </cell>
          <cell r="F56">
            <v>75000</v>
          </cell>
        </row>
        <row r="57">
          <cell r="B57">
            <v>10353</v>
          </cell>
          <cell r="C57" t="str">
            <v>SYAWAL JUNIAR</v>
          </cell>
          <cell r="D57">
            <v>1030794.7976878613</v>
          </cell>
          <cell r="E57">
            <v>0</v>
          </cell>
          <cell r="F57">
            <v>75000</v>
          </cell>
        </row>
        <row r="58">
          <cell r="B58">
            <v>10355</v>
          </cell>
          <cell r="C58" t="str">
            <v>MARTA SINAGA</v>
          </cell>
          <cell r="D58">
            <v>356159.92292870907</v>
          </cell>
          <cell r="E58">
            <v>0</v>
          </cell>
          <cell r="F58">
            <v>75000</v>
          </cell>
        </row>
        <row r="59">
          <cell r="B59">
            <v>10356</v>
          </cell>
          <cell r="C59" t="str">
            <v>AHMAD AFFANDI</v>
          </cell>
          <cell r="D59">
            <v>1030794.7976878613</v>
          </cell>
          <cell r="E59">
            <v>0</v>
          </cell>
          <cell r="F59">
            <v>75000</v>
          </cell>
        </row>
        <row r="60">
          <cell r="B60">
            <v>10357</v>
          </cell>
          <cell r="C60" t="str">
            <v>MEILANI SOFYANA</v>
          </cell>
          <cell r="D60">
            <v>1030794.7976878613</v>
          </cell>
          <cell r="E60">
            <v>0</v>
          </cell>
          <cell r="F60">
            <v>75000</v>
          </cell>
        </row>
        <row r="61">
          <cell r="B61">
            <v>10363</v>
          </cell>
          <cell r="C61" t="str">
            <v xml:space="preserve">RISTI IMAN SARI </v>
          </cell>
          <cell r="D61">
            <v>1030794.7976878613</v>
          </cell>
          <cell r="E61">
            <v>0</v>
          </cell>
          <cell r="F61">
            <v>75000</v>
          </cell>
        </row>
        <row r="62">
          <cell r="B62">
            <v>10364</v>
          </cell>
          <cell r="C62" t="str">
            <v>MILA ANA MARLINA</v>
          </cell>
          <cell r="D62">
            <v>1024144.5086705203</v>
          </cell>
          <cell r="E62">
            <v>0</v>
          </cell>
          <cell r="F62">
            <v>75000</v>
          </cell>
        </row>
        <row r="63">
          <cell r="B63">
            <v>10365</v>
          </cell>
          <cell r="C63" t="str">
            <v>LILIK ELISAH MILYANI</v>
          </cell>
          <cell r="D63">
            <v>1030794.7976878613</v>
          </cell>
          <cell r="E63">
            <v>0</v>
          </cell>
          <cell r="F63">
            <v>75000</v>
          </cell>
        </row>
        <row r="64">
          <cell r="B64">
            <v>10366</v>
          </cell>
          <cell r="C64" t="str">
            <v>JOKO WURYANTO</v>
          </cell>
          <cell r="D64">
            <v>809118.49710982654</v>
          </cell>
          <cell r="E64">
            <v>0</v>
          </cell>
          <cell r="F64">
            <v>75000</v>
          </cell>
        </row>
        <row r="65">
          <cell r="B65">
            <v>10333</v>
          </cell>
          <cell r="C65" t="str">
            <v>EVILIA HOTMA</v>
          </cell>
          <cell r="D65">
            <v>565274.56647398835</v>
          </cell>
          <cell r="E65">
            <v>0</v>
          </cell>
          <cell r="F65">
            <v>25000</v>
          </cell>
        </row>
        <row r="66">
          <cell r="B66">
            <v>10338</v>
          </cell>
          <cell r="C66" t="str">
            <v>JAYA TARIGAN</v>
          </cell>
          <cell r="D66">
            <v>343598.26589595375</v>
          </cell>
          <cell r="E66">
            <v>0</v>
          </cell>
          <cell r="F66">
            <v>25000</v>
          </cell>
        </row>
        <row r="67">
          <cell r="B67">
            <v>10347</v>
          </cell>
          <cell r="C67" t="str">
            <v>NOVA EKA SARI,SE</v>
          </cell>
          <cell r="D67">
            <v>343598.26589595375</v>
          </cell>
          <cell r="E67">
            <v>0</v>
          </cell>
          <cell r="F67">
            <v>25000</v>
          </cell>
        </row>
        <row r="68">
          <cell r="B68">
            <v>10362</v>
          </cell>
          <cell r="C68" t="str">
            <v>ERICK MARULAM PANGERAN</v>
          </cell>
          <cell r="D68">
            <v>587442.19653179194</v>
          </cell>
          <cell r="E68">
            <v>0</v>
          </cell>
          <cell r="F68">
            <v>75000</v>
          </cell>
        </row>
        <row r="69">
          <cell r="B69">
            <v>10367</v>
          </cell>
          <cell r="C69" t="str">
            <v>DEWI LESTARI</v>
          </cell>
          <cell r="D69">
            <v>221676.30057803469</v>
          </cell>
          <cell r="E69">
            <v>0</v>
          </cell>
          <cell r="F69">
            <v>0</v>
          </cell>
        </row>
        <row r="70">
          <cell r="B70">
            <v>50009</v>
          </cell>
          <cell r="C70" t="str">
            <v>Rusdi Risdiantoro</v>
          </cell>
          <cell r="D70">
            <v>1252471.0982658959</v>
          </cell>
          <cell r="E70">
            <v>0</v>
          </cell>
          <cell r="F70">
            <v>75000</v>
          </cell>
        </row>
        <row r="71">
          <cell r="B71">
            <v>50016</v>
          </cell>
          <cell r="C71" t="str">
            <v>ROHMAT P</v>
          </cell>
          <cell r="D71">
            <v>573410.40462427749</v>
          </cell>
          <cell r="E71">
            <v>0</v>
          </cell>
          <cell r="F71">
            <v>0</v>
          </cell>
        </row>
      </sheetData>
      <sheetData sheetId="8"/>
      <sheetData sheetId="9"/>
      <sheetData sheetId="10">
        <row r="8">
          <cell r="B8">
            <v>40001</v>
          </cell>
          <cell r="C8" t="str">
            <v>DEWI DAMAYANTI</v>
          </cell>
          <cell r="D8">
            <v>0</v>
          </cell>
        </row>
        <row r="9">
          <cell r="B9">
            <v>40002</v>
          </cell>
          <cell r="C9" t="str">
            <v>DIANAWATI DEWI P.</v>
          </cell>
          <cell r="D9">
            <v>0</v>
          </cell>
        </row>
        <row r="10">
          <cell r="B10">
            <v>10034</v>
          </cell>
          <cell r="C10" t="str">
            <v>KOTOT TAKARIANTO</v>
          </cell>
          <cell r="D10">
            <v>0</v>
          </cell>
        </row>
        <row r="11">
          <cell r="B11">
            <v>10010</v>
          </cell>
          <cell r="C11" t="str">
            <v>BAYU BERIYANTO</v>
          </cell>
          <cell r="D11">
            <v>0</v>
          </cell>
        </row>
        <row r="12">
          <cell r="B12">
            <v>10053</v>
          </cell>
          <cell r="C12" t="str">
            <v>RUDI PRAWIRO</v>
          </cell>
          <cell r="D12">
            <v>6372135.6125000007</v>
          </cell>
        </row>
        <row r="13">
          <cell r="B13">
            <v>10174</v>
          </cell>
          <cell r="C13" t="str">
            <v>MONANG SITOHANG</v>
          </cell>
          <cell r="D13">
            <v>0</v>
          </cell>
        </row>
        <row r="14">
          <cell r="B14" t="str">
            <v>10121(TL)</v>
          </cell>
          <cell r="C14" t="str">
            <v>MITA PURNAMA SARI</v>
          </cell>
          <cell r="D14">
            <v>7592882</v>
          </cell>
        </row>
        <row r="15">
          <cell r="B15" t="str">
            <v>10251(TL)</v>
          </cell>
          <cell r="C15" t="str">
            <v>SITI ROMLAH</v>
          </cell>
          <cell r="D15">
            <v>0</v>
          </cell>
        </row>
        <row r="16">
          <cell r="B16">
            <v>11043</v>
          </cell>
          <cell r="C16" t="str">
            <v>DYNO TRI BAYUNANDA</v>
          </cell>
          <cell r="D16">
            <v>0</v>
          </cell>
        </row>
        <row r="17">
          <cell r="B17">
            <v>10070</v>
          </cell>
          <cell r="C17" t="str">
            <v>YUNITA</v>
          </cell>
          <cell r="D17">
            <v>2214400</v>
          </cell>
        </row>
        <row r="18">
          <cell r="B18">
            <v>11049</v>
          </cell>
          <cell r="C18" t="str">
            <v>YULIANINGSIH</v>
          </cell>
          <cell r="D18">
            <v>939812.5</v>
          </cell>
        </row>
        <row r="19">
          <cell r="B19">
            <v>10129</v>
          </cell>
          <cell r="C19" t="str">
            <v>AL IKHSAN ARIFUDIN</v>
          </cell>
          <cell r="D19">
            <v>753750</v>
          </cell>
        </row>
        <row r="20">
          <cell r="B20">
            <v>10141</v>
          </cell>
          <cell r="C20" t="str">
            <v>ENAH SRIANAH</v>
          </cell>
          <cell r="D20">
            <v>3893730</v>
          </cell>
        </row>
        <row r="21">
          <cell r="B21">
            <v>10161</v>
          </cell>
          <cell r="C21" t="str">
            <v>SITTI MELATI NOVIATI TRIFIRLI</v>
          </cell>
          <cell r="D21">
            <v>3081000</v>
          </cell>
        </row>
        <row r="22">
          <cell r="B22">
            <v>10166</v>
          </cell>
          <cell r="C22" t="str">
            <v>EVA ERNAWATI</v>
          </cell>
          <cell r="D22">
            <v>917950</v>
          </cell>
        </row>
        <row r="23">
          <cell r="B23">
            <v>10167</v>
          </cell>
          <cell r="C23" t="str">
            <v>F ADISTYA AMANDA</v>
          </cell>
          <cell r="D23">
            <v>3265314</v>
          </cell>
        </row>
        <row r="24">
          <cell r="B24">
            <v>10208</v>
          </cell>
          <cell r="C24" t="str">
            <v>ABDUL FATAH</v>
          </cell>
          <cell r="D24">
            <v>850950</v>
          </cell>
        </row>
        <row r="25">
          <cell r="B25">
            <v>10214</v>
          </cell>
          <cell r="C25" t="str">
            <v>HENDRO NOFRIANTO</v>
          </cell>
          <cell r="D25">
            <v>0</v>
          </cell>
        </row>
        <row r="26">
          <cell r="B26">
            <v>10220</v>
          </cell>
          <cell r="C26" t="str">
            <v xml:space="preserve">TINA SARI SIMANJUNTAK </v>
          </cell>
          <cell r="D26">
            <v>3239500</v>
          </cell>
        </row>
        <row r="27">
          <cell r="B27">
            <v>10223</v>
          </cell>
          <cell r="C27" t="str">
            <v>DENI IRAWATI</v>
          </cell>
          <cell r="D27">
            <v>0</v>
          </cell>
        </row>
        <row r="28">
          <cell r="B28">
            <v>10224</v>
          </cell>
          <cell r="C28" t="str">
            <v>RUKMINI</v>
          </cell>
          <cell r="D28">
            <v>1697164.7825000002</v>
          </cell>
        </row>
        <row r="29">
          <cell r="B29">
            <v>10245</v>
          </cell>
          <cell r="C29" t="str">
            <v>ERNAWATI SAPUTRI</v>
          </cell>
          <cell r="D29">
            <v>0</v>
          </cell>
        </row>
        <row r="30">
          <cell r="B30">
            <v>10246</v>
          </cell>
          <cell r="C30" t="str">
            <v>BERNIKE HERAWATI TAMPUBOLON</v>
          </cell>
          <cell r="D30">
            <v>979687.5</v>
          </cell>
        </row>
        <row r="31">
          <cell r="B31">
            <v>10264</v>
          </cell>
          <cell r="C31" t="str">
            <v>DARWIN RUMAHORBO</v>
          </cell>
          <cell r="D31">
            <v>1026305.39</v>
          </cell>
        </row>
        <row r="32">
          <cell r="B32">
            <v>10269</v>
          </cell>
          <cell r="C32" t="str">
            <v>SITI QONI'AH</v>
          </cell>
          <cell r="D32">
            <v>12332560.940000001</v>
          </cell>
        </row>
        <row r="33">
          <cell r="B33">
            <v>10272</v>
          </cell>
          <cell r="C33" t="str">
            <v>LISTIANA PRASTIWI</v>
          </cell>
          <cell r="D33">
            <v>0</v>
          </cell>
        </row>
        <row r="34">
          <cell r="B34">
            <v>10275</v>
          </cell>
          <cell r="C34" t="str">
            <v>SUGESTI SITUMORANG</v>
          </cell>
          <cell r="D34">
            <v>2630650</v>
          </cell>
        </row>
        <row r="35">
          <cell r="B35">
            <v>10279</v>
          </cell>
          <cell r="C35" t="str">
            <v>JULIA DEVI SINAGA</v>
          </cell>
          <cell r="D35">
            <v>4269000</v>
          </cell>
        </row>
        <row r="36">
          <cell r="B36">
            <v>10286</v>
          </cell>
          <cell r="C36" t="str">
            <v>TRY HEPPY NESS LB GAOL</v>
          </cell>
          <cell r="D36">
            <v>1941718.7500000002</v>
          </cell>
        </row>
        <row r="37">
          <cell r="B37">
            <v>10292</v>
          </cell>
          <cell r="C37" t="str">
            <v>NINING RUSTITIN</v>
          </cell>
          <cell r="D37">
            <v>13948927.499999998</v>
          </cell>
        </row>
        <row r="38">
          <cell r="B38">
            <v>10293</v>
          </cell>
          <cell r="C38" t="str">
            <v>VERONIKA MANURUNG</v>
          </cell>
          <cell r="D38">
            <v>766125</v>
          </cell>
        </row>
        <row r="39">
          <cell r="B39">
            <v>10300</v>
          </cell>
          <cell r="C39" t="str">
            <v>SAPTHA MANDASARI</v>
          </cell>
          <cell r="D39">
            <v>0</v>
          </cell>
        </row>
        <row r="40">
          <cell r="B40">
            <v>10306</v>
          </cell>
          <cell r="C40" t="str">
            <v>ROHANI SIBURIAN</v>
          </cell>
          <cell r="D40">
            <v>5866017.5200000005</v>
          </cell>
        </row>
        <row r="41">
          <cell r="B41">
            <v>10311</v>
          </cell>
          <cell r="C41" t="str">
            <v>WASTINI</v>
          </cell>
          <cell r="D41">
            <v>1914625.0000000002</v>
          </cell>
        </row>
        <row r="42">
          <cell r="B42">
            <v>10313</v>
          </cell>
          <cell r="C42" t="str">
            <v>B.MEGAWATI LUMBANTORUAN</v>
          </cell>
          <cell r="D42">
            <v>0</v>
          </cell>
        </row>
        <row r="43">
          <cell r="B43">
            <v>10314</v>
          </cell>
          <cell r="C43" t="str">
            <v>NANCI MELDA SIHOMBING</v>
          </cell>
          <cell r="D43">
            <v>840559.77</v>
          </cell>
        </row>
        <row r="44">
          <cell r="B44">
            <v>10315</v>
          </cell>
          <cell r="C44" t="str">
            <v>ZAENAL MUSTAFA SITUMORANG</v>
          </cell>
          <cell r="D44">
            <v>2250375</v>
          </cell>
        </row>
        <row r="45">
          <cell r="B45">
            <v>10317</v>
          </cell>
          <cell r="C45" t="str">
            <v>WA ODE LISA HABSARI</v>
          </cell>
          <cell r="D45">
            <v>0</v>
          </cell>
        </row>
        <row r="46">
          <cell r="B46">
            <v>10322</v>
          </cell>
          <cell r="C46" t="str">
            <v>GABRIELLA TAMPUBOLON</v>
          </cell>
          <cell r="D46">
            <v>810000</v>
          </cell>
        </row>
        <row r="47">
          <cell r="B47">
            <v>10324</v>
          </cell>
          <cell r="C47" t="str">
            <v>DHEA PATTAH</v>
          </cell>
          <cell r="D47">
            <v>1940210.0000000002</v>
          </cell>
        </row>
        <row r="48">
          <cell r="B48">
            <v>10325</v>
          </cell>
          <cell r="C48" t="str">
            <v>NURLIAN  FAUZIAH RAHMAN</v>
          </cell>
          <cell r="D48">
            <v>0</v>
          </cell>
        </row>
        <row r="49">
          <cell r="B49">
            <v>10331</v>
          </cell>
          <cell r="C49" t="str">
            <v>SUHADAYANI RAHMALIA</v>
          </cell>
          <cell r="D49">
            <v>0</v>
          </cell>
        </row>
        <row r="50">
          <cell r="B50">
            <v>10339</v>
          </cell>
          <cell r="C50" t="str">
            <v>SUGESTI TRI WIHANI</v>
          </cell>
          <cell r="D50">
            <v>0</v>
          </cell>
        </row>
        <row r="51">
          <cell r="B51">
            <v>10342</v>
          </cell>
          <cell r="C51" t="str">
            <v>SELLY BERTOVYA SIHALOHO</v>
          </cell>
          <cell r="D51">
            <v>2021232.0000000002</v>
          </cell>
        </row>
        <row r="52">
          <cell r="B52">
            <v>10343</v>
          </cell>
          <cell r="C52" t="str">
            <v>AGUNG SATRIO A</v>
          </cell>
          <cell r="D52">
            <v>0</v>
          </cell>
        </row>
        <row r="53">
          <cell r="B53">
            <v>10344</v>
          </cell>
          <cell r="C53" t="str">
            <v>YANTI KUSNIA LUMBAN GAOL</v>
          </cell>
          <cell r="D53">
            <v>1261000</v>
          </cell>
        </row>
        <row r="54">
          <cell r="B54">
            <v>10346</v>
          </cell>
          <cell r="C54" t="str">
            <v>SAPUTRA</v>
          </cell>
          <cell r="D54">
            <v>0</v>
          </cell>
        </row>
        <row r="55">
          <cell r="B55">
            <v>10349</v>
          </cell>
          <cell r="C55" t="str">
            <v>RIZKI SARNI PURBA</v>
          </cell>
          <cell r="D55">
            <v>0</v>
          </cell>
        </row>
        <row r="56">
          <cell r="B56">
            <v>10351</v>
          </cell>
          <cell r="C56" t="str">
            <v>IRAWATY TAMPUBOLON</v>
          </cell>
          <cell r="D56">
            <v>1363375</v>
          </cell>
        </row>
        <row r="57">
          <cell r="B57">
            <v>10353</v>
          </cell>
          <cell r="C57" t="str">
            <v>SYAWAL JUNIAR</v>
          </cell>
          <cell r="D57">
            <v>0</v>
          </cell>
        </row>
        <row r="58">
          <cell r="B58">
            <v>10355</v>
          </cell>
          <cell r="C58" t="str">
            <v>MARTA SINAGA</v>
          </cell>
          <cell r="D58">
            <v>0</v>
          </cell>
        </row>
        <row r="59">
          <cell r="B59">
            <v>10356</v>
          </cell>
          <cell r="C59" t="str">
            <v>AHMAD AFFANDI</v>
          </cell>
          <cell r="D59">
            <v>0</v>
          </cell>
        </row>
        <row r="60">
          <cell r="B60">
            <v>10357</v>
          </cell>
          <cell r="C60" t="str">
            <v>MEILANI SOFYANA</v>
          </cell>
          <cell r="D60">
            <v>0</v>
          </cell>
        </row>
        <row r="61">
          <cell r="B61">
            <v>10363</v>
          </cell>
          <cell r="C61" t="str">
            <v xml:space="preserve">RISTI IMAN SARI </v>
          </cell>
          <cell r="D61">
            <v>0</v>
          </cell>
        </row>
        <row r="62">
          <cell r="B62">
            <v>10364</v>
          </cell>
          <cell r="C62" t="str">
            <v>MILA ANA MARLINA</v>
          </cell>
          <cell r="D62">
            <v>0</v>
          </cell>
        </row>
        <row r="63">
          <cell r="B63">
            <v>10365</v>
          </cell>
          <cell r="C63" t="str">
            <v>LILIK ELISAH MILYANI</v>
          </cell>
          <cell r="D63">
            <v>0</v>
          </cell>
        </row>
        <row r="64">
          <cell r="B64">
            <v>10366</v>
          </cell>
          <cell r="C64" t="str">
            <v>JOKO WURYANTO</v>
          </cell>
          <cell r="D64">
            <v>0</v>
          </cell>
        </row>
        <row r="65">
          <cell r="B65">
            <v>10333</v>
          </cell>
          <cell r="C65" t="str">
            <v>EVILIA HOTMA</v>
          </cell>
          <cell r="D65">
            <v>0</v>
          </cell>
        </row>
        <row r="66">
          <cell r="B66">
            <v>10338</v>
          </cell>
          <cell r="C66" t="str">
            <v>JAYA TARIGAN</v>
          </cell>
          <cell r="D66">
            <v>0</v>
          </cell>
        </row>
        <row r="67">
          <cell r="B67">
            <v>10347</v>
          </cell>
          <cell r="C67" t="str">
            <v>NOVA EKA SARI,SE</v>
          </cell>
          <cell r="D67">
            <v>0</v>
          </cell>
        </row>
        <row r="68">
          <cell r="B68">
            <v>10362</v>
          </cell>
          <cell r="C68" t="str">
            <v>ERICK MARULAM PANGERAN</v>
          </cell>
          <cell r="D68">
            <v>0</v>
          </cell>
        </row>
        <row r="69">
          <cell r="B69">
            <v>10367</v>
          </cell>
          <cell r="C69" t="str">
            <v>DEWI LESTARI</v>
          </cell>
          <cell r="D69">
            <v>0</v>
          </cell>
        </row>
        <row r="70">
          <cell r="B70">
            <v>50009</v>
          </cell>
          <cell r="C70" t="str">
            <v>Rusdi Risdiantoro</v>
          </cell>
          <cell r="D70">
            <v>0</v>
          </cell>
        </row>
        <row r="71">
          <cell r="B71">
            <v>50016</v>
          </cell>
          <cell r="C71" t="str">
            <v>ROHMAT P</v>
          </cell>
          <cell r="D71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workbookViewId="0">
      <selection activeCell="E10" sqref="E10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32.1406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10.5703125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  <col min="30" max="30" width="10.5703125" bestFit="1" customWidth="1"/>
    <col min="32" max="32" width="35" bestFit="1" customWidth="1"/>
  </cols>
  <sheetData>
    <row r="1" spans="1:36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  <c r="AE1" s="4" t="s">
        <v>27</v>
      </c>
      <c r="AF1" s="3"/>
      <c r="AG1" s="3"/>
      <c r="AH1" s="3"/>
      <c r="AI1" s="3"/>
      <c r="AJ1" s="3"/>
    </row>
    <row r="2" spans="1:36" ht="15.75" customHeight="1" x14ac:dyDescent="0.25">
      <c r="A2" s="6">
        <v>43549</v>
      </c>
      <c r="B2" s="8">
        <f>[1]THP!$B11</f>
        <v>40001</v>
      </c>
      <c r="C2" t="str">
        <f>[1]THP!$C11</f>
        <v>DEWI DAMAYANTI</v>
      </c>
      <c r="D2" s="8">
        <f>[1]THP!$B11</f>
        <v>40001</v>
      </c>
      <c r="E2" t="s">
        <v>32</v>
      </c>
      <c r="F2" t="str">
        <f>[1]THP!$F11</f>
        <v>Adm</v>
      </c>
      <c r="G2">
        <f>[1]THP!$I11</f>
        <v>20</v>
      </c>
      <c r="H2" t="str">
        <f>[1]THP!$D11</f>
        <v>Adm</v>
      </c>
      <c r="I2" s="7">
        <f>[1]THP!$J11</f>
        <v>3938138</v>
      </c>
      <c r="J2" s="7">
        <f>[1]THP!$K11</f>
        <v>3938138</v>
      </c>
      <c r="K2" s="7">
        <f>IFERROR(VLOOKUP(B2,[1]OToT!$B$8:$E$71,4,0),0)</f>
        <v>0</v>
      </c>
      <c r="L2" s="9">
        <f>IFERROR(VLOOKUP(B2,[1]OToT!$B$8:$D$71,3,0),0)</f>
        <v>852883.83660886332</v>
      </c>
      <c r="M2" s="9">
        <f>IFERROR(VLOOKUP(B2,[1]OToT!$B$8:$F$71,5,0),0)</f>
        <v>100000</v>
      </c>
      <c r="N2" s="7">
        <f>SUM(J2:M2)</f>
        <v>4891021.8366088634</v>
      </c>
      <c r="O2" s="9">
        <f>IFERROR(VLOOKUP(B2,[1]Komisi!$B$8:$D$71,3,0),0)</f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7">
        <f t="shared" ref="V2:V65" si="0">SUM(N2:O2)</f>
        <v>4891021.8366088634</v>
      </c>
      <c r="W2" s="9">
        <f>IFERROR(VLOOKUP(B2,[1]THP!$B$11:$X$74,23,0),0)</f>
        <v>18606.333470921349</v>
      </c>
      <c r="X2" s="9">
        <f>IFERROR(VLOOKUP(B2,[1]THP!$B$11:$T$74,19,0),0)</f>
        <v>78762.759999999995</v>
      </c>
      <c r="Y2" s="9">
        <f>IFERROR(VLOOKUP(B2,[1]THP!$B$11:$V$74,21,0),0)</f>
        <v>39381.379999999997</v>
      </c>
      <c r="Z2" s="9">
        <f>IFERROR(VLOOKUP(B2,[1]THP!$B$11:$U$74,20,0),0)</f>
        <v>39409.730000000003</v>
      </c>
      <c r="AA2" s="9">
        <f>IFERROR(VLOOKUP(B2,[1]THP!$B$11:$AI$74,34,0),0)</f>
        <v>500000</v>
      </c>
      <c r="AB2" s="9">
        <f>IFERROR(VLOOKUP(B2,[1]THP!$B$11:$AE$74,30,0),0)</f>
        <v>160000</v>
      </c>
      <c r="AC2" s="9">
        <f>IFERROR(VLOOKUP(B2,[1]THP!$B$11:$AJ$74,35,0),0)</f>
        <v>4054861.6331379428</v>
      </c>
      <c r="AD2" s="7"/>
      <c r="AE2" s="3" t="s">
        <v>28</v>
      </c>
      <c r="AF2" s="3" t="s">
        <v>29</v>
      </c>
      <c r="AG2" s="3"/>
      <c r="AH2" s="3"/>
      <c r="AI2" s="3"/>
      <c r="AJ2" s="3"/>
    </row>
    <row r="3" spans="1:36" x14ac:dyDescent="0.25">
      <c r="A3" s="6">
        <v>43549</v>
      </c>
      <c r="B3" s="8">
        <f>[1]THP!$B12</f>
        <v>40002</v>
      </c>
      <c r="C3" t="str">
        <f>[1]THP!$C12</f>
        <v>DIANAWATI DEWI P.</v>
      </c>
      <c r="D3" s="8">
        <f>[1]THP!$B12</f>
        <v>40002</v>
      </c>
      <c r="E3" t="s">
        <v>32</v>
      </c>
      <c r="F3" t="str">
        <f>[1]THP!$F12</f>
        <v>Adm</v>
      </c>
      <c r="G3">
        <f>[1]THP!$I12</f>
        <v>20</v>
      </c>
      <c r="H3" t="str">
        <f>[1]THP!$D12</f>
        <v>Adm</v>
      </c>
      <c r="I3" s="7">
        <f>[1]THP!$J12</f>
        <v>3938138</v>
      </c>
      <c r="J3" s="7">
        <f>[1]THP!$K12</f>
        <v>3938138</v>
      </c>
      <c r="K3" s="7">
        <f>IFERROR(VLOOKUP(B3,[1]OToT!$B$8:$E$71,4,0),0)</f>
        <v>0</v>
      </c>
      <c r="L3" s="9">
        <f>IFERROR(VLOOKUP(B3,[1]OToT!$B$8:$D$71,3,0),0)</f>
        <v>830878.82658959541</v>
      </c>
      <c r="M3" s="9">
        <f>IFERROR(VLOOKUP(B3,[1]OToT!$B$8:$F$71,5,0),0)</f>
        <v>75000</v>
      </c>
      <c r="N3" s="7">
        <f t="shared" ref="N3:N65" si="1">SUM(J3:M3)</f>
        <v>4844016.8265895955</v>
      </c>
      <c r="O3" s="9">
        <f>IFERROR(VLOOKUP(B3,[1]Komisi!$B$8:$D$71,3,0),0)</f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7">
        <f t="shared" si="0"/>
        <v>4844016.8265895955</v>
      </c>
      <c r="W3" s="9">
        <f>IFERROR(VLOOKUP(B3,[1]THP!$B$11:$X$74,23,0),0)</f>
        <v>16373.595495006137</v>
      </c>
      <c r="X3" s="9">
        <f>IFERROR(VLOOKUP(B3,[1]THP!$B$11:$T$74,19,0),0)</f>
        <v>78762.759999999995</v>
      </c>
      <c r="Y3" s="9">
        <f>IFERROR(VLOOKUP(B3,[1]THP!$B$11:$V$74,21,0),0)</f>
        <v>39381.379999999997</v>
      </c>
      <c r="Z3" s="9">
        <f>IFERROR(VLOOKUP(B3,[1]THP!$B$11:$U$74,20,0),0)</f>
        <v>39409.730000000003</v>
      </c>
      <c r="AA3" s="9">
        <f>IFERROR(VLOOKUP(B3,[1]THP!$B$11:$AI$74,34,0),0)</f>
        <v>500000</v>
      </c>
      <c r="AB3" s="9">
        <f>IFERROR(VLOOKUP(B3,[1]THP!$B$11:$AE$74,30,0),0)</f>
        <v>0</v>
      </c>
      <c r="AC3" s="9">
        <f>IFERROR(VLOOKUP(B3,[1]THP!$B$11:$AJ$74,35,0),0)</f>
        <v>4170089.3610945898</v>
      </c>
      <c r="AE3" s="3"/>
      <c r="AF3" s="3" t="s">
        <v>30</v>
      </c>
      <c r="AG3" s="3"/>
      <c r="AH3" s="3"/>
      <c r="AI3" s="3"/>
      <c r="AJ3" s="3"/>
    </row>
    <row r="4" spans="1:36" x14ac:dyDescent="0.25">
      <c r="A4" s="6">
        <v>43549</v>
      </c>
      <c r="B4" s="8">
        <f>[1]THP!$B13</f>
        <v>10034</v>
      </c>
      <c r="C4" t="str">
        <f>[1]THP!$C13</f>
        <v>KOTOT TAKARIANTO</v>
      </c>
      <c r="D4" s="8">
        <f>[1]THP!$B13</f>
        <v>10034</v>
      </c>
      <c r="E4" t="s">
        <v>32</v>
      </c>
      <c r="F4" t="str">
        <f>[1]THP!$F13</f>
        <v>TL</v>
      </c>
      <c r="G4">
        <f>[1]THP!$I13</f>
        <v>20</v>
      </c>
      <c r="H4" t="str">
        <f>[1]THP!$D13</f>
        <v>TL</v>
      </c>
      <c r="I4" s="7">
        <f>[1]THP!$J13</f>
        <v>3902538</v>
      </c>
      <c r="J4" s="7">
        <f>[1]THP!$K13</f>
        <v>3902538</v>
      </c>
      <c r="K4" s="7">
        <f>IFERROR(VLOOKUP(B4,[1]OToT!$B$8:$E$71,4,0),0)</f>
        <v>500000</v>
      </c>
      <c r="L4" s="9">
        <f>IFERROR(VLOOKUP(B4,[1]OToT!$B$8:$D$71,3,0),0)</f>
        <v>1009095.5676300578</v>
      </c>
      <c r="M4" s="9">
        <f>IFERROR(VLOOKUP(B4,[1]OToT!$B$8:$F$71,5,0),0)</f>
        <v>75000</v>
      </c>
      <c r="N4" s="7">
        <f t="shared" si="1"/>
        <v>5486633.5676300582</v>
      </c>
      <c r="O4" s="9">
        <f>IFERROR(VLOOKUP(B4,[1]Komisi!$B$8:$D$71,3,0),0)</f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7">
        <f t="shared" si="0"/>
        <v>5486633.5676300582</v>
      </c>
      <c r="W4" s="9">
        <f>IFERROR(VLOOKUP(B4,[1]THP!$B$11:$X$74,23,0),0)</f>
        <v>0</v>
      </c>
      <c r="X4" s="9">
        <f>IFERROR(VLOOKUP(B4,[1]THP!$B$11:$T$74,19,0),0)</f>
        <v>78050.759999999995</v>
      </c>
      <c r="Y4" s="9">
        <f>IFERROR(VLOOKUP(B4,[1]THP!$B$11:$V$74,21,0),0)</f>
        <v>39025.379999999997</v>
      </c>
      <c r="Z4" s="9">
        <f>IFERROR(VLOOKUP(B4,[1]THP!$B$11:$U$74,20,0),0)</f>
        <v>39409.730000000003</v>
      </c>
      <c r="AA4" s="9">
        <f>IFERROR(VLOOKUP(B4,[1]THP!$B$11:$AI$74,34,0),0)</f>
        <v>280000</v>
      </c>
      <c r="AB4" s="9">
        <f>IFERROR(VLOOKUP(B4,[1]THP!$B$11:$AE$74,30,0),0)</f>
        <v>0</v>
      </c>
      <c r="AC4" s="9">
        <f>IFERROR(VLOOKUP(B4,[1]THP!$B$11:$AJ$74,35,0),0)</f>
        <v>5050147.697630058</v>
      </c>
      <c r="AE4" s="3"/>
      <c r="AF4" s="3" t="s">
        <v>31</v>
      </c>
      <c r="AG4" s="3"/>
      <c r="AH4" s="3"/>
      <c r="AI4" s="3"/>
      <c r="AJ4" s="3"/>
    </row>
    <row r="5" spans="1:36" x14ac:dyDescent="0.25">
      <c r="A5" s="6">
        <v>43549</v>
      </c>
      <c r="B5" s="8">
        <f>[1]THP!$B14</f>
        <v>10010</v>
      </c>
      <c r="C5" t="str">
        <f>[1]THP!$C14</f>
        <v>BAYU BERIYANTO</v>
      </c>
      <c r="D5" s="8">
        <f>[1]THP!$B14</f>
        <v>10010</v>
      </c>
      <c r="E5" t="s">
        <v>32</v>
      </c>
      <c r="F5" t="str">
        <f>[1]THP!$F14</f>
        <v>TL</v>
      </c>
      <c r="G5">
        <f>[1]THP!$I14</f>
        <v>20</v>
      </c>
      <c r="H5" t="str">
        <f>[1]THP!$D14</f>
        <v>TL</v>
      </c>
      <c r="I5" s="7">
        <f>[1]THP!$J14</f>
        <v>3867407</v>
      </c>
      <c r="J5" s="7">
        <f>[1]THP!$K14</f>
        <v>3867407</v>
      </c>
      <c r="K5" s="7">
        <f>IFERROR(VLOOKUP(B5,[1]OToT!$B$8:$E$71,4,0),0)</f>
        <v>500000</v>
      </c>
      <c r="L5" s="9">
        <f>IFERROR(VLOOKUP(B5,[1]OToT!$B$8:$D$71,3,0),0)</f>
        <v>1039505.3497109826</v>
      </c>
      <c r="M5" s="9">
        <f>IFERROR(VLOOKUP(B5,[1]OToT!$B$8:$F$71,5,0),0)</f>
        <v>75000</v>
      </c>
      <c r="N5" s="7">
        <f t="shared" si="1"/>
        <v>5481912.3497109823</v>
      </c>
      <c r="O5" s="9">
        <f>IFERROR(VLOOKUP(B5,[1]Komisi!$B$8:$D$71,3,0),0)</f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7">
        <f t="shared" si="0"/>
        <v>5481912.3497109823</v>
      </c>
      <c r="W5" s="9">
        <f>IFERROR(VLOOKUP(B5,[1]THP!$B$11:$X$74,23,0),0)</f>
        <v>0</v>
      </c>
      <c r="X5" s="9">
        <f>IFERROR(VLOOKUP(B5,[1]THP!$B$11:$T$74,19,0),0)</f>
        <v>77348.14</v>
      </c>
      <c r="Y5" s="9">
        <f>IFERROR(VLOOKUP(B5,[1]THP!$B$11:$V$74,21,0),0)</f>
        <v>38674.07</v>
      </c>
      <c r="Z5" s="9">
        <f>IFERROR(VLOOKUP(B5,[1]THP!$B$11:$U$74,20,0),0)</f>
        <v>39409.730000000003</v>
      </c>
      <c r="AA5" s="9">
        <f>IFERROR(VLOOKUP(B5,[1]THP!$B$11:$AI$74,34,0),0)</f>
        <v>700000</v>
      </c>
      <c r="AB5" s="9">
        <f>IFERROR(VLOOKUP(B5,[1]THP!$B$11:$AE$74,30,0),0)</f>
        <v>0</v>
      </c>
      <c r="AC5" s="9">
        <f>IFERROR(VLOOKUP(B5,[1]THP!$B$11:$AJ$74,35,0),0)</f>
        <v>4626480.4097109819</v>
      </c>
      <c r="AE5" s="3"/>
      <c r="AF5" s="5">
        <v>43572</v>
      </c>
      <c r="AG5" s="3"/>
      <c r="AH5" s="3"/>
      <c r="AI5" s="3"/>
      <c r="AJ5" s="3"/>
    </row>
    <row r="6" spans="1:36" x14ac:dyDescent="0.25">
      <c r="A6" s="6">
        <v>43549</v>
      </c>
      <c r="B6" s="8">
        <f>[1]THP!$B15</f>
        <v>10053</v>
      </c>
      <c r="C6" t="str">
        <f>[1]THP!$C15</f>
        <v>RUDI PRAWIRO</v>
      </c>
      <c r="D6" s="8">
        <f>[1]THP!$B15</f>
        <v>10053</v>
      </c>
      <c r="E6" t="s">
        <v>32</v>
      </c>
      <c r="F6" t="str">
        <f>[1]THP!$F15</f>
        <v>TL</v>
      </c>
      <c r="G6">
        <f>[1]THP!$I15</f>
        <v>20</v>
      </c>
      <c r="H6" t="str">
        <f>[1]THP!$D15</f>
        <v>TL</v>
      </c>
      <c r="I6" s="7">
        <f>[1]THP!$J15</f>
        <v>4389927</v>
      </c>
      <c r="J6" s="7">
        <f>[1]THP!$K15</f>
        <v>4389927</v>
      </c>
      <c r="K6" s="7">
        <f>IFERROR(VLOOKUP(B6,[1]OToT!$B$8:$E$71,4,0),0)</f>
        <v>750000</v>
      </c>
      <c r="L6" s="9">
        <f>IFERROR(VLOOKUP(B6,[1]OToT!$B$8:$D$71,3,0),0)</f>
        <v>1179951.4768786128</v>
      </c>
      <c r="M6" s="9">
        <f>IFERROR(VLOOKUP(B6,[1]OToT!$B$8:$F$71,5,0),0)</f>
        <v>75000</v>
      </c>
      <c r="N6" s="7">
        <f t="shared" si="1"/>
        <v>6394878.4768786132</v>
      </c>
      <c r="O6" s="9">
        <f>IFERROR(VLOOKUP(B6,[1]Komisi!$B$8:$D$71,3,0),0)</f>
        <v>6372135.6125000007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7">
        <f t="shared" si="0"/>
        <v>12767014.089378614</v>
      </c>
      <c r="W6" s="9">
        <f>IFERROR(VLOOKUP(B6,[1]THP!$B$11:$X$74,23,0),0)</f>
        <v>620725.1634601251</v>
      </c>
      <c r="X6" s="9">
        <f>IFERROR(VLOOKUP(B6,[1]THP!$B$11:$T$74,19,0),0)</f>
        <v>87798.540000000008</v>
      </c>
      <c r="Y6" s="9">
        <f>IFERROR(VLOOKUP(B6,[1]THP!$B$11:$V$74,21,0),0)</f>
        <v>43899.270000000004</v>
      </c>
      <c r="Z6" s="9">
        <f>IFERROR(VLOOKUP(B6,[1]THP!$B$11:$U$74,20,0),0)</f>
        <v>43899.270000000004</v>
      </c>
      <c r="AA6" s="9">
        <f>IFERROR(VLOOKUP(B6,[1]THP!$B$11:$AI$74,34,0),0)</f>
        <v>280000</v>
      </c>
      <c r="AB6" s="9">
        <f>IFERROR(VLOOKUP(B6,[1]THP!$B$11:$AE$74,30,0),0)</f>
        <v>160000</v>
      </c>
      <c r="AC6" s="9">
        <f>IFERROR(VLOOKUP(B6,[1]THP!$B$11:$AJ$74,35,0),0)</f>
        <v>11530691.84591849</v>
      </c>
      <c r="AE6" s="3"/>
      <c r="AF6" s="3"/>
      <c r="AG6" s="3"/>
      <c r="AH6" s="3"/>
      <c r="AI6" s="3"/>
      <c r="AJ6" s="3"/>
    </row>
    <row r="7" spans="1:36" x14ac:dyDescent="0.25">
      <c r="A7" s="6">
        <v>43549</v>
      </c>
      <c r="B7" s="8">
        <f>[1]THP!$B16</f>
        <v>10174</v>
      </c>
      <c r="C7" t="str">
        <f>[1]THP!$C16</f>
        <v>MONANG SITOHANG</v>
      </c>
      <c r="D7" s="8">
        <f>[1]THP!$B16</f>
        <v>10174</v>
      </c>
      <c r="E7" t="s">
        <v>32</v>
      </c>
      <c r="F7" t="str">
        <f>[1]THP!$F16</f>
        <v>TL</v>
      </c>
      <c r="G7">
        <f>[1]THP!$I16</f>
        <v>20</v>
      </c>
      <c r="H7" t="str">
        <f>[1]THP!$D16</f>
        <v>TL</v>
      </c>
      <c r="I7" s="7">
        <f>[1]THP!$J16</f>
        <v>4309084</v>
      </c>
      <c r="J7" s="7">
        <f>[1]THP!$K16</f>
        <v>4309084</v>
      </c>
      <c r="K7" s="7">
        <f>IFERROR(VLOOKUP(B7,[1]OToT!$B$8:$E$71,4,0),0)</f>
        <v>750000</v>
      </c>
      <c r="L7" s="9">
        <f>IFERROR(VLOOKUP(B7,[1]OToT!$B$8:$D$71,3,0),0)</f>
        <v>909142</v>
      </c>
      <c r="M7" s="9">
        <f>IFERROR(VLOOKUP(B7,[1]OToT!$B$8:$F$71,5,0),0)</f>
        <v>75000</v>
      </c>
      <c r="N7" s="7">
        <f t="shared" si="1"/>
        <v>6043226</v>
      </c>
      <c r="O7" s="9">
        <f>IFERROR(VLOOKUP(B7,[1]Komisi!$B$8:$D$71,3,0),0)</f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7">
        <f t="shared" si="0"/>
        <v>6043226</v>
      </c>
      <c r="W7" s="9">
        <f>IFERROR(VLOOKUP(B7,[1]THP!$B$11:$X$74,23,0),0)</f>
        <v>30861.733975999989</v>
      </c>
      <c r="X7" s="9">
        <f>IFERROR(VLOOKUP(B7,[1]THP!$B$11:$T$74,19,0),0)</f>
        <v>86181.680000000008</v>
      </c>
      <c r="Y7" s="9">
        <f>IFERROR(VLOOKUP(B7,[1]THP!$B$11:$V$74,21,0),0)</f>
        <v>43090.840000000004</v>
      </c>
      <c r="Z7" s="9">
        <f>IFERROR(VLOOKUP(B7,[1]THP!$B$11:$U$74,20,0),0)</f>
        <v>0</v>
      </c>
      <c r="AA7" s="9">
        <f>IFERROR(VLOOKUP(B7,[1]THP!$B$11:$AI$74,34,0),0)</f>
        <v>280000</v>
      </c>
      <c r="AB7" s="9">
        <f>IFERROR(VLOOKUP(B7,[1]THP!$B$11:$AE$74,30,0),0)</f>
        <v>160000</v>
      </c>
      <c r="AC7" s="9">
        <f>IFERROR(VLOOKUP(B7,[1]THP!$B$11:$AJ$74,35,0),0)</f>
        <v>5443091.7460239995</v>
      </c>
      <c r="AE7" s="3"/>
      <c r="AF7" s="3"/>
      <c r="AG7" s="3"/>
      <c r="AH7" s="3"/>
      <c r="AI7" s="3"/>
      <c r="AJ7" s="3"/>
    </row>
    <row r="8" spans="1:36" x14ac:dyDescent="0.25">
      <c r="A8" s="6">
        <v>43549</v>
      </c>
      <c r="B8" s="8" t="str">
        <f>[1]THP!$B17</f>
        <v>10121(TL)</v>
      </c>
      <c r="C8" t="str">
        <f>[1]THP!$C17</f>
        <v>MITA PURNAMA SARI</v>
      </c>
      <c r="D8" s="8" t="str">
        <f>[1]THP!$B17</f>
        <v>10121(TL)</v>
      </c>
      <c r="E8" t="s">
        <v>32</v>
      </c>
      <c r="F8" t="str">
        <f>[1]THP!$F17</f>
        <v>TL</v>
      </c>
      <c r="G8">
        <f>[1]THP!$I17</f>
        <v>20</v>
      </c>
      <c r="H8" t="str">
        <f>[1]THP!$D17</f>
        <v>TL</v>
      </c>
      <c r="I8" s="7">
        <f>[1]THP!$J17</f>
        <v>3865688</v>
      </c>
      <c r="J8" s="7">
        <f>[1]THP!$K17</f>
        <v>3865688</v>
      </c>
      <c r="K8" s="7">
        <f>IFERROR(VLOOKUP(B8,[1]OToT!$B$8:$E$71,4,0),0)</f>
        <v>400000</v>
      </c>
      <c r="L8" s="9">
        <f>IFERROR(VLOOKUP(B8,[1]OToT!$B$8:$D$71,3,0),0)</f>
        <v>884117.85279383429</v>
      </c>
      <c r="M8" s="9">
        <f>IFERROR(VLOOKUP(B8,[1]OToT!$B$8:$F$71,5,0),0)</f>
        <v>50000</v>
      </c>
      <c r="N8" s="7">
        <f t="shared" si="1"/>
        <v>5199805.8527938342</v>
      </c>
      <c r="O8" s="9">
        <f>IFERROR(VLOOKUP(B8,[1]Komisi!$B$8:$D$71,3,0),0)</f>
        <v>7592882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7">
        <f t="shared" si="0"/>
        <v>12792687.852793835</v>
      </c>
      <c r="W8" s="9">
        <f>IFERROR(VLOOKUP(B8,[1]THP!$B$11:$X$74,23,0),0)</f>
        <v>788758.13343240879</v>
      </c>
      <c r="X8" s="9">
        <f>IFERROR(VLOOKUP(B8,[1]THP!$B$11:$T$74,19,0),0)</f>
        <v>77313.759999999995</v>
      </c>
      <c r="Y8" s="9">
        <f>IFERROR(VLOOKUP(B8,[1]THP!$B$11:$V$74,21,0),0)</f>
        <v>38656.879999999997</v>
      </c>
      <c r="Z8" s="9">
        <f>IFERROR(VLOOKUP(B8,[1]THP!$B$11:$U$74,20,0),0)</f>
        <v>39409.730000000003</v>
      </c>
      <c r="AA8" s="9">
        <f>IFERROR(VLOOKUP(B8,[1]THP!$B$11:$AI$74,34,0),0)</f>
        <v>280000</v>
      </c>
      <c r="AB8" s="9">
        <f>IFERROR(VLOOKUP(B8,[1]THP!$B$11:$AE$74,30,0),0)</f>
        <v>0</v>
      </c>
      <c r="AC8" s="9">
        <f>IFERROR(VLOOKUP(B8,[1]THP!$B$11:$AJ$74,35,0),0)</f>
        <v>11568549.349361427</v>
      </c>
      <c r="AE8" s="3"/>
      <c r="AF8" s="3"/>
      <c r="AG8" s="3"/>
      <c r="AH8" s="3"/>
      <c r="AI8" s="3"/>
      <c r="AJ8" s="3"/>
    </row>
    <row r="9" spans="1:36" x14ac:dyDescent="0.25">
      <c r="A9" s="6">
        <v>43549</v>
      </c>
      <c r="B9" s="8" t="str">
        <f>[1]THP!$B18</f>
        <v>10251(TL)</v>
      </c>
      <c r="C9" t="str">
        <f>[1]THP!$C18</f>
        <v>SITI ROMLAH</v>
      </c>
      <c r="D9" s="8" t="str">
        <f>[1]THP!$B18</f>
        <v>10251(TL)</v>
      </c>
      <c r="E9" t="s">
        <v>32</v>
      </c>
      <c r="F9" t="str">
        <f>[1]THP!$F18</f>
        <v>TL</v>
      </c>
      <c r="G9">
        <f>[1]THP!$I18</f>
        <v>20</v>
      </c>
      <c r="H9" t="str">
        <f>[1]THP!$D18</f>
        <v>TL</v>
      </c>
      <c r="I9" s="7">
        <f>[1]THP!$J18</f>
        <v>3900938</v>
      </c>
      <c r="J9" s="7">
        <f>[1]THP!$K18</f>
        <v>3900938</v>
      </c>
      <c r="K9" s="7">
        <f>IFERROR(VLOOKUP(B9,[1]OToT!$B$8:$E$71,4,0),0)</f>
        <v>400000</v>
      </c>
      <c r="L9" s="9">
        <f>IFERROR(VLOOKUP(B9,[1]OToT!$B$8:$D$71,3,0),0)</f>
        <v>1048518.0173410404</v>
      </c>
      <c r="M9" s="9">
        <f>IFERROR(VLOOKUP(B9,[1]OToT!$B$8:$F$71,5,0),0)</f>
        <v>75000</v>
      </c>
      <c r="N9" s="7">
        <f t="shared" si="1"/>
        <v>5424456.0173410401</v>
      </c>
      <c r="O9" s="9">
        <f>IFERROR(VLOOKUP(B9,[1]Komisi!$B$8:$D$71,3,0),0)</f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7">
        <f t="shared" si="0"/>
        <v>5424456.0173410401</v>
      </c>
      <c r="W9" s="9">
        <f>IFERROR(VLOOKUP(B9,[1]THP!$B$11:$X$74,23,0),0)</f>
        <v>38372.634055699411</v>
      </c>
      <c r="X9" s="9">
        <f>IFERROR(VLOOKUP(B9,[1]THP!$B$11:$T$74,19,0),0)</f>
        <v>78018.759999999995</v>
      </c>
      <c r="Y9" s="9">
        <f>IFERROR(VLOOKUP(B9,[1]THP!$B$11:$V$74,21,0),0)</f>
        <v>39009.379999999997</v>
      </c>
      <c r="Z9" s="9">
        <f>IFERROR(VLOOKUP(B9,[1]THP!$B$11:$U$74,20,0),0)</f>
        <v>0</v>
      </c>
      <c r="AA9" s="9">
        <f>IFERROR(VLOOKUP(B9,[1]THP!$B$11:$AI$74,34,0),0)</f>
        <v>280000</v>
      </c>
      <c r="AB9" s="9">
        <f>IFERROR(VLOOKUP(B9,[1]THP!$B$11:$AE$74,30,0),0)</f>
        <v>0</v>
      </c>
      <c r="AC9" s="9">
        <f>IFERROR(VLOOKUP(B9,[1]THP!$B$11:$AJ$74,35,0),0)</f>
        <v>4989055.2432853403</v>
      </c>
      <c r="AE9" s="3"/>
      <c r="AF9" s="3"/>
      <c r="AG9" s="3"/>
      <c r="AH9" s="3"/>
      <c r="AI9" s="3"/>
      <c r="AJ9" s="3"/>
    </row>
    <row r="10" spans="1:36" x14ac:dyDescent="0.25">
      <c r="A10" s="6">
        <v>43549</v>
      </c>
      <c r="B10" s="8">
        <f>[1]THP!$B19</f>
        <v>11043</v>
      </c>
      <c r="C10" t="str">
        <f>[1]THP!$C19</f>
        <v>DYNO TRI BAYUNANDA</v>
      </c>
      <c r="D10" s="8">
        <f>[1]THP!$B19</f>
        <v>11043</v>
      </c>
      <c r="E10" t="s">
        <v>32</v>
      </c>
      <c r="F10" t="str">
        <f>[1]THP!$F19</f>
        <v>MONANG</v>
      </c>
      <c r="G10">
        <f>[1]THP!$I19</f>
        <v>20</v>
      </c>
      <c r="H10" t="str">
        <f>[1]THP!$D19</f>
        <v>DC</v>
      </c>
      <c r="I10" s="7">
        <f>[1]THP!$J19</f>
        <v>3850000</v>
      </c>
      <c r="J10" s="7">
        <f>[1]THP!$K19</f>
        <v>3850000</v>
      </c>
      <c r="K10" s="7">
        <f>IFERROR(VLOOKUP(B10,[1]OToT!$B$8:$E$71,4,0),0)</f>
        <v>0</v>
      </c>
      <c r="L10" s="9">
        <f>IFERROR(VLOOKUP(B10,[1]OToT!$B$8:$D$71,3,0),0)</f>
        <v>1034826.5895953758</v>
      </c>
      <c r="M10" s="9">
        <f>IFERROR(VLOOKUP(B10,[1]OToT!$B$8:$F$71,5,0),0)</f>
        <v>75000</v>
      </c>
      <c r="N10" s="7">
        <f t="shared" si="1"/>
        <v>4959826.5895953756</v>
      </c>
      <c r="O10" s="9">
        <f>IFERROR(VLOOKUP(B10,[1]Komisi!$B$8:$D$71,3,0),0)</f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7">
        <f t="shared" si="0"/>
        <v>4959826.5895953756</v>
      </c>
      <c r="W10" s="9">
        <f>IFERROR(VLOOKUP(B10,[1]THP!$B$11:$X$74,23,0),0)</f>
        <v>0</v>
      </c>
      <c r="X10" s="9">
        <f>IFERROR(VLOOKUP(B10,[1]THP!$B$11:$T$74,19,0),0)</f>
        <v>77000</v>
      </c>
      <c r="Y10" s="9">
        <f>IFERROR(VLOOKUP(B10,[1]THP!$B$11:$V$74,21,0),0)</f>
        <v>38500</v>
      </c>
      <c r="Z10" s="9">
        <f>IFERROR(VLOOKUP(B10,[1]THP!$B$11:$U$74,20,0),0)</f>
        <v>39409.730000000003</v>
      </c>
      <c r="AA10" s="9">
        <f>IFERROR(VLOOKUP(B10,[1]THP!$B$11:$AI$74,34,0),0)</f>
        <v>280000</v>
      </c>
      <c r="AB10" s="9">
        <f>IFERROR(VLOOKUP(B10,[1]THP!$B$11:$AE$74,30,0),0)</f>
        <v>160000</v>
      </c>
      <c r="AC10" s="9">
        <f>IFERROR(VLOOKUP(B10,[1]THP!$B$11:$AJ$74,35,0),0)</f>
        <v>4364916.8595953751</v>
      </c>
    </row>
    <row r="11" spans="1:36" x14ac:dyDescent="0.25">
      <c r="A11" s="6">
        <v>43549</v>
      </c>
      <c r="B11" s="8">
        <f>[1]THP!$B20</f>
        <v>10070</v>
      </c>
      <c r="C11" t="str">
        <f>[1]THP!$C20</f>
        <v>YUNITA</v>
      </c>
      <c r="D11" s="8">
        <f>[1]THP!$B20</f>
        <v>10070</v>
      </c>
      <c r="E11" t="s">
        <v>32</v>
      </c>
      <c r="F11" t="str">
        <f>[1]THP!$F20</f>
        <v>MONANG</v>
      </c>
      <c r="G11">
        <f>[1]THP!$I20</f>
        <v>20</v>
      </c>
      <c r="H11" t="str">
        <f>[1]THP!$D20</f>
        <v>DC</v>
      </c>
      <c r="I11" s="7">
        <f>[1]THP!$J20</f>
        <v>3900938</v>
      </c>
      <c r="J11" s="7">
        <f>[1]THP!$K20</f>
        <v>3900938</v>
      </c>
      <c r="K11" s="7">
        <f>IFERROR(VLOOKUP(B11,[1]OToT!$B$8:$E$71,4,0),0)</f>
        <v>0</v>
      </c>
      <c r="L11" s="9">
        <f>IFERROR(VLOOKUP(B11,[1]OToT!$B$8:$D$71,3,0),0)</f>
        <v>1048518.0173410404</v>
      </c>
      <c r="M11" s="9">
        <f>IFERROR(VLOOKUP(B11,[1]OToT!$B$8:$F$71,5,0),0)</f>
        <v>75000</v>
      </c>
      <c r="N11" s="7">
        <f t="shared" si="1"/>
        <v>5024456.0173410401</v>
      </c>
      <c r="O11" s="9">
        <f>IFERROR(VLOOKUP(B11,[1]Komisi!$B$8:$D$71,3,0),0)</f>
        <v>2214400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7">
        <f t="shared" si="0"/>
        <v>7238856.0173410401</v>
      </c>
      <c r="W11" s="9">
        <f>IFERROR(VLOOKUP(B11,[1]THP!$B$11:$X$74,23,0),0)</f>
        <v>130073.99625569943</v>
      </c>
      <c r="X11" s="9">
        <f>IFERROR(VLOOKUP(B11,[1]THP!$B$11:$T$74,19,0),0)</f>
        <v>78018.759999999995</v>
      </c>
      <c r="Y11" s="9">
        <f>IFERROR(VLOOKUP(B11,[1]THP!$B$11:$V$74,21,0),0)</f>
        <v>39009.379999999997</v>
      </c>
      <c r="Z11" s="9">
        <f>IFERROR(VLOOKUP(B11,[1]THP!$B$11:$U$74,20,0),0)</f>
        <v>39409.730000000003</v>
      </c>
      <c r="AA11" s="9">
        <f>IFERROR(VLOOKUP(B11,[1]THP!$B$11:$AI$74,34,0),0)</f>
        <v>280000</v>
      </c>
      <c r="AB11" s="9">
        <f>IFERROR(VLOOKUP(B11,[1]THP!$B$11:$AE$74,30,0),0)</f>
        <v>0</v>
      </c>
      <c r="AC11" s="9">
        <f>IFERROR(VLOOKUP(B11,[1]THP!$B$11:$AJ$74,35,0),0)</f>
        <v>6672344.1510853404</v>
      </c>
    </row>
    <row r="12" spans="1:36" x14ac:dyDescent="0.25">
      <c r="A12" s="6">
        <v>43549</v>
      </c>
      <c r="B12" s="8">
        <f>[1]THP!$B21</f>
        <v>11049</v>
      </c>
      <c r="C12" t="str">
        <f>[1]THP!$C21</f>
        <v>YULIANINGSIH</v>
      </c>
      <c r="D12" s="8">
        <f>[1]THP!$B21</f>
        <v>11049</v>
      </c>
      <c r="E12" t="s">
        <v>32</v>
      </c>
      <c r="F12" t="str">
        <f>[1]THP!$F21</f>
        <v>KOTOT</v>
      </c>
      <c r="G12">
        <f>[1]THP!$I21</f>
        <v>20</v>
      </c>
      <c r="H12" t="str">
        <f>[1]THP!$D21</f>
        <v>DC</v>
      </c>
      <c r="I12" s="7">
        <f>[1]THP!$J21</f>
        <v>3850000</v>
      </c>
      <c r="J12" s="7">
        <f>[1]THP!$K21</f>
        <v>3850000</v>
      </c>
      <c r="K12" s="7">
        <f>IFERROR(VLOOKUP(B12,[1]OToT!$B$8:$E$71,4,0),0)</f>
        <v>0</v>
      </c>
      <c r="L12" s="9">
        <f>IFERROR(VLOOKUP(B12,[1]OToT!$B$8:$D$71,3,0),0)</f>
        <v>1034826.5895953758</v>
      </c>
      <c r="M12" s="9">
        <f>IFERROR(VLOOKUP(B12,[1]OToT!$B$8:$F$71,5,0),0)</f>
        <v>75000</v>
      </c>
      <c r="N12" s="7">
        <f t="shared" si="1"/>
        <v>4959826.5895953756</v>
      </c>
      <c r="O12" s="9">
        <f>IFERROR(VLOOKUP(B12,[1]Komisi!$B$8:$D$71,3,0),0)</f>
        <v>939812.5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7">
        <f t="shared" si="0"/>
        <v>5899639.0895953756</v>
      </c>
      <c r="W12" s="9">
        <f>IFERROR(VLOOKUP(B12,[1]THP!$B$11:$X$74,23,0),0)</f>
        <v>66386.618955780708</v>
      </c>
      <c r="X12" s="9">
        <f>IFERROR(VLOOKUP(B12,[1]THP!$B$11:$T$74,19,0),0)</f>
        <v>77000</v>
      </c>
      <c r="Y12" s="9">
        <f>IFERROR(VLOOKUP(B12,[1]THP!$B$11:$V$74,21,0),0)</f>
        <v>38500</v>
      </c>
      <c r="Z12" s="9">
        <f>IFERROR(VLOOKUP(B12,[1]THP!$B$11:$U$74,20,0),0)</f>
        <v>39409.730000000003</v>
      </c>
      <c r="AA12" s="9">
        <f>IFERROR(VLOOKUP(B12,[1]THP!$B$11:$AI$74,34,0),0)</f>
        <v>280000</v>
      </c>
      <c r="AB12" s="9">
        <f>IFERROR(VLOOKUP(B12,[1]THP!$B$11:$AE$74,30,0),0)</f>
        <v>0</v>
      </c>
      <c r="AC12" s="9">
        <f>IFERROR(VLOOKUP(B12,[1]THP!$B$11:$AJ$74,35,0),0)</f>
        <v>5398342.7406395953</v>
      </c>
    </row>
    <row r="13" spans="1:36" x14ac:dyDescent="0.25">
      <c r="A13" s="6">
        <v>43549</v>
      </c>
      <c r="B13" s="8">
        <f>[1]THP!$B22</f>
        <v>10129</v>
      </c>
      <c r="C13" t="str">
        <f>[1]THP!$C22</f>
        <v>AL IKHSAN ARIFUDIN</v>
      </c>
      <c r="D13" s="8">
        <f>[1]THP!$B22</f>
        <v>10129</v>
      </c>
      <c r="E13" t="s">
        <v>32</v>
      </c>
      <c r="F13" t="str">
        <f>[1]THP!$F22</f>
        <v>RUDI</v>
      </c>
      <c r="G13">
        <f>[1]THP!$I22</f>
        <v>20</v>
      </c>
      <c r="H13" t="str">
        <f>[1]THP!$D22</f>
        <v>DC</v>
      </c>
      <c r="I13" s="7">
        <f>[1]THP!$J22</f>
        <v>3850000</v>
      </c>
      <c r="J13" s="7">
        <f>[1]THP!$K22</f>
        <v>3850000</v>
      </c>
      <c r="K13" s="7">
        <f>IFERROR(VLOOKUP(B13,[1]OToT!$B$8:$E$71,4,0),0)</f>
        <v>0</v>
      </c>
      <c r="L13" s="9">
        <f>IFERROR(VLOOKUP(B13,[1]OToT!$B$8:$D$71,3,0),0)</f>
        <v>912427.74566473986</v>
      </c>
      <c r="M13" s="9">
        <f>IFERROR(VLOOKUP(B13,[1]OToT!$B$8:$F$71,5,0),0)</f>
        <v>50000</v>
      </c>
      <c r="N13" s="7">
        <f t="shared" si="1"/>
        <v>4812427.74566474</v>
      </c>
      <c r="O13" s="9">
        <f>IFERROR(VLOOKUP(B13,[1]Komisi!$B$8:$D$71,3,0),0)</f>
        <v>753750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7">
        <f t="shared" si="0"/>
        <v>5566177.74566474</v>
      </c>
      <c r="W13" s="9">
        <f>IFERROR(VLOOKUP(B13,[1]THP!$B$11:$X$74,23,0),0)</f>
        <v>13047.20511907513</v>
      </c>
      <c r="X13" s="9">
        <f>IFERROR(VLOOKUP(B13,[1]THP!$B$11:$T$74,19,0),0)</f>
        <v>77000</v>
      </c>
      <c r="Y13" s="9">
        <f>IFERROR(VLOOKUP(B13,[1]THP!$B$11:$V$74,21,0),0)</f>
        <v>38500</v>
      </c>
      <c r="Z13" s="9">
        <f>IFERROR(VLOOKUP(B13,[1]THP!$B$11:$U$74,20,0),0)</f>
        <v>39409.730000000003</v>
      </c>
      <c r="AA13" s="9">
        <f>IFERROR(VLOOKUP(B13,[1]THP!$B$11:$AI$74,34,0),0)</f>
        <v>280000</v>
      </c>
      <c r="AB13" s="9">
        <f>IFERROR(VLOOKUP(B13,[1]THP!$B$11:$AE$74,30,0),0)</f>
        <v>160000</v>
      </c>
      <c r="AC13" s="9">
        <f>IFERROR(VLOOKUP(B13,[1]THP!$B$11:$AJ$74,35,0),0)</f>
        <v>4958220.8105456652</v>
      </c>
    </row>
    <row r="14" spans="1:36" x14ac:dyDescent="0.25">
      <c r="A14" s="6">
        <v>43549</v>
      </c>
      <c r="B14" s="8">
        <f>[1]THP!$B23</f>
        <v>10141</v>
      </c>
      <c r="C14" t="str">
        <f>[1]THP!$C23</f>
        <v>ENAH SRIANAH</v>
      </c>
      <c r="D14" s="8">
        <f>[1]THP!$B23</f>
        <v>10141</v>
      </c>
      <c r="E14" t="s">
        <v>32</v>
      </c>
      <c r="F14" t="str">
        <f>[1]THP!$F23</f>
        <v>MITA</v>
      </c>
      <c r="G14">
        <f>[1]THP!$I23</f>
        <v>20</v>
      </c>
      <c r="H14" t="str">
        <f>[1]THP!$D23</f>
        <v>DC</v>
      </c>
      <c r="I14" s="7">
        <f>[1]THP!$J23</f>
        <v>3900938</v>
      </c>
      <c r="J14" s="7">
        <f>[1]THP!$K23</f>
        <v>3900938</v>
      </c>
      <c r="K14" s="7">
        <f>IFERROR(VLOOKUP(B14,[1]OToT!$B$8:$E$71,4,0),0)</f>
        <v>0</v>
      </c>
      <c r="L14" s="9">
        <f>IFERROR(VLOOKUP(B14,[1]OToT!$B$8:$D$71,3,0),0)</f>
        <v>1048518.0173410404</v>
      </c>
      <c r="M14" s="9">
        <f>IFERROR(VLOOKUP(B14,[1]OToT!$B$8:$F$71,5,0),0)</f>
        <v>75000</v>
      </c>
      <c r="N14" s="7">
        <f t="shared" si="1"/>
        <v>5024456.0173410401</v>
      </c>
      <c r="O14" s="9">
        <f>IFERROR(VLOOKUP(B14,[1]Komisi!$B$8:$D$71,3,0),0)</f>
        <v>3893730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7">
        <f t="shared" si="0"/>
        <v>8918186.0173410401</v>
      </c>
      <c r="W14" s="9">
        <f>IFERROR(VLOOKUP(B14,[1]THP!$B$11:$X$74,23,0),0)</f>
        <v>212859.84710043159</v>
      </c>
      <c r="X14" s="9">
        <f>IFERROR(VLOOKUP(B14,[1]THP!$B$11:$T$74,19,0),0)</f>
        <v>78018.759999999995</v>
      </c>
      <c r="Y14" s="9">
        <f>IFERROR(VLOOKUP(B14,[1]THP!$B$11:$V$74,21,0),0)</f>
        <v>39009.379999999997</v>
      </c>
      <c r="Z14" s="9">
        <f>IFERROR(VLOOKUP(B14,[1]THP!$B$11:$U$74,20,0),0)</f>
        <v>39409.730000000003</v>
      </c>
      <c r="AA14" s="9">
        <f>IFERROR(VLOOKUP(B14,[1]THP!$B$11:$AI$74,34,0),0)</f>
        <v>280000</v>
      </c>
      <c r="AB14" s="9">
        <f>IFERROR(VLOOKUP(B14,[1]THP!$B$11:$AE$74,30,0),0)</f>
        <v>0</v>
      </c>
      <c r="AC14" s="9">
        <f>IFERROR(VLOOKUP(B14,[1]THP!$B$11:$AJ$74,35,0),0)</f>
        <v>8268888.3002406079</v>
      </c>
    </row>
    <row r="15" spans="1:36" x14ac:dyDescent="0.25">
      <c r="A15" s="6">
        <v>43549</v>
      </c>
      <c r="B15" s="8">
        <f>[1]THP!$B24</f>
        <v>10161</v>
      </c>
      <c r="C15" t="str">
        <f>[1]THP!$C24</f>
        <v>SITTI MELATI NOVIATI TRIFIRLI</v>
      </c>
      <c r="D15" s="8">
        <f>[1]THP!$B24</f>
        <v>10161</v>
      </c>
      <c r="E15" t="s">
        <v>32</v>
      </c>
      <c r="F15" t="str">
        <f>[1]THP!$F24</f>
        <v>ROMLAH</v>
      </c>
      <c r="G15">
        <f>[1]THP!$I24</f>
        <v>20</v>
      </c>
      <c r="H15" t="str">
        <f>[1]THP!$D24</f>
        <v>DC</v>
      </c>
      <c r="I15" s="7">
        <f>[1]THP!$J24</f>
        <v>3865688</v>
      </c>
      <c r="J15" s="7">
        <f>[1]THP!$K24</f>
        <v>3865688</v>
      </c>
      <c r="K15" s="7">
        <f>IFERROR(VLOOKUP(B15,[1]OToT!$B$8:$E$71,4,0),0)</f>
        <v>0</v>
      </c>
      <c r="L15" s="9">
        <f>IFERROR(VLOOKUP(B15,[1]OToT!$B$8:$D$71,3,0),0)</f>
        <v>1039043.3063583815</v>
      </c>
      <c r="M15" s="9">
        <f>IFERROR(VLOOKUP(B15,[1]OToT!$B$8:$F$71,5,0),0)</f>
        <v>75000</v>
      </c>
      <c r="N15" s="7">
        <f t="shared" si="1"/>
        <v>4979731.3063583812</v>
      </c>
      <c r="O15" s="9">
        <f>IFERROR(VLOOKUP(B15,[1]Komisi!$B$8:$D$71,3,0),0)</f>
        <v>3081000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7">
        <f t="shared" si="0"/>
        <v>8060731.3063583812</v>
      </c>
      <c r="W15" s="9">
        <f>IFERROR(VLOOKUP(B15,[1]THP!$B$11:$X$74,23,0),0)</f>
        <v>169061.46648402314</v>
      </c>
      <c r="X15" s="9">
        <f>IFERROR(VLOOKUP(B15,[1]THP!$B$11:$T$74,19,0),0)</f>
        <v>77313.759999999995</v>
      </c>
      <c r="Y15" s="9">
        <f>IFERROR(VLOOKUP(B15,[1]THP!$B$11:$V$74,21,0),0)</f>
        <v>38656.879999999997</v>
      </c>
      <c r="Z15" s="9">
        <f>IFERROR(VLOOKUP(B15,[1]THP!$B$11:$U$74,20,0),0)</f>
        <v>39409.730000000003</v>
      </c>
      <c r="AA15" s="9">
        <f>IFERROR(VLOOKUP(B15,[1]THP!$B$11:$AI$74,34,0),0)</f>
        <v>280000</v>
      </c>
      <c r="AB15" s="9">
        <f>IFERROR(VLOOKUP(B15,[1]THP!$B$11:$AE$74,30,0),0)</f>
        <v>0</v>
      </c>
      <c r="AC15" s="9">
        <f>IFERROR(VLOOKUP(B15,[1]THP!$B$11:$AJ$74,35,0),0)</f>
        <v>7456289.4698743587</v>
      </c>
    </row>
    <row r="16" spans="1:36" x14ac:dyDescent="0.25">
      <c r="A16" s="6">
        <v>43549</v>
      </c>
      <c r="B16" s="8">
        <f>[1]THP!$B25</f>
        <v>10166</v>
      </c>
      <c r="C16" t="str">
        <f>[1]THP!$C25</f>
        <v>EVA ERNAWATI</v>
      </c>
      <c r="D16" s="8">
        <f>[1]THP!$B25</f>
        <v>10166</v>
      </c>
      <c r="E16" t="s">
        <v>32</v>
      </c>
      <c r="F16" t="str">
        <f>[1]THP!$F25</f>
        <v>BAYU</v>
      </c>
      <c r="G16">
        <f>[1]THP!$I25</f>
        <v>20</v>
      </c>
      <c r="H16" t="str">
        <f>[1]THP!$D25</f>
        <v>DC</v>
      </c>
      <c r="I16" s="7">
        <f>[1]THP!$J25</f>
        <v>3850000</v>
      </c>
      <c r="J16" s="7">
        <f>[1]THP!$K25</f>
        <v>3850000</v>
      </c>
      <c r="K16" s="7">
        <f>IFERROR(VLOOKUP(B16,[1]OToT!$B$8:$E$71,4,0),0)</f>
        <v>0</v>
      </c>
      <c r="L16" s="9">
        <f>IFERROR(VLOOKUP(B16,[1]OToT!$B$8:$D$71,3,0),0)</f>
        <v>1034826.5895953758</v>
      </c>
      <c r="M16" s="9">
        <f>IFERROR(VLOOKUP(B16,[1]OToT!$B$8:$F$71,5,0),0)</f>
        <v>75000</v>
      </c>
      <c r="N16" s="7">
        <f t="shared" si="1"/>
        <v>4959826.5895953756</v>
      </c>
      <c r="O16" s="9">
        <f>IFERROR(VLOOKUP(B16,[1]Komisi!$B$8:$D$71,3,0),0)</f>
        <v>917950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7">
        <f t="shared" si="0"/>
        <v>5877776.5895953756</v>
      </c>
      <c r="W16" s="9">
        <f>IFERROR(VLOOKUP(B16,[1]THP!$B$11:$X$74,23,0),0)</f>
        <v>65348.150205780694</v>
      </c>
      <c r="X16" s="9">
        <f>IFERROR(VLOOKUP(B16,[1]THP!$B$11:$T$74,19,0),0)</f>
        <v>77000</v>
      </c>
      <c r="Y16" s="9">
        <f>IFERROR(VLOOKUP(B16,[1]THP!$B$11:$V$74,21,0),0)</f>
        <v>38500</v>
      </c>
      <c r="Z16" s="9">
        <f>IFERROR(VLOOKUP(B16,[1]THP!$B$11:$U$74,20,0),0)</f>
        <v>39409.730000000003</v>
      </c>
      <c r="AA16" s="9">
        <f>IFERROR(VLOOKUP(B16,[1]THP!$B$11:$AI$74,34,0),0)</f>
        <v>280000</v>
      </c>
      <c r="AB16" s="9">
        <f>IFERROR(VLOOKUP(B16,[1]THP!$B$11:$AE$74,30,0),0)</f>
        <v>0</v>
      </c>
      <c r="AC16" s="9">
        <f>IFERROR(VLOOKUP(B16,[1]THP!$B$11:$AJ$74,35,0),0)</f>
        <v>5377518.7093895953</v>
      </c>
    </row>
    <row r="17" spans="1:29" x14ac:dyDescent="0.25">
      <c r="A17" s="6">
        <v>43549</v>
      </c>
      <c r="B17" s="8">
        <f>[1]THP!$B26</f>
        <v>10167</v>
      </c>
      <c r="C17" t="str">
        <f>[1]THP!$C26</f>
        <v>F ADISTYA AMANDA</v>
      </c>
      <c r="D17" s="8">
        <f>[1]THP!$B26</f>
        <v>10167</v>
      </c>
      <c r="E17" t="s">
        <v>32</v>
      </c>
      <c r="F17" t="str">
        <f>[1]THP!$F26</f>
        <v>ROMLAH</v>
      </c>
      <c r="G17">
        <f>[1]THP!$I26</f>
        <v>20</v>
      </c>
      <c r="H17" t="str">
        <f>[1]THP!$D26</f>
        <v>DC</v>
      </c>
      <c r="I17" s="7">
        <f>[1]THP!$J26</f>
        <v>3865688</v>
      </c>
      <c r="J17" s="7">
        <f>[1]THP!$K26</f>
        <v>3865688</v>
      </c>
      <c r="K17" s="7">
        <f>IFERROR(VLOOKUP(B17,[1]OToT!$B$8:$E$71,4,0),0)</f>
        <v>0</v>
      </c>
      <c r="L17" s="9">
        <f>IFERROR(VLOOKUP(B17,[1]OToT!$B$8:$D$71,3,0),0)</f>
        <v>916145.71098265902</v>
      </c>
      <c r="M17" s="9">
        <f>IFERROR(VLOOKUP(B17,[1]OToT!$B$8:$F$71,5,0),0)</f>
        <v>50000</v>
      </c>
      <c r="N17" s="7">
        <f t="shared" si="1"/>
        <v>4831833.7109826589</v>
      </c>
      <c r="O17" s="9">
        <f>IFERROR(VLOOKUP(B17,[1]Komisi!$B$8:$D$71,3,0),0)</f>
        <v>3265314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7">
        <f t="shared" si="0"/>
        <v>8097147.7109826589</v>
      </c>
      <c r="W17" s="9">
        <f>IFERROR(VLOOKUP(B17,[1]THP!$B$11:$X$74,23,0),0)</f>
        <v>170791.2457036766</v>
      </c>
      <c r="X17" s="9">
        <f>IFERROR(VLOOKUP(B17,[1]THP!$B$11:$T$74,19,0),0)</f>
        <v>77313.759999999995</v>
      </c>
      <c r="Y17" s="9">
        <f>IFERROR(VLOOKUP(B17,[1]THP!$B$11:$V$74,21,0),0)</f>
        <v>38656.879999999997</v>
      </c>
      <c r="Z17" s="9">
        <f>IFERROR(VLOOKUP(B17,[1]THP!$B$11:$U$74,20,0),0)</f>
        <v>39409.730000000003</v>
      </c>
      <c r="AA17" s="9">
        <f>IFERROR(VLOOKUP(B17,[1]THP!$B$11:$AI$74,34,0),0)</f>
        <v>280000</v>
      </c>
      <c r="AB17" s="9">
        <f>IFERROR(VLOOKUP(B17,[1]THP!$B$11:$AE$74,30,0),0)</f>
        <v>0</v>
      </c>
      <c r="AC17" s="9">
        <f>IFERROR(VLOOKUP(B17,[1]THP!$B$11:$AJ$74,35,0),0)</f>
        <v>7490976.0952789821</v>
      </c>
    </row>
    <row r="18" spans="1:29" x14ac:dyDescent="0.25">
      <c r="A18" s="6">
        <v>43549</v>
      </c>
      <c r="B18" s="8">
        <f>[1]THP!$B27</f>
        <v>10208</v>
      </c>
      <c r="C18" t="str">
        <f>[1]THP!$C27</f>
        <v>ABDUL FATAH</v>
      </c>
      <c r="D18" s="8">
        <f>[1]THP!$B27</f>
        <v>10208</v>
      </c>
      <c r="E18" t="s">
        <v>32</v>
      </c>
      <c r="F18" t="str">
        <f>[1]THP!$F27</f>
        <v>MONANG</v>
      </c>
      <c r="G18">
        <f>[1]THP!$I27</f>
        <v>20</v>
      </c>
      <c r="H18" t="str">
        <f>[1]THP!$D27</f>
        <v>DC</v>
      </c>
      <c r="I18" s="7">
        <f>[1]THP!$J27</f>
        <v>3835000</v>
      </c>
      <c r="J18" s="7">
        <f>[1]THP!$K27</f>
        <v>3835000</v>
      </c>
      <c r="K18" s="7">
        <f>IFERROR(VLOOKUP(B18,[1]OToT!$B$8:$E$71,4,0),0)</f>
        <v>0</v>
      </c>
      <c r="L18" s="9">
        <f>IFERROR(VLOOKUP(B18,[1]OToT!$B$8:$D$71,3,0),0)</f>
        <v>1030794.7976878613</v>
      </c>
      <c r="M18" s="9">
        <f>IFERROR(VLOOKUP(B18,[1]OToT!$B$8:$F$71,5,0),0)</f>
        <v>75000</v>
      </c>
      <c r="N18" s="7">
        <f t="shared" si="1"/>
        <v>4940794.7976878611</v>
      </c>
      <c r="O18" s="9">
        <f>IFERROR(VLOOKUP(B18,[1]Komisi!$B$8:$D$71,3,0),0)</f>
        <v>850950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7">
        <f t="shared" si="0"/>
        <v>5791744.7976878611</v>
      </c>
      <c r="W18" s="9">
        <f>IFERROR(VLOOKUP(B18,[1]THP!$B$11:$X$74,23,0),0)</f>
        <v>42489.680090173773</v>
      </c>
      <c r="X18" s="9">
        <f>IFERROR(VLOOKUP(B18,[1]THP!$B$11:$T$74,19,0),0)</f>
        <v>76700</v>
      </c>
      <c r="Y18" s="9">
        <f>IFERROR(VLOOKUP(B18,[1]THP!$B$11:$V$74,21,0),0)</f>
        <v>38350</v>
      </c>
      <c r="Z18" s="9">
        <f>IFERROR(VLOOKUP(B18,[1]THP!$B$11:$U$74,20,0),0)</f>
        <v>39409.730000000003</v>
      </c>
      <c r="AA18" s="9">
        <f>IFERROR(VLOOKUP(B18,[1]THP!$B$11:$AI$74,34,0),0)</f>
        <v>280000</v>
      </c>
      <c r="AB18" s="9">
        <f>IFERROR(VLOOKUP(B18,[1]THP!$B$11:$AE$74,30,0),0)</f>
        <v>0</v>
      </c>
      <c r="AC18" s="9">
        <f>IFERROR(VLOOKUP(B18,[1]THP!$B$11:$AJ$74,35,0),0)</f>
        <v>5314795.3875976875</v>
      </c>
    </row>
    <row r="19" spans="1:29" x14ac:dyDescent="0.25">
      <c r="A19" s="6">
        <v>43549</v>
      </c>
      <c r="B19" s="8">
        <f>[1]THP!$B28</f>
        <v>10214</v>
      </c>
      <c r="C19" t="str">
        <f>[1]THP!$C28</f>
        <v>HENDRO NOFRIANTO</v>
      </c>
      <c r="D19" s="8">
        <f>[1]THP!$B28</f>
        <v>10214</v>
      </c>
      <c r="E19" t="s">
        <v>32</v>
      </c>
      <c r="F19" t="str">
        <f>[1]THP!$F28</f>
        <v>MONANG</v>
      </c>
      <c r="G19">
        <f>[1]THP!$I28</f>
        <v>20</v>
      </c>
      <c r="H19" t="str">
        <f>[1]THP!$D28</f>
        <v>DC</v>
      </c>
      <c r="I19" s="7">
        <f>[1]THP!$J28</f>
        <v>3850000</v>
      </c>
      <c r="J19" s="7">
        <f>[1]THP!$K28</f>
        <v>3850000</v>
      </c>
      <c r="K19" s="7">
        <f>IFERROR(VLOOKUP(B19,[1]OToT!$B$8:$E$71,4,0),0)</f>
        <v>0</v>
      </c>
      <c r="L19" s="9">
        <f>IFERROR(VLOOKUP(B19,[1]OToT!$B$8:$D$71,3,0),0)</f>
        <v>1034826.5895953758</v>
      </c>
      <c r="M19" s="9">
        <f>IFERROR(VLOOKUP(B19,[1]OToT!$B$8:$F$71,5,0),0)</f>
        <v>75000</v>
      </c>
      <c r="N19" s="7">
        <f t="shared" si="1"/>
        <v>4959826.5895953756</v>
      </c>
      <c r="O19" s="9">
        <f>IFERROR(VLOOKUP(B19,[1]Komisi!$B$8:$D$71,3,0),0)</f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7">
        <f t="shared" si="0"/>
        <v>4959826.5895953756</v>
      </c>
      <c r="W19" s="9">
        <f>IFERROR(VLOOKUP(B19,[1]THP!$B$11:$X$74,23,0),0)</f>
        <v>2995.5252057806956</v>
      </c>
      <c r="X19" s="9">
        <f>IFERROR(VLOOKUP(B19,[1]THP!$B$11:$T$74,19,0),0)</f>
        <v>77000</v>
      </c>
      <c r="Y19" s="9">
        <f>IFERROR(VLOOKUP(B19,[1]THP!$B$11:$V$74,21,0),0)</f>
        <v>38500</v>
      </c>
      <c r="Z19" s="9">
        <f>IFERROR(VLOOKUP(B19,[1]THP!$B$11:$U$74,20,0),0)</f>
        <v>39409.730000000003</v>
      </c>
      <c r="AA19" s="9">
        <f>IFERROR(VLOOKUP(B19,[1]THP!$B$11:$AI$74,34,0),0)</f>
        <v>280000</v>
      </c>
      <c r="AB19" s="9">
        <f>IFERROR(VLOOKUP(B19,[1]THP!$B$11:$AE$74,30,0),0)</f>
        <v>0</v>
      </c>
      <c r="AC19" s="9">
        <f>IFERROR(VLOOKUP(B19,[1]THP!$B$11:$AJ$74,35,0),0)</f>
        <v>4521921.3343895953</v>
      </c>
    </row>
    <row r="20" spans="1:29" x14ac:dyDescent="0.25">
      <c r="A20" s="6">
        <v>43549</v>
      </c>
      <c r="B20" s="8">
        <f>[1]THP!$B29</f>
        <v>10220</v>
      </c>
      <c r="C20" t="str">
        <f>[1]THP!$C29</f>
        <v xml:space="preserve">TINA SARI SIMANJUNTAK </v>
      </c>
      <c r="D20" s="8">
        <f>[1]THP!$B29</f>
        <v>10220</v>
      </c>
      <c r="E20" t="s">
        <v>32</v>
      </c>
      <c r="F20" t="str">
        <f>[1]THP!$F29</f>
        <v>RUDI</v>
      </c>
      <c r="G20">
        <f>[1]THP!$I29</f>
        <v>20</v>
      </c>
      <c r="H20" t="str">
        <f>[1]THP!$D29</f>
        <v>DC</v>
      </c>
      <c r="I20" s="7">
        <f>[1]THP!$J29</f>
        <v>3850000</v>
      </c>
      <c r="J20" s="7">
        <f>[1]THP!$K29</f>
        <v>3850000</v>
      </c>
      <c r="K20" s="7">
        <f>IFERROR(VLOOKUP(B20,[1]OToT!$B$8:$E$71,4,0),0)</f>
        <v>0</v>
      </c>
      <c r="L20" s="9">
        <f>IFERROR(VLOOKUP(B20,[1]OToT!$B$8:$D$71,3,0),0)</f>
        <v>1034826.5895953758</v>
      </c>
      <c r="M20" s="9">
        <f>IFERROR(VLOOKUP(B20,[1]OToT!$B$8:$F$71,5,0),0)</f>
        <v>75000</v>
      </c>
      <c r="N20" s="7">
        <f t="shared" si="1"/>
        <v>4959826.5895953756</v>
      </c>
      <c r="O20" s="9">
        <f>IFERROR(VLOOKUP(B20,[1]Komisi!$B$8:$D$71,3,0),0)</f>
        <v>3239500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7">
        <f t="shared" si="0"/>
        <v>8199326.5895953756</v>
      </c>
      <c r="W20" s="9">
        <f>IFERROR(VLOOKUP(B20,[1]THP!$B$11:$X$74,23,0),0)</f>
        <v>175621.77520578069</v>
      </c>
      <c r="X20" s="9">
        <f>IFERROR(VLOOKUP(B20,[1]THP!$B$11:$T$74,19,0),0)</f>
        <v>77000</v>
      </c>
      <c r="Y20" s="9">
        <f>IFERROR(VLOOKUP(B20,[1]THP!$B$11:$V$74,21,0),0)</f>
        <v>38500</v>
      </c>
      <c r="Z20" s="9">
        <f>IFERROR(VLOOKUP(B20,[1]THP!$B$11:$U$74,20,0),0)</f>
        <v>39409.730000000003</v>
      </c>
      <c r="AA20" s="9">
        <f>IFERROR(VLOOKUP(B20,[1]THP!$B$11:$AI$74,34,0),0)</f>
        <v>280000</v>
      </c>
      <c r="AB20" s="9">
        <f>IFERROR(VLOOKUP(B20,[1]THP!$B$11:$AE$74,30,0),0)</f>
        <v>0</v>
      </c>
      <c r="AC20" s="9">
        <f>IFERROR(VLOOKUP(B20,[1]THP!$B$11:$AJ$74,35,0),0)</f>
        <v>7588795.0843895953</v>
      </c>
    </row>
    <row r="21" spans="1:29" x14ac:dyDescent="0.25">
      <c r="A21" s="6">
        <v>43549</v>
      </c>
      <c r="B21" s="8">
        <f>[1]THP!$B30</f>
        <v>10223</v>
      </c>
      <c r="C21" t="str">
        <f>[1]THP!$C30</f>
        <v>DENI IRAWATI</v>
      </c>
      <c r="D21" s="8">
        <f>[1]THP!$B30</f>
        <v>10223</v>
      </c>
      <c r="E21" t="s">
        <v>32</v>
      </c>
      <c r="F21" t="str">
        <f>[1]THP!$F30</f>
        <v>MONANG</v>
      </c>
      <c r="G21">
        <f>[1]THP!$I30</f>
        <v>20</v>
      </c>
      <c r="H21" t="str">
        <f>[1]THP!$D30</f>
        <v>DC</v>
      </c>
      <c r="I21" s="7">
        <f>[1]THP!$J30</f>
        <v>3971438</v>
      </c>
      <c r="J21" s="7">
        <f>[1]THP!$K30</f>
        <v>3971438</v>
      </c>
      <c r="K21" s="7">
        <f>IFERROR(VLOOKUP(B21,[1]OToT!$B$8:$E$71,4,0),0)</f>
        <v>0</v>
      </c>
      <c r="L21" s="9">
        <f>IFERROR(VLOOKUP(B21,[1]OToT!$B$8:$D$71,3,0),0)</f>
        <v>808826.58304431604</v>
      </c>
      <c r="M21" s="9">
        <f>IFERROR(VLOOKUP(B21,[1]OToT!$B$8:$F$71,5,0),0)</f>
        <v>25000</v>
      </c>
      <c r="N21" s="7">
        <f t="shared" si="1"/>
        <v>4805264.5830443157</v>
      </c>
      <c r="O21" s="9">
        <f>IFERROR(VLOOKUP(B21,[1]Komisi!$B$8:$D$71,3,0),0)</f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7">
        <f t="shared" si="0"/>
        <v>4805264.5830443157</v>
      </c>
      <c r="W21" s="9">
        <f>IFERROR(VLOOKUP(B21,[1]THP!$B$11:$X$74,23,0),0)</f>
        <v>14624.266126605</v>
      </c>
      <c r="X21" s="9">
        <f>IFERROR(VLOOKUP(B21,[1]THP!$B$11:$T$74,19,0),0)</f>
        <v>79428.759999999995</v>
      </c>
      <c r="Y21" s="9">
        <f>IFERROR(VLOOKUP(B21,[1]THP!$B$11:$V$74,21,0),0)</f>
        <v>39714.379999999997</v>
      </c>
      <c r="Z21" s="9">
        <f>IFERROR(VLOOKUP(B21,[1]THP!$B$11:$U$74,20,0),0)</f>
        <v>39714.379999999997</v>
      </c>
      <c r="AA21" s="9">
        <f>IFERROR(VLOOKUP(B21,[1]THP!$B$11:$AI$74,34,0),0)</f>
        <v>280000</v>
      </c>
      <c r="AB21" s="9">
        <f>IFERROR(VLOOKUP(B21,[1]THP!$B$11:$AE$74,30,0),0)</f>
        <v>160000</v>
      </c>
      <c r="AC21" s="9">
        <f>IFERROR(VLOOKUP(B21,[1]THP!$B$11:$AJ$74,35,0),0)</f>
        <v>4191782.7969177105</v>
      </c>
    </row>
    <row r="22" spans="1:29" x14ac:dyDescent="0.25">
      <c r="A22" s="6">
        <v>43549</v>
      </c>
      <c r="B22" s="8">
        <f>[1]THP!$B31</f>
        <v>10224</v>
      </c>
      <c r="C22" t="str">
        <f>[1]THP!$C31</f>
        <v>RUKMINI</v>
      </c>
      <c r="D22" s="8">
        <f>[1]THP!$B31</f>
        <v>10224</v>
      </c>
      <c r="E22" t="s">
        <v>32</v>
      </c>
      <c r="F22" t="str">
        <f>[1]THP!$F31</f>
        <v>RUDI</v>
      </c>
      <c r="G22">
        <f>[1]THP!$I31</f>
        <v>20</v>
      </c>
      <c r="H22" t="str">
        <f>[1]THP!$D31</f>
        <v>DC</v>
      </c>
      <c r="I22" s="7">
        <f>[1]THP!$J31</f>
        <v>3900938</v>
      </c>
      <c r="J22" s="7">
        <f>[1]THP!$K31</f>
        <v>3900938</v>
      </c>
      <c r="K22" s="7">
        <f>IFERROR(VLOOKUP(B22,[1]OToT!$B$8:$E$71,4,0),0)</f>
        <v>0</v>
      </c>
      <c r="L22" s="9">
        <f>IFERROR(VLOOKUP(B22,[1]OToT!$B$8:$D$71,3,0),0)</f>
        <v>1048518.0173410404</v>
      </c>
      <c r="M22" s="9">
        <f>IFERROR(VLOOKUP(B22,[1]OToT!$B$8:$F$71,5,0),0)</f>
        <v>75000</v>
      </c>
      <c r="N22" s="7">
        <f t="shared" si="1"/>
        <v>5024456.0173410401</v>
      </c>
      <c r="O22" s="9">
        <f>IFERROR(VLOOKUP(B22,[1]Komisi!$B$8:$D$71,3,0),0)</f>
        <v>1697164.7825000002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7">
        <f t="shared" si="0"/>
        <v>6721620.7998410407</v>
      </c>
      <c r="W22" s="9">
        <f>IFERROR(VLOOKUP(B22,[1]THP!$B$11:$X$74,23,0),0)</f>
        <v>105505.32342444938</v>
      </c>
      <c r="X22" s="9">
        <f>IFERROR(VLOOKUP(B22,[1]THP!$B$11:$T$74,19,0),0)</f>
        <v>78018.759999999995</v>
      </c>
      <c r="Y22" s="9">
        <f>IFERROR(VLOOKUP(B22,[1]THP!$B$11:$V$74,21,0),0)</f>
        <v>39009.379999999997</v>
      </c>
      <c r="Z22" s="9">
        <f>IFERROR(VLOOKUP(B22,[1]THP!$B$11:$U$74,20,0),0)</f>
        <v>39409.730000000003</v>
      </c>
      <c r="AA22" s="9">
        <f>IFERROR(VLOOKUP(B22,[1]THP!$B$11:$AI$74,34,0),0)</f>
        <v>280000</v>
      </c>
      <c r="AB22" s="9">
        <f>IFERROR(VLOOKUP(B22,[1]THP!$B$11:$AE$74,30,0),0)</f>
        <v>0</v>
      </c>
      <c r="AC22" s="9">
        <f>IFERROR(VLOOKUP(B22,[1]THP!$B$11:$AJ$74,35,0),0)</f>
        <v>6179677.6064165914</v>
      </c>
    </row>
    <row r="23" spans="1:29" x14ac:dyDescent="0.25">
      <c r="A23" s="6">
        <v>43549</v>
      </c>
      <c r="B23" s="8">
        <f>[1]THP!$B32</f>
        <v>10245</v>
      </c>
      <c r="C23" t="str">
        <f>[1]THP!$C32</f>
        <v>ERNAWATI SAPUTRI</v>
      </c>
      <c r="D23" s="8">
        <f>[1]THP!$B32</f>
        <v>10245</v>
      </c>
      <c r="E23" t="s">
        <v>32</v>
      </c>
      <c r="F23" t="str">
        <f>[1]THP!$F32</f>
        <v>BAYU</v>
      </c>
      <c r="G23">
        <f>[1]THP!$I32</f>
        <v>20</v>
      </c>
      <c r="H23" t="str">
        <f>[1]THP!$D32</f>
        <v>DC</v>
      </c>
      <c r="I23" s="7">
        <f>[1]THP!$J32</f>
        <v>3850000</v>
      </c>
      <c r="J23" s="7">
        <f>[1]THP!$K32</f>
        <v>3850000</v>
      </c>
      <c r="K23" s="7">
        <f>IFERROR(VLOOKUP(B23,[1]OToT!$B$8:$E$71,4,0),0)</f>
        <v>0</v>
      </c>
      <c r="L23" s="9">
        <f>IFERROR(VLOOKUP(B23,[1]OToT!$B$8:$D$71,3,0),0)</f>
        <v>812283.23699421971</v>
      </c>
      <c r="M23" s="9">
        <f>IFERROR(VLOOKUP(B23,[1]OToT!$B$8:$F$71,5,0),0)</f>
        <v>75000</v>
      </c>
      <c r="N23" s="7">
        <f t="shared" si="1"/>
        <v>4737283.2369942199</v>
      </c>
      <c r="O23" s="9">
        <f>IFERROR(VLOOKUP(B23,[1]Komisi!$B$8:$D$71,3,0),0)</f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7">
        <f t="shared" si="0"/>
        <v>4737283.2369942199</v>
      </c>
      <c r="W23" s="9">
        <f>IFERROR(VLOOKUP(B23,[1]THP!$B$11:$X$74,23,0),0)</f>
        <v>11174.715957225802</v>
      </c>
      <c r="X23" s="9">
        <f>IFERROR(VLOOKUP(B23,[1]THP!$B$11:$T$74,19,0),0)</f>
        <v>77000</v>
      </c>
      <c r="Y23" s="9">
        <f>IFERROR(VLOOKUP(B23,[1]THP!$B$11:$V$74,21,0),0)</f>
        <v>38500</v>
      </c>
      <c r="Z23" s="9">
        <f>IFERROR(VLOOKUP(B23,[1]THP!$B$11:$U$74,20,0),0)</f>
        <v>39409.730000000003</v>
      </c>
      <c r="AA23" s="9">
        <f>IFERROR(VLOOKUP(B23,[1]THP!$B$11:$AI$74,34,0),0)</f>
        <v>280000</v>
      </c>
      <c r="AB23" s="9">
        <f>IFERROR(VLOOKUP(B23,[1]THP!$B$11:$AE$74,30,0),0)</f>
        <v>0</v>
      </c>
      <c r="AC23" s="9">
        <f>IFERROR(VLOOKUP(B23,[1]THP!$B$11:$AJ$74,35,0),0)</f>
        <v>4291198.7910369942</v>
      </c>
    </row>
    <row r="24" spans="1:29" x14ac:dyDescent="0.25">
      <c r="A24" s="6">
        <v>43549</v>
      </c>
      <c r="B24" s="8">
        <f>[1]THP!$B33</f>
        <v>10246</v>
      </c>
      <c r="C24" t="str">
        <f>[1]THP!$C33</f>
        <v>BERNIKE HERAWATI TAMPUBOLON</v>
      </c>
      <c r="D24" s="8">
        <f>[1]THP!$B33</f>
        <v>10246</v>
      </c>
      <c r="E24" t="s">
        <v>32</v>
      </c>
      <c r="F24" t="str">
        <f>[1]THP!$F33</f>
        <v>RUDI</v>
      </c>
      <c r="G24">
        <f>[1]THP!$I33</f>
        <v>20</v>
      </c>
      <c r="H24" t="str">
        <f>[1]THP!$D33</f>
        <v>DC</v>
      </c>
      <c r="I24" s="7">
        <f>[1]THP!$J33</f>
        <v>3865688</v>
      </c>
      <c r="J24" s="7">
        <f>[1]THP!$K33</f>
        <v>3865688</v>
      </c>
      <c r="K24" s="7">
        <f>IFERROR(VLOOKUP(B24,[1]OToT!$B$8:$E$71,4,0),0)</f>
        <v>0</v>
      </c>
      <c r="L24" s="9">
        <f>IFERROR(VLOOKUP(B24,[1]OToT!$B$8:$D$71,3,0),0)</f>
        <v>1039043.3063583815</v>
      </c>
      <c r="M24" s="9">
        <f>IFERROR(VLOOKUP(B24,[1]OToT!$B$8:$F$71,5,0),0)</f>
        <v>75000</v>
      </c>
      <c r="N24" s="7">
        <f t="shared" si="1"/>
        <v>4979731.3063583812</v>
      </c>
      <c r="O24" s="9">
        <f>IFERROR(VLOOKUP(B24,[1]Komisi!$B$8:$D$71,3,0),0)</f>
        <v>979687.5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7">
        <f t="shared" si="0"/>
        <v>5959418.8063583812</v>
      </c>
      <c r="W24" s="9">
        <f>IFERROR(VLOOKUP(B24,[1]THP!$B$11:$X$74,23,0),0)</f>
        <v>69249.122734023142</v>
      </c>
      <c r="X24" s="9">
        <f>IFERROR(VLOOKUP(B24,[1]THP!$B$11:$T$74,19,0),0)</f>
        <v>77313.759999999995</v>
      </c>
      <c r="Y24" s="9">
        <f>IFERROR(VLOOKUP(B24,[1]THP!$B$11:$V$74,21,0),0)</f>
        <v>38656.879999999997</v>
      </c>
      <c r="Z24" s="9">
        <f>IFERROR(VLOOKUP(B24,[1]THP!$B$11:$U$74,20,0),0)</f>
        <v>39409.730000000003</v>
      </c>
      <c r="AA24" s="9">
        <f>IFERROR(VLOOKUP(B24,[1]THP!$B$11:$AI$74,34,0),0)</f>
        <v>280000</v>
      </c>
      <c r="AB24" s="9">
        <f>IFERROR(VLOOKUP(B24,[1]THP!$B$11:$AE$74,30,0),0)</f>
        <v>0</v>
      </c>
      <c r="AC24" s="9">
        <f>IFERROR(VLOOKUP(B24,[1]THP!$B$11:$AJ$74,35,0),0)</f>
        <v>5454789.3136243587</v>
      </c>
    </row>
    <row r="25" spans="1:29" x14ac:dyDescent="0.25">
      <c r="A25" s="6">
        <v>43549</v>
      </c>
      <c r="B25" s="8">
        <f>[1]THP!$B34</f>
        <v>10264</v>
      </c>
      <c r="C25" t="str">
        <f>[1]THP!$C34</f>
        <v>DARWIN RUMAHORBO</v>
      </c>
      <c r="D25" s="8">
        <f>[1]THP!$B34</f>
        <v>10264</v>
      </c>
      <c r="E25" t="s">
        <v>32</v>
      </c>
      <c r="F25" t="str">
        <f>[1]THP!$F34</f>
        <v>MITA</v>
      </c>
      <c r="G25">
        <f>[1]THP!$I34</f>
        <v>20</v>
      </c>
      <c r="H25" t="str">
        <f>[1]THP!$D34</f>
        <v>DC</v>
      </c>
      <c r="I25" s="7">
        <f>[1]THP!$J34</f>
        <v>3865688</v>
      </c>
      <c r="J25" s="7">
        <f>[1]THP!$K34</f>
        <v>3865688</v>
      </c>
      <c r="K25" s="7">
        <f>IFERROR(VLOOKUP(B25,[1]OToT!$B$8:$E$71,4,0),0)</f>
        <v>0</v>
      </c>
      <c r="L25" s="9">
        <f>IFERROR(VLOOKUP(B25,[1]OToT!$B$8:$D$71,3,0),0)</f>
        <v>1039043.3063583815</v>
      </c>
      <c r="M25" s="9">
        <f>IFERROR(VLOOKUP(B25,[1]OToT!$B$8:$F$71,5,0),0)</f>
        <v>75000</v>
      </c>
      <c r="N25" s="7">
        <f t="shared" si="1"/>
        <v>4979731.3063583812</v>
      </c>
      <c r="O25" s="9">
        <f>IFERROR(VLOOKUP(B25,[1]Komisi!$B$8:$D$71,3,0),0)</f>
        <v>1026305.39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7">
        <f t="shared" si="0"/>
        <v>6006036.6963583808</v>
      </c>
      <c r="W25" s="9">
        <f>IFERROR(VLOOKUP(B25,[1]THP!$B$11:$X$74,23,0),0)</f>
        <v>71463.472509023049</v>
      </c>
      <c r="X25" s="9">
        <f>IFERROR(VLOOKUP(B25,[1]THP!$B$11:$T$74,19,0),0)</f>
        <v>77313.759999999995</v>
      </c>
      <c r="Y25" s="9">
        <f>IFERROR(VLOOKUP(B25,[1]THP!$B$11:$V$74,21,0),0)</f>
        <v>38656.879999999997</v>
      </c>
      <c r="Z25" s="9">
        <f>IFERROR(VLOOKUP(B25,[1]THP!$B$11:$U$74,20,0),0)</f>
        <v>39409.730000000003</v>
      </c>
      <c r="AA25" s="9">
        <f>IFERROR(VLOOKUP(B25,[1]THP!$B$11:$AI$74,34,0),0)</f>
        <v>280000</v>
      </c>
      <c r="AB25" s="9">
        <f>IFERROR(VLOOKUP(B25,[1]THP!$B$11:$AE$74,30,0),0)</f>
        <v>0</v>
      </c>
      <c r="AC25" s="9">
        <f>IFERROR(VLOOKUP(B25,[1]THP!$B$11:$AJ$74,35,0),0)</f>
        <v>5499192.8538493579</v>
      </c>
    </row>
    <row r="26" spans="1:29" x14ac:dyDescent="0.25">
      <c r="A26" s="6">
        <v>43549</v>
      </c>
      <c r="B26" s="8">
        <f>[1]THP!$B35</f>
        <v>10269</v>
      </c>
      <c r="C26" t="str">
        <f>[1]THP!$C35</f>
        <v>SITI QONI'AH</v>
      </c>
      <c r="D26" s="8">
        <f>[1]THP!$B35</f>
        <v>10269</v>
      </c>
      <c r="E26" t="s">
        <v>32</v>
      </c>
      <c r="F26" t="str">
        <f>[1]THP!$F35</f>
        <v>BAYU</v>
      </c>
      <c r="G26">
        <f>[1]THP!$I35</f>
        <v>20</v>
      </c>
      <c r="H26" t="str">
        <f>[1]THP!$D35</f>
        <v>DC</v>
      </c>
      <c r="I26" s="7">
        <f>[1]THP!$J35</f>
        <v>3971438</v>
      </c>
      <c r="J26" s="7">
        <f>[1]THP!$K35</f>
        <v>3971438</v>
      </c>
      <c r="K26" s="7">
        <f>IFERROR(VLOOKUP(B26,[1]OToT!$B$8:$E$71,4,0),0)</f>
        <v>0</v>
      </c>
      <c r="L26" s="9">
        <f>IFERROR(VLOOKUP(B26,[1]OToT!$B$8:$D$71,3,0),0)</f>
        <v>1067467.4393063583</v>
      </c>
      <c r="M26" s="9">
        <f>IFERROR(VLOOKUP(B26,[1]OToT!$B$8:$F$71,5,0),0)</f>
        <v>75000</v>
      </c>
      <c r="N26" s="7">
        <f t="shared" si="1"/>
        <v>5113905.4393063579</v>
      </c>
      <c r="O26" s="9">
        <f>IFERROR(VLOOKUP(B26,[1]Komisi!$B$8:$D$71,3,0),0)</f>
        <v>12332560.940000001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7">
        <f t="shared" si="0"/>
        <v>17446466.379306361</v>
      </c>
      <c r="W26" s="9">
        <f>IFERROR(VLOOKUP(B26,[1]THP!$B$11:$X$74,23,0),0)</f>
        <v>1469604.4789092874</v>
      </c>
      <c r="X26" s="9">
        <f>IFERROR(VLOOKUP(B26,[1]THP!$B$11:$T$74,19,0),0)</f>
        <v>79428.759999999995</v>
      </c>
      <c r="Y26" s="9">
        <f>IFERROR(VLOOKUP(B26,[1]THP!$B$11:$V$74,21,0),0)</f>
        <v>39714.379999999997</v>
      </c>
      <c r="Z26" s="9">
        <f>IFERROR(VLOOKUP(B26,[1]THP!$B$11:$U$74,20,0),0)</f>
        <v>0</v>
      </c>
      <c r="AA26" s="9">
        <f>IFERROR(VLOOKUP(B26,[1]THP!$B$11:$AI$74,34,0),0)</f>
        <v>280000</v>
      </c>
      <c r="AB26" s="9">
        <f>IFERROR(VLOOKUP(B26,[1]THP!$B$11:$AE$74,30,0),0)</f>
        <v>0</v>
      </c>
      <c r="AC26" s="9">
        <f>IFERROR(VLOOKUP(B26,[1]THP!$B$11:$AJ$74,35,0),0)</f>
        <v>15577718.760397073</v>
      </c>
    </row>
    <row r="27" spans="1:29" x14ac:dyDescent="0.25">
      <c r="A27" s="6">
        <v>43549</v>
      </c>
      <c r="B27" s="8">
        <f>[1]THP!$B36</f>
        <v>10272</v>
      </c>
      <c r="C27" t="str">
        <f>[1]THP!$C36</f>
        <v>LISTIANA PRASTIWI</v>
      </c>
      <c r="D27" s="8">
        <f>[1]THP!$B36</f>
        <v>10272</v>
      </c>
      <c r="E27" t="s">
        <v>32</v>
      </c>
      <c r="F27" t="str">
        <f>[1]THP!$F36</f>
        <v>BAYU</v>
      </c>
      <c r="G27">
        <f>[1]THP!$I36</f>
        <v>20</v>
      </c>
      <c r="H27" t="str">
        <f>[1]THP!$D36</f>
        <v>DC</v>
      </c>
      <c r="I27" s="7">
        <f>[1]THP!$J36</f>
        <v>3835000</v>
      </c>
      <c r="J27" s="7">
        <f>[1]THP!$K36</f>
        <v>3835000</v>
      </c>
      <c r="K27" s="7">
        <f>IFERROR(VLOOKUP(B27,[1]OToT!$B$8:$E$71,4,0),0)</f>
        <v>0</v>
      </c>
      <c r="L27" s="9">
        <f>IFERROR(VLOOKUP(B27,[1]OToT!$B$8:$D$71,3,0),0)</f>
        <v>996804.43159922922</v>
      </c>
      <c r="M27" s="9">
        <f>IFERROR(VLOOKUP(B27,[1]OToT!$B$8:$F$71,5,0),0)</f>
        <v>75000</v>
      </c>
      <c r="N27" s="7">
        <f t="shared" si="1"/>
        <v>4906804.4315992296</v>
      </c>
      <c r="O27" s="9">
        <f>IFERROR(VLOOKUP(B27,[1]Komisi!$B$8:$D$71,3,0),0)</f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7">
        <f t="shared" si="0"/>
        <v>4906804.4315992296</v>
      </c>
      <c r="W27" s="9">
        <f>IFERROR(VLOOKUP(B27,[1]THP!$B$11:$X$74,23,0),0)</f>
        <v>19205.012700963394</v>
      </c>
      <c r="X27" s="9">
        <f>IFERROR(VLOOKUP(B27,[1]THP!$B$11:$T$74,19,0),0)</f>
        <v>76700</v>
      </c>
      <c r="Y27" s="9">
        <f>IFERROR(VLOOKUP(B27,[1]THP!$B$11:$V$74,21,0),0)</f>
        <v>38350</v>
      </c>
      <c r="Z27" s="9">
        <f>IFERROR(VLOOKUP(B27,[1]THP!$B$11:$U$74,20,0),0)</f>
        <v>39409.730000000003</v>
      </c>
      <c r="AA27" s="9">
        <f>IFERROR(VLOOKUP(B27,[1]THP!$B$11:$AI$74,34,0),0)</f>
        <v>280000</v>
      </c>
      <c r="AB27" s="9">
        <f>IFERROR(VLOOKUP(B27,[1]THP!$B$11:$AE$74,30,0),0)</f>
        <v>0</v>
      </c>
      <c r="AC27" s="9">
        <f>IFERROR(VLOOKUP(B27,[1]THP!$B$11:$AJ$74,35,0),0)</f>
        <v>4453139.6888982663</v>
      </c>
    </row>
    <row r="28" spans="1:29" x14ac:dyDescent="0.25">
      <c r="A28" s="6">
        <v>43549</v>
      </c>
      <c r="B28" s="8">
        <f>[1]THP!$B37</f>
        <v>10275</v>
      </c>
      <c r="C28" t="str">
        <f>[1]THP!$C37</f>
        <v>SUGESTI SITUMORANG</v>
      </c>
      <c r="D28" s="8">
        <f>[1]THP!$B37</f>
        <v>10275</v>
      </c>
      <c r="E28" t="s">
        <v>32</v>
      </c>
      <c r="F28" t="str">
        <f>[1]THP!$F37</f>
        <v>KOTOT</v>
      </c>
      <c r="G28">
        <f>[1]THP!$I37</f>
        <v>20</v>
      </c>
      <c r="H28" t="str">
        <f>[1]THP!$D37</f>
        <v>DC</v>
      </c>
      <c r="I28" s="7">
        <f>[1]THP!$J37</f>
        <v>3900938</v>
      </c>
      <c r="J28" s="7">
        <f>[1]THP!$K37</f>
        <v>3900938</v>
      </c>
      <c r="K28" s="7">
        <f>IFERROR(VLOOKUP(B28,[1]OToT!$B$8:$E$71,4,0),0)</f>
        <v>0</v>
      </c>
      <c r="L28" s="9">
        <f>IFERROR(VLOOKUP(B28,[1]OToT!$B$8:$D$71,3,0),0)</f>
        <v>1048518.0173410404</v>
      </c>
      <c r="M28" s="9">
        <f>IFERROR(VLOOKUP(B28,[1]OToT!$B$8:$F$71,5,0),0)</f>
        <v>75000</v>
      </c>
      <c r="N28" s="7">
        <f t="shared" si="1"/>
        <v>5024456.0173410401</v>
      </c>
      <c r="O28" s="9">
        <f>IFERROR(VLOOKUP(B28,[1]Komisi!$B$8:$D$71,3,0),0)</f>
        <v>2630650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7">
        <f t="shared" si="0"/>
        <v>7655106.0173410401</v>
      </c>
      <c r="W28" s="9">
        <f>IFERROR(VLOOKUP(B28,[1]THP!$B$11:$X$74,23,0),0)</f>
        <v>149845.87125569943</v>
      </c>
      <c r="X28" s="9">
        <f>IFERROR(VLOOKUP(B28,[1]THP!$B$11:$T$74,19,0),0)</f>
        <v>78018.759999999995</v>
      </c>
      <c r="Y28" s="9">
        <f>IFERROR(VLOOKUP(B28,[1]THP!$B$11:$V$74,21,0),0)</f>
        <v>39009.379999999997</v>
      </c>
      <c r="Z28" s="9">
        <f>IFERROR(VLOOKUP(B28,[1]THP!$B$11:$U$74,20,0),0)</f>
        <v>39409.730000000003</v>
      </c>
      <c r="AA28" s="9">
        <f>IFERROR(VLOOKUP(B28,[1]THP!$B$11:$AI$74,34,0),0)</f>
        <v>280000</v>
      </c>
      <c r="AB28" s="9">
        <f>IFERROR(VLOOKUP(B28,[1]THP!$B$11:$AE$74,30,0),0)</f>
        <v>0</v>
      </c>
      <c r="AC28" s="9">
        <f>IFERROR(VLOOKUP(B28,[1]THP!$B$11:$AJ$74,35,0),0)</f>
        <v>7068822.2760853404</v>
      </c>
    </row>
    <row r="29" spans="1:29" x14ac:dyDescent="0.25">
      <c r="A29" s="6">
        <v>43549</v>
      </c>
      <c r="B29" s="8">
        <f>[1]THP!$B38</f>
        <v>10279</v>
      </c>
      <c r="C29" t="str">
        <f>[1]THP!$C38</f>
        <v>JULIA DEVI SINAGA</v>
      </c>
      <c r="D29" s="8">
        <f>[1]THP!$B38</f>
        <v>10279</v>
      </c>
      <c r="E29" t="s">
        <v>32</v>
      </c>
      <c r="F29" t="str">
        <f>[1]THP!$F38</f>
        <v>KOTOT</v>
      </c>
      <c r="G29">
        <f>[1]THP!$I38</f>
        <v>20</v>
      </c>
      <c r="H29" t="str">
        <f>[1]THP!$D38</f>
        <v>DC</v>
      </c>
      <c r="I29" s="7">
        <f>[1]THP!$J38</f>
        <v>3850000</v>
      </c>
      <c r="J29" s="7">
        <f>[1]THP!$K38</f>
        <v>3850000</v>
      </c>
      <c r="K29" s="7">
        <f>IFERROR(VLOOKUP(B29,[1]OToT!$B$8:$E$71,4,0),0)</f>
        <v>0</v>
      </c>
      <c r="L29" s="9">
        <f>IFERROR(VLOOKUP(B29,[1]OToT!$B$8:$D$71,3,0),0)</f>
        <v>812283.23699421971</v>
      </c>
      <c r="M29" s="9">
        <f>IFERROR(VLOOKUP(B29,[1]OToT!$B$8:$F$71,5,0),0)</f>
        <v>75000</v>
      </c>
      <c r="N29" s="7">
        <f t="shared" si="1"/>
        <v>4737283.2369942199</v>
      </c>
      <c r="O29" s="9">
        <f>IFERROR(VLOOKUP(B29,[1]Komisi!$B$8:$D$71,3,0),0)</f>
        <v>4269000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f t="shared" si="0"/>
        <v>9006283.2369942199</v>
      </c>
      <c r="W29" s="9">
        <f>IFERROR(VLOOKUP(B29,[1]THP!$B$11:$X$74,23,0),0)</f>
        <v>208637.89460500973</v>
      </c>
      <c r="X29" s="9">
        <f>IFERROR(VLOOKUP(B29,[1]THP!$B$11:$T$74,19,0),0)</f>
        <v>77000</v>
      </c>
      <c r="Y29" s="9">
        <f>IFERROR(VLOOKUP(B29,[1]THP!$B$11:$V$74,21,0),0)</f>
        <v>38500</v>
      </c>
      <c r="Z29" s="9">
        <f>IFERROR(VLOOKUP(B29,[1]THP!$B$11:$U$74,20,0),0)</f>
        <v>0</v>
      </c>
      <c r="AA29" s="9">
        <f>IFERROR(VLOOKUP(B29,[1]THP!$B$11:$AI$74,34,0),0)</f>
        <v>280000</v>
      </c>
      <c r="AB29" s="9">
        <f>IFERROR(VLOOKUP(B29,[1]THP!$B$11:$AE$74,30,0),0)</f>
        <v>0</v>
      </c>
      <c r="AC29" s="9">
        <f>IFERROR(VLOOKUP(B29,[1]THP!$B$11:$AJ$74,35,0),0)</f>
        <v>8402145.3423892111</v>
      </c>
    </row>
    <row r="30" spans="1:29" x14ac:dyDescent="0.25">
      <c r="A30" s="6">
        <v>43549</v>
      </c>
      <c r="B30" s="8">
        <f>[1]THP!$B39</f>
        <v>10286</v>
      </c>
      <c r="C30" t="str">
        <f>[1]THP!$C39</f>
        <v>TRY HEPPY NESS LB GAOL</v>
      </c>
      <c r="D30" s="8">
        <f>[1]THP!$B39</f>
        <v>10286</v>
      </c>
      <c r="E30" t="s">
        <v>32</v>
      </c>
      <c r="F30" t="str">
        <f>[1]THP!$F39</f>
        <v>MITA</v>
      </c>
      <c r="G30">
        <f>[1]THP!$I39</f>
        <v>20</v>
      </c>
      <c r="H30" t="str">
        <f>[1]THP!$D39</f>
        <v>DC</v>
      </c>
      <c r="I30" s="7">
        <f>[1]THP!$J39</f>
        <v>3835000</v>
      </c>
      <c r="J30" s="7">
        <f>[1]THP!$K39</f>
        <v>3835000</v>
      </c>
      <c r="K30" s="7">
        <f>IFERROR(VLOOKUP(B30,[1]OToT!$B$8:$E$71,4,0),0)</f>
        <v>0</v>
      </c>
      <c r="L30" s="9">
        <f>IFERROR(VLOOKUP(B30,[1]OToT!$B$8:$D$71,3,0),0)</f>
        <v>809118.49710982654</v>
      </c>
      <c r="M30" s="9">
        <f>IFERROR(VLOOKUP(B30,[1]OToT!$B$8:$F$71,5,0),0)</f>
        <v>75000</v>
      </c>
      <c r="N30" s="7">
        <f t="shared" si="1"/>
        <v>4719118.4971098267</v>
      </c>
      <c r="O30" s="9">
        <f>IFERROR(VLOOKUP(B30,[1]Komisi!$B$8:$D$71,3,0),0)</f>
        <v>1941718.7500000002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f t="shared" si="0"/>
        <v>6660837.2471098267</v>
      </c>
      <c r="W30" s="9">
        <f>IFERROR(VLOOKUP(B30,[1]THP!$B$11:$X$74,23,0),0)</f>
        <v>102521.57143771673</v>
      </c>
      <c r="X30" s="9">
        <f>IFERROR(VLOOKUP(B30,[1]THP!$B$11:$T$74,19,0),0)</f>
        <v>76700</v>
      </c>
      <c r="Y30" s="9">
        <f>IFERROR(VLOOKUP(B30,[1]THP!$B$11:$V$74,21,0),0)</f>
        <v>38350</v>
      </c>
      <c r="Z30" s="9">
        <f>IFERROR(VLOOKUP(B30,[1]THP!$B$11:$U$74,20,0),0)</f>
        <v>39409.730000000003</v>
      </c>
      <c r="AA30" s="9">
        <f>IFERROR(VLOOKUP(B30,[1]THP!$B$11:$AI$74,34,0),0)</f>
        <v>280000</v>
      </c>
      <c r="AB30" s="9">
        <f>IFERROR(VLOOKUP(B30,[1]THP!$B$11:$AE$74,30,0),0)</f>
        <v>160000</v>
      </c>
      <c r="AC30" s="9">
        <f>IFERROR(VLOOKUP(B30,[1]THP!$B$11:$AJ$74,35,0),0)</f>
        <v>5963855.9456721097</v>
      </c>
    </row>
    <row r="31" spans="1:29" x14ac:dyDescent="0.25">
      <c r="A31" s="6">
        <v>43549</v>
      </c>
      <c r="B31" s="8">
        <f>[1]THP!$B40</f>
        <v>10292</v>
      </c>
      <c r="C31" t="str">
        <f>[1]THP!$C40</f>
        <v>NINING RUSTITIN</v>
      </c>
      <c r="D31" s="8">
        <f>[1]THP!$B40</f>
        <v>10292</v>
      </c>
      <c r="E31" t="s">
        <v>32</v>
      </c>
      <c r="F31" t="str">
        <f>[1]THP!$F40</f>
        <v>ROMLAH</v>
      </c>
      <c r="G31">
        <f>[1]THP!$I40</f>
        <v>20</v>
      </c>
      <c r="H31" t="str">
        <f>[1]THP!$D40</f>
        <v>DC</v>
      </c>
      <c r="I31" s="7">
        <f>[1]THP!$J40</f>
        <v>3865688</v>
      </c>
      <c r="J31" s="7">
        <f>[1]THP!$K40</f>
        <v>3865688</v>
      </c>
      <c r="K31" s="7">
        <f>IFERROR(VLOOKUP(B31,[1]OToT!$B$8:$E$71,4,0),0)</f>
        <v>0</v>
      </c>
      <c r="L31" s="9">
        <f>IFERROR(VLOOKUP(B31,[1]OToT!$B$8:$D$71,3,0),0)</f>
        <v>1022656.9603082852</v>
      </c>
      <c r="M31" s="9">
        <f>IFERROR(VLOOKUP(B31,[1]OToT!$B$8:$F$71,5,0),0)</f>
        <v>75000</v>
      </c>
      <c r="N31" s="7">
        <f t="shared" si="1"/>
        <v>4963344.9603082854</v>
      </c>
      <c r="O31" s="9">
        <f>IFERROR(VLOOKUP(B31,[1]Komisi!$B$8:$D$71,3,0),0)</f>
        <v>13948927.499999998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f t="shared" si="0"/>
        <v>18912272.460308284</v>
      </c>
      <c r="W31" s="9">
        <f>IFERROR(VLOOKUP(B31,[1]THP!$B$11:$X$74,23,0),0)</f>
        <v>1706695.8245595759</v>
      </c>
      <c r="X31" s="9">
        <f>IFERROR(VLOOKUP(B31,[1]THP!$B$11:$T$74,19,0),0)</f>
        <v>77313.759999999995</v>
      </c>
      <c r="Y31" s="9">
        <f>IFERROR(VLOOKUP(B31,[1]THP!$B$11:$V$74,21,0),0)</f>
        <v>38656.879999999997</v>
      </c>
      <c r="Z31" s="9">
        <f>IFERROR(VLOOKUP(B31,[1]THP!$B$11:$U$74,20,0),0)</f>
        <v>39409.730000000003</v>
      </c>
      <c r="AA31" s="9">
        <f>IFERROR(VLOOKUP(B31,[1]THP!$B$11:$AI$74,34,0),0)</f>
        <v>280000</v>
      </c>
      <c r="AB31" s="9">
        <f>IFERROR(VLOOKUP(B31,[1]THP!$B$11:$AE$74,30,0),0)</f>
        <v>0</v>
      </c>
      <c r="AC31" s="9">
        <f>IFERROR(VLOOKUP(B31,[1]THP!$B$11:$AJ$74,35,0),0)</f>
        <v>16770196.265748709</v>
      </c>
    </row>
    <row r="32" spans="1:29" x14ac:dyDescent="0.25">
      <c r="A32" s="6">
        <v>43549</v>
      </c>
      <c r="B32" s="8">
        <f>[1]THP!$B41</f>
        <v>10293</v>
      </c>
      <c r="C32" t="str">
        <f>[1]THP!$C41</f>
        <v>VERONIKA MANURUNG</v>
      </c>
      <c r="D32" s="8">
        <f>[1]THP!$B41</f>
        <v>10293</v>
      </c>
      <c r="E32" t="s">
        <v>32</v>
      </c>
      <c r="F32" t="str">
        <f>[1]THP!$F41</f>
        <v>BAYU</v>
      </c>
      <c r="G32">
        <f>[1]THP!$I41</f>
        <v>20</v>
      </c>
      <c r="H32" t="str">
        <f>[1]THP!$D41</f>
        <v>DC</v>
      </c>
      <c r="I32" s="7">
        <f>[1]THP!$J41</f>
        <v>3850000</v>
      </c>
      <c r="J32" s="7">
        <f>[1]THP!$K41</f>
        <v>3850000</v>
      </c>
      <c r="K32" s="7">
        <f>IFERROR(VLOOKUP(B32,[1]OToT!$B$8:$E$71,4,0),0)</f>
        <v>0</v>
      </c>
      <c r="L32" s="9">
        <f>IFERROR(VLOOKUP(B32,[1]OToT!$B$8:$D$71,3,0),0)</f>
        <v>1034826.5895953758</v>
      </c>
      <c r="M32" s="9">
        <f>IFERROR(VLOOKUP(B32,[1]OToT!$B$8:$F$71,5,0),0)</f>
        <v>75000</v>
      </c>
      <c r="N32" s="7">
        <f t="shared" si="1"/>
        <v>4959826.5895953756</v>
      </c>
      <c r="O32" s="9">
        <f>IFERROR(VLOOKUP(B32,[1]Komisi!$B$8:$D$71,3,0),0)</f>
        <v>766125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f t="shared" si="0"/>
        <v>5725951.5895953756</v>
      </c>
      <c r="W32" s="9">
        <f>IFERROR(VLOOKUP(B32,[1]THP!$B$11:$X$74,23,0),0)</f>
        <v>58136.462705780694</v>
      </c>
      <c r="X32" s="9">
        <f>IFERROR(VLOOKUP(B32,[1]THP!$B$11:$T$74,19,0),0)</f>
        <v>77000</v>
      </c>
      <c r="Y32" s="9">
        <f>IFERROR(VLOOKUP(B32,[1]THP!$B$11:$V$74,21,0),0)</f>
        <v>38500</v>
      </c>
      <c r="Z32" s="9">
        <f>IFERROR(VLOOKUP(B32,[1]THP!$B$11:$U$74,20,0),0)</f>
        <v>39409.730000000003</v>
      </c>
      <c r="AA32" s="9">
        <f>IFERROR(VLOOKUP(B32,[1]THP!$B$11:$AI$74,34,0),0)</f>
        <v>280000</v>
      </c>
      <c r="AB32" s="9">
        <f>IFERROR(VLOOKUP(B32,[1]THP!$B$11:$AE$74,30,0),0)</f>
        <v>0</v>
      </c>
      <c r="AC32" s="9">
        <f>IFERROR(VLOOKUP(B32,[1]THP!$B$11:$AJ$74,35,0),0)</f>
        <v>5232905.3968895953</v>
      </c>
    </row>
    <row r="33" spans="1:29" x14ac:dyDescent="0.25">
      <c r="A33" s="6">
        <v>43549</v>
      </c>
      <c r="B33" s="8">
        <f>[1]THP!$B42</f>
        <v>10300</v>
      </c>
      <c r="C33" t="str">
        <f>[1]THP!$C42</f>
        <v>SAPTHA MANDASARI</v>
      </c>
      <c r="D33" s="8">
        <f>[1]THP!$B42</f>
        <v>10300</v>
      </c>
      <c r="E33" t="s">
        <v>32</v>
      </c>
      <c r="F33" t="str">
        <f>[1]THP!$F42</f>
        <v>KOTOT</v>
      </c>
      <c r="G33">
        <f>[1]THP!$I42</f>
        <v>20</v>
      </c>
      <c r="H33" t="str">
        <f>[1]THP!$D42</f>
        <v>DC</v>
      </c>
      <c r="I33" s="7">
        <f>[1]THP!$J42</f>
        <v>3835000</v>
      </c>
      <c r="J33" s="7">
        <f>[1]THP!$K42</f>
        <v>3835000</v>
      </c>
      <c r="K33" s="7">
        <f>IFERROR(VLOOKUP(B33,[1]OToT!$B$8:$E$71,4,0),0)</f>
        <v>0</v>
      </c>
      <c r="L33" s="9">
        <f>IFERROR(VLOOKUP(B33,[1]OToT!$B$8:$D$71,3,0),0)</f>
        <v>809118.49710982654</v>
      </c>
      <c r="M33" s="9">
        <f>IFERROR(VLOOKUP(B33,[1]OToT!$B$8:$F$71,5,0),0)</f>
        <v>75000</v>
      </c>
      <c r="N33" s="7">
        <f t="shared" si="1"/>
        <v>4719118.4971098267</v>
      </c>
      <c r="O33" s="9">
        <f>IFERROR(VLOOKUP(B33,[1]Komisi!$B$8:$D$71,3,0),0)</f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f t="shared" si="0"/>
        <v>4719118.4971098267</v>
      </c>
      <c r="W33" s="9">
        <f>IFERROR(VLOOKUP(B33,[1]THP!$B$11:$X$74,23,0),0)</f>
        <v>4772.5686127167819</v>
      </c>
      <c r="X33" s="9">
        <f>IFERROR(VLOOKUP(B33,[1]THP!$B$11:$T$74,19,0),0)</f>
        <v>76700</v>
      </c>
      <c r="Y33" s="9">
        <f>IFERROR(VLOOKUP(B33,[1]THP!$B$11:$V$74,21,0),0)</f>
        <v>38350</v>
      </c>
      <c r="Z33" s="9">
        <f>IFERROR(VLOOKUP(B33,[1]THP!$B$11:$U$74,20,0),0)</f>
        <v>0</v>
      </c>
      <c r="AA33" s="9">
        <f>IFERROR(VLOOKUP(B33,[1]THP!$B$11:$AI$74,34,0),0)</f>
        <v>280000</v>
      </c>
      <c r="AB33" s="9">
        <f>IFERROR(VLOOKUP(B33,[1]THP!$B$11:$AE$74,30,0),0)</f>
        <v>0</v>
      </c>
      <c r="AC33" s="9">
        <f>IFERROR(VLOOKUP(B33,[1]THP!$B$11:$AJ$74,35,0),0)</f>
        <v>4319295.9284971096</v>
      </c>
    </row>
    <row r="34" spans="1:29" x14ac:dyDescent="0.25">
      <c r="A34" s="6">
        <v>43549</v>
      </c>
      <c r="B34" s="8">
        <f>[1]THP!$B43</f>
        <v>10306</v>
      </c>
      <c r="C34" t="str">
        <f>[1]THP!$C43</f>
        <v>ROHANI SIBURIAN</v>
      </c>
      <c r="D34" s="8">
        <f>[1]THP!$B43</f>
        <v>10306</v>
      </c>
      <c r="E34" t="s">
        <v>32</v>
      </c>
      <c r="F34" t="str">
        <f>[1]THP!$F43</f>
        <v>MONANG</v>
      </c>
      <c r="G34">
        <f>[1]THP!$I43</f>
        <v>20</v>
      </c>
      <c r="H34" t="str">
        <f>[1]THP!$D43</f>
        <v>DC</v>
      </c>
      <c r="I34" s="7">
        <f>[1]THP!$J43</f>
        <v>3865688</v>
      </c>
      <c r="J34" s="7">
        <f>[1]THP!$K43</f>
        <v>3865688</v>
      </c>
      <c r="K34" s="7">
        <f>IFERROR(VLOOKUP(B34,[1]OToT!$B$8:$E$71,4,0),0)</f>
        <v>0</v>
      </c>
      <c r="L34" s="9">
        <f>IFERROR(VLOOKUP(B34,[1]OToT!$B$8:$D$71,3,0),0)</f>
        <v>909442.20578034699</v>
      </c>
      <c r="M34" s="9">
        <f>IFERROR(VLOOKUP(B34,[1]OToT!$B$8:$F$71,5,0),0)</f>
        <v>50000</v>
      </c>
      <c r="N34" s="7">
        <f t="shared" si="1"/>
        <v>4825130.2057803469</v>
      </c>
      <c r="O34" s="9">
        <f>IFERROR(VLOOKUP(B34,[1]Komisi!$B$8:$D$71,3,0),0)</f>
        <v>5866017.5200000005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f t="shared" si="0"/>
        <v>10691147.725780347</v>
      </c>
      <c r="W34" s="9">
        <f>IFERROR(VLOOKUP(B34,[1]THP!$B$11:$X$74,23,0),0)</f>
        <v>473527.11438038619</v>
      </c>
      <c r="X34" s="9">
        <f>IFERROR(VLOOKUP(B34,[1]THP!$B$11:$T$74,19,0),0)</f>
        <v>77313.759999999995</v>
      </c>
      <c r="Y34" s="9">
        <f>IFERROR(VLOOKUP(B34,[1]THP!$B$11:$V$74,21,0),0)</f>
        <v>38656.879999999997</v>
      </c>
      <c r="Z34" s="9">
        <f>IFERROR(VLOOKUP(B34,[1]THP!$B$11:$U$74,20,0),0)</f>
        <v>39409.730000000003</v>
      </c>
      <c r="AA34" s="9">
        <f>IFERROR(VLOOKUP(B34,[1]THP!$B$11:$AI$74,34,0),0)</f>
        <v>280000</v>
      </c>
      <c r="AB34" s="9">
        <f>IFERROR(VLOOKUP(B34,[1]THP!$B$11:$AE$74,30,0),0)</f>
        <v>0</v>
      </c>
      <c r="AC34" s="9">
        <f>IFERROR(VLOOKUP(B34,[1]THP!$B$11:$AJ$74,35,0),0)</f>
        <v>9782240.2413999606</v>
      </c>
    </row>
    <row r="35" spans="1:29" x14ac:dyDescent="0.25">
      <c r="A35" s="6">
        <v>43549</v>
      </c>
      <c r="B35" s="8">
        <f>[1]THP!$B44</f>
        <v>10311</v>
      </c>
      <c r="C35" t="str">
        <f>[1]THP!$C44</f>
        <v>WASTINI</v>
      </c>
      <c r="D35" s="8">
        <f>[1]THP!$B44</f>
        <v>10311</v>
      </c>
      <c r="E35" t="s">
        <v>32</v>
      </c>
      <c r="F35" t="str">
        <f>[1]THP!$F44</f>
        <v>MONANG</v>
      </c>
      <c r="G35">
        <f>[1]THP!$I44</f>
        <v>20</v>
      </c>
      <c r="H35" t="str">
        <f>[1]THP!$D44</f>
        <v>DC</v>
      </c>
      <c r="I35" s="7">
        <f>[1]THP!$J44</f>
        <v>3835000</v>
      </c>
      <c r="J35" s="7">
        <f>[1]THP!$K44</f>
        <v>3835000</v>
      </c>
      <c r="K35" s="7">
        <f>IFERROR(VLOOKUP(B35,[1]OToT!$B$8:$E$71,4,0),0)</f>
        <v>0</v>
      </c>
      <c r="L35" s="9">
        <f>IFERROR(VLOOKUP(B35,[1]OToT!$B$8:$D$71,3,0),0)</f>
        <v>1030794.7976878613</v>
      </c>
      <c r="M35" s="9">
        <f>IFERROR(VLOOKUP(B35,[1]OToT!$B$8:$F$71,5,0),0)</f>
        <v>75000</v>
      </c>
      <c r="N35" s="7">
        <f t="shared" si="1"/>
        <v>4940794.7976878611</v>
      </c>
      <c r="O35" s="9">
        <f>IFERROR(VLOOKUP(B35,[1]Komisi!$B$8:$D$71,3,0),0)</f>
        <v>1914625.0000000002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f t="shared" si="0"/>
        <v>6855419.7976878611</v>
      </c>
      <c r="W35" s="9">
        <f>IFERROR(VLOOKUP(B35,[1]THP!$B$11:$X$74,23,0),0)</f>
        <v>106246.88039017338</v>
      </c>
      <c r="X35" s="9">
        <f>IFERROR(VLOOKUP(B35,[1]THP!$B$11:$T$74,19,0),0)</f>
        <v>76700</v>
      </c>
      <c r="Y35" s="9">
        <f>IFERROR(VLOOKUP(B35,[1]THP!$B$11:$V$74,21,0),0)</f>
        <v>38350</v>
      </c>
      <c r="Z35" s="9">
        <f>IFERROR(VLOOKUP(B35,[1]THP!$B$11:$U$74,20,0),0)</f>
        <v>0</v>
      </c>
      <c r="AA35" s="9">
        <f>IFERROR(VLOOKUP(B35,[1]THP!$B$11:$AI$74,34,0),0)</f>
        <v>280000</v>
      </c>
      <c r="AB35" s="9">
        <f>IFERROR(VLOOKUP(B35,[1]THP!$B$11:$AE$74,30,0),0)</f>
        <v>0</v>
      </c>
      <c r="AC35" s="9">
        <f>IFERROR(VLOOKUP(B35,[1]THP!$B$11:$AJ$74,35,0),0)</f>
        <v>6354122.9172976874</v>
      </c>
    </row>
    <row r="36" spans="1:29" x14ac:dyDescent="0.25">
      <c r="A36" s="6">
        <v>43549</v>
      </c>
      <c r="B36" s="8">
        <f>[1]THP!$B45</f>
        <v>10313</v>
      </c>
      <c r="C36" t="str">
        <f>[1]THP!$C45</f>
        <v>B.MEGAWATI LUMBANTORUAN</v>
      </c>
      <c r="D36" s="8">
        <f>[1]THP!$B45</f>
        <v>10313</v>
      </c>
      <c r="E36" t="s">
        <v>32</v>
      </c>
      <c r="F36" t="str">
        <f>[1]THP!$F45</f>
        <v>ROMLAH</v>
      </c>
      <c r="G36">
        <f>[1]THP!$I45</f>
        <v>20</v>
      </c>
      <c r="H36" t="str">
        <f>[1]THP!$D45</f>
        <v>DC</v>
      </c>
      <c r="I36" s="7">
        <f>[1]THP!$J45</f>
        <v>3835000</v>
      </c>
      <c r="J36" s="7">
        <f>[1]THP!$K45</f>
        <v>3835000</v>
      </c>
      <c r="K36" s="7">
        <f>IFERROR(VLOOKUP(B36,[1]OToT!$B$8:$E$71,4,0),0)</f>
        <v>0</v>
      </c>
      <c r="L36" s="9">
        <f>IFERROR(VLOOKUP(B36,[1]OToT!$B$8:$D$71,3,0),0)</f>
        <v>1030794.7976878613</v>
      </c>
      <c r="M36" s="9">
        <f>IFERROR(VLOOKUP(B36,[1]OToT!$B$8:$F$71,5,0),0)</f>
        <v>75000</v>
      </c>
      <c r="N36" s="7">
        <f t="shared" si="1"/>
        <v>4940794.7976878611</v>
      </c>
      <c r="O36" s="9">
        <f>IFERROR(VLOOKUP(B36,[1]Komisi!$B$8:$D$71,3,0),0)</f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f t="shared" si="0"/>
        <v>4940794.7976878611</v>
      </c>
      <c r="W36" s="9">
        <f>IFERROR(VLOOKUP(B36,[1]THP!$B$11:$X$74,23,0),0)</f>
        <v>15302.192890173385</v>
      </c>
      <c r="X36" s="9">
        <f>IFERROR(VLOOKUP(B36,[1]THP!$B$11:$T$74,19,0),0)</f>
        <v>76700</v>
      </c>
      <c r="Y36" s="9">
        <f>IFERROR(VLOOKUP(B36,[1]THP!$B$11:$V$74,21,0),0)</f>
        <v>38350</v>
      </c>
      <c r="Z36" s="9">
        <f>IFERROR(VLOOKUP(B36,[1]THP!$B$11:$U$74,20,0),0)</f>
        <v>0</v>
      </c>
      <c r="AA36" s="9">
        <f>IFERROR(VLOOKUP(B36,[1]THP!$B$11:$AI$74,34,0),0)</f>
        <v>280000</v>
      </c>
      <c r="AB36" s="9">
        <f>IFERROR(VLOOKUP(B36,[1]THP!$B$11:$AE$74,30,0),0)</f>
        <v>0</v>
      </c>
      <c r="AC36" s="9">
        <f>IFERROR(VLOOKUP(B36,[1]THP!$B$11:$AJ$74,35,0),0)</f>
        <v>4530442.6047976874</v>
      </c>
    </row>
    <row r="37" spans="1:29" x14ac:dyDescent="0.25">
      <c r="A37" s="6">
        <v>43549</v>
      </c>
      <c r="B37" s="8">
        <f>[1]THP!$B46</f>
        <v>10314</v>
      </c>
      <c r="C37" t="str">
        <f>[1]THP!$C46</f>
        <v>NANCI MELDA SIHOMBING</v>
      </c>
      <c r="D37" s="8">
        <f>[1]THP!$B46</f>
        <v>10314</v>
      </c>
      <c r="E37" t="s">
        <v>32</v>
      </c>
      <c r="F37" t="str">
        <f>[1]THP!$F46</f>
        <v>MITA</v>
      </c>
      <c r="G37">
        <f>[1]THP!$I46</f>
        <v>20</v>
      </c>
      <c r="H37" t="str">
        <f>[1]THP!$D46</f>
        <v>DC</v>
      </c>
      <c r="I37" s="7">
        <f>[1]THP!$J46</f>
        <v>3835000</v>
      </c>
      <c r="J37" s="7">
        <f>[1]THP!$K46</f>
        <v>3835000</v>
      </c>
      <c r="K37" s="7">
        <f>IFERROR(VLOOKUP(B37,[1]OToT!$B$8:$E$71,4,0),0)</f>
        <v>0</v>
      </c>
      <c r="L37" s="9">
        <f>IFERROR(VLOOKUP(B37,[1]OToT!$B$8:$D$71,3,0),0)</f>
        <v>1030794.7976878613</v>
      </c>
      <c r="M37" s="9">
        <f>IFERROR(VLOOKUP(B37,[1]OToT!$B$8:$F$71,5,0),0)</f>
        <v>75000</v>
      </c>
      <c r="N37" s="7">
        <f t="shared" si="1"/>
        <v>4940794.7976878611</v>
      </c>
      <c r="O37" s="9">
        <f>IFERROR(VLOOKUP(B37,[1]Komisi!$B$8:$D$71,3,0),0)</f>
        <v>840559.77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f t="shared" si="0"/>
        <v>5781354.5676878616</v>
      </c>
      <c r="W37" s="9">
        <f>IFERROR(VLOOKUP(B37,[1]THP!$B$11:$X$74,23,0),0)</f>
        <v>55228.78196517341</v>
      </c>
      <c r="X37" s="9">
        <f>IFERROR(VLOOKUP(B37,[1]THP!$B$11:$T$74,19,0),0)</f>
        <v>76700</v>
      </c>
      <c r="Y37" s="9">
        <f>IFERROR(VLOOKUP(B37,[1]THP!$B$11:$V$74,21,0),0)</f>
        <v>38350</v>
      </c>
      <c r="Z37" s="9">
        <f>IFERROR(VLOOKUP(B37,[1]THP!$B$11:$U$74,20,0),0)</f>
        <v>0</v>
      </c>
      <c r="AA37" s="9">
        <f>IFERROR(VLOOKUP(B37,[1]THP!$B$11:$AI$74,34,0),0)</f>
        <v>280000</v>
      </c>
      <c r="AB37" s="9">
        <f>IFERROR(VLOOKUP(B37,[1]THP!$B$11:$AE$74,30,0),0)</f>
        <v>0</v>
      </c>
      <c r="AC37" s="9">
        <f>IFERROR(VLOOKUP(B37,[1]THP!$B$11:$AJ$74,35,0),0)</f>
        <v>5331075.7857226869</v>
      </c>
    </row>
    <row r="38" spans="1:29" x14ac:dyDescent="0.25">
      <c r="A38" s="6">
        <v>43549</v>
      </c>
      <c r="B38" s="8">
        <f>[1]THP!$B47</f>
        <v>10315</v>
      </c>
      <c r="C38" t="str">
        <f>[1]THP!$C47</f>
        <v>ZAENAL MUSTAFA SITUMORANG</v>
      </c>
      <c r="D38" s="8">
        <f>[1]THP!$B47</f>
        <v>10315</v>
      </c>
      <c r="E38" t="s">
        <v>32</v>
      </c>
      <c r="F38" t="str">
        <f>[1]THP!$F47</f>
        <v>MITA</v>
      </c>
      <c r="G38">
        <f>[1]THP!$I47</f>
        <v>20</v>
      </c>
      <c r="H38" t="str">
        <f>[1]THP!$D47</f>
        <v>DC</v>
      </c>
      <c r="I38" s="7">
        <f>[1]THP!$J47</f>
        <v>3835000</v>
      </c>
      <c r="J38" s="7">
        <f>[1]THP!$K47</f>
        <v>3835000</v>
      </c>
      <c r="K38" s="7">
        <f>IFERROR(VLOOKUP(B38,[1]OToT!$B$8:$E$71,4,0),0)</f>
        <v>0</v>
      </c>
      <c r="L38" s="9">
        <f>IFERROR(VLOOKUP(B38,[1]OToT!$B$8:$D$71,3,0),0)</f>
        <v>801729.28709055879</v>
      </c>
      <c r="M38" s="9">
        <f>IFERROR(VLOOKUP(B38,[1]OToT!$B$8:$F$71,5,0),0)</f>
        <v>75000</v>
      </c>
      <c r="N38" s="7">
        <f t="shared" si="1"/>
        <v>4711729.2870905586</v>
      </c>
      <c r="O38" s="9">
        <f>IFERROR(VLOOKUP(B38,[1]Komisi!$B$8:$D$71,3,0),0)</f>
        <v>2250375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f t="shared" si="0"/>
        <v>6962104.2870905586</v>
      </c>
      <c r="W38" s="9">
        <f>IFERROR(VLOOKUP(B38,[1]THP!$B$11:$X$74,23,0),0)</f>
        <v>73814.393636801527</v>
      </c>
      <c r="X38" s="9">
        <f>IFERROR(VLOOKUP(B38,[1]THP!$B$11:$T$74,19,0),0)</f>
        <v>76700</v>
      </c>
      <c r="Y38" s="9">
        <f>IFERROR(VLOOKUP(B38,[1]THP!$B$11:$V$74,21,0),0)</f>
        <v>38350</v>
      </c>
      <c r="Z38" s="9">
        <f>IFERROR(VLOOKUP(B38,[1]THP!$B$11:$U$74,20,0),0)</f>
        <v>0</v>
      </c>
      <c r="AA38" s="9">
        <f>IFERROR(VLOOKUP(B38,[1]THP!$B$11:$AI$74,34,0),0)</f>
        <v>280000</v>
      </c>
      <c r="AB38" s="9">
        <f>IFERROR(VLOOKUP(B38,[1]THP!$B$11:$AE$74,30,0),0)</f>
        <v>0</v>
      </c>
      <c r="AC38" s="9">
        <f>IFERROR(VLOOKUP(B38,[1]THP!$B$11:$AJ$74,35,0),0)</f>
        <v>6493239.8934537573</v>
      </c>
    </row>
    <row r="39" spans="1:29" x14ac:dyDescent="0.25">
      <c r="A39" s="6">
        <v>43549</v>
      </c>
      <c r="B39" s="8">
        <f>[1]THP!$B48</f>
        <v>10317</v>
      </c>
      <c r="C39" t="str">
        <f>[1]THP!$C48</f>
        <v>WA ODE LISA HABSARI</v>
      </c>
      <c r="D39" s="8">
        <f>[1]THP!$B48</f>
        <v>10317</v>
      </c>
      <c r="E39" t="s">
        <v>32</v>
      </c>
      <c r="F39" t="str">
        <f>[1]THP!$F48</f>
        <v>RUDI</v>
      </c>
      <c r="G39">
        <f>[1]THP!$I48</f>
        <v>20</v>
      </c>
      <c r="H39" t="str">
        <f>[1]THP!$D48</f>
        <v>DC</v>
      </c>
      <c r="I39" s="7">
        <f>[1]THP!$J48</f>
        <v>3835000</v>
      </c>
      <c r="J39" s="7">
        <f>[1]THP!$K48</f>
        <v>3835000</v>
      </c>
      <c r="K39" s="7">
        <f>IFERROR(VLOOKUP(B39,[1]OToT!$B$8:$E$71,4,0),0)</f>
        <v>0</v>
      </c>
      <c r="L39" s="9">
        <f>IFERROR(VLOOKUP(B39,[1]OToT!$B$8:$D$71,3,0),0)</f>
        <v>1030794.7976878613</v>
      </c>
      <c r="M39" s="9">
        <f>IFERROR(VLOOKUP(B39,[1]OToT!$B$8:$F$71,5,0),0)</f>
        <v>75000</v>
      </c>
      <c r="N39" s="7">
        <f t="shared" si="1"/>
        <v>4940794.7976878611</v>
      </c>
      <c r="O39" s="9">
        <f>IFERROR(VLOOKUP(B39,[1]Komisi!$B$8:$D$71,3,0),0)</f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f t="shared" si="0"/>
        <v>4940794.7976878611</v>
      </c>
      <c r="W39" s="9">
        <f>IFERROR(VLOOKUP(B39,[1]THP!$B$11:$X$74,23,0),0)</f>
        <v>20819.555090173777</v>
      </c>
      <c r="X39" s="9">
        <f>IFERROR(VLOOKUP(B39,[1]THP!$B$11:$T$74,19,0),0)</f>
        <v>76700</v>
      </c>
      <c r="Y39" s="9">
        <f>IFERROR(VLOOKUP(B39,[1]THP!$B$11:$V$74,21,0),0)</f>
        <v>38350</v>
      </c>
      <c r="Z39" s="9">
        <f>IFERROR(VLOOKUP(B39,[1]THP!$B$11:$U$74,20,0),0)</f>
        <v>39409.730000000003</v>
      </c>
      <c r="AA39" s="9">
        <f>IFERROR(VLOOKUP(B39,[1]THP!$B$11:$AI$74,34,0),0)</f>
        <v>280000</v>
      </c>
      <c r="AB39" s="9">
        <f>IFERROR(VLOOKUP(B39,[1]THP!$B$11:$AE$74,30,0),0)</f>
        <v>0</v>
      </c>
      <c r="AC39" s="9">
        <f>IFERROR(VLOOKUP(B39,[1]THP!$B$11:$AJ$74,35,0),0)</f>
        <v>4485515.5125976875</v>
      </c>
    </row>
    <row r="40" spans="1:29" x14ac:dyDescent="0.25">
      <c r="A40" s="6">
        <v>43549</v>
      </c>
      <c r="B40" s="8">
        <f>[1]THP!$B49</f>
        <v>10322</v>
      </c>
      <c r="C40" t="str">
        <f>[1]THP!$C49</f>
        <v>GABRIELLA TAMPUBOLON</v>
      </c>
      <c r="D40" s="8">
        <f>[1]THP!$B49</f>
        <v>10322</v>
      </c>
      <c r="E40" t="s">
        <v>32</v>
      </c>
      <c r="F40" t="str">
        <f>[1]THP!$F49</f>
        <v>MITA</v>
      </c>
      <c r="G40">
        <f>[1]THP!$I49</f>
        <v>20</v>
      </c>
      <c r="H40" t="str">
        <f>[1]THP!$D49</f>
        <v>DC</v>
      </c>
      <c r="I40" s="7">
        <f>[1]THP!$J49</f>
        <v>3835000</v>
      </c>
      <c r="J40" s="7">
        <f>[1]THP!$K49</f>
        <v>3835000</v>
      </c>
      <c r="K40" s="7">
        <f>IFERROR(VLOOKUP(B40,[1]OToT!$B$8:$E$71,4,0),0)</f>
        <v>0</v>
      </c>
      <c r="L40" s="9">
        <f>IFERROR(VLOOKUP(B40,[1]OToT!$B$8:$D$71,3,0),0)</f>
        <v>687196.5317919075</v>
      </c>
      <c r="M40" s="9">
        <f>IFERROR(VLOOKUP(B40,[1]OToT!$B$8:$F$71,5,0),0)</f>
        <v>50000</v>
      </c>
      <c r="N40" s="7">
        <f t="shared" si="1"/>
        <v>4572196.5317919077</v>
      </c>
      <c r="O40" s="9">
        <f>IFERROR(VLOOKUP(B40,[1]Komisi!$B$8:$D$71,3,0),0)</f>
        <v>810000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f t="shared" si="0"/>
        <v>5382196.5317919077</v>
      </c>
      <c r="W40" s="9">
        <f>IFERROR(VLOOKUP(B40,[1]THP!$B$11:$X$74,23,0),0)</f>
        <v>36268.775260115603</v>
      </c>
      <c r="X40" s="9">
        <f>IFERROR(VLOOKUP(B40,[1]THP!$B$11:$T$74,19,0),0)</f>
        <v>76700</v>
      </c>
      <c r="Y40" s="9">
        <f>IFERROR(VLOOKUP(B40,[1]THP!$B$11:$V$74,21,0),0)</f>
        <v>38350</v>
      </c>
      <c r="Z40" s="9">
        <f>IFERROR(VLOOKUP(B40,[1]THP!$B$11:$U$74,20,0),0)</f>
        <v>0</v>
      </c>
      <c r="AA40" s="9">
        <f>IFERROR(VLOOKUP(B40,[1]THP!$B$11:$AI$74,34,0),0)</f>
        <v>280000</v>
      </c>
      <c r="AB40" s="9">
        <f>IFERROR(VLOOKUP(B40,[1]THP!$B$11:$AE$74,30,0),0)</f>
        <v>0</v>
      </c>
      <c r="AC40" s="9">
        <f>IFERROR(VLOOKUP(B40,[1]THP!$B$11:$AJ$74,35,0),0)</f>
        <v>4950877.7565317918</v>
      </c>
    </row>
    <row r="41" spans="1:29" x14ac:dyDescent="0.25">
      <c r="A41" s="6">
        <v>43549</v>
      </c>
      <c r="B41" s="8">
        <f>[1]THP!$B50</f>
        <v>10324</v>
      </c>
      <c r="C41" t="str">
        <f>[1]THP!$C50</f>
        <v>DHEA PATTAH</v>
      </c>
      <c r="D41" s="8">
        <f>[1]THP!$B50</f>
        <v>10324</v>
      </c>
      <c r="E41" t="s">
        <v>32</v>
      </c>
      <c r="F41" t="str">
        <f>[1]THP!$F50</f>
        <v>KOTOT</v>
      </c>
      <c r="G41">
        <f>[1]THP!$I50</f>
        <v>20</v>
      </c>
      <c r="H41" t="str">
        <f>[1]THP!$D50</f>
        <v>DC</v>
      </c>
      <c r="I41" s="7">
        <f>[1]THP!$J50</f>
        <v>3835000</v>
      </c>
      <c r="J41" s="7">
        <f>[1]THP!$K50</f>
        <v>3835000</v>
      </c>
      <c r="K41" s="7">
        <f>IFERROR(VLOOKUP(B41,[1]OToT!$B$8:$E$71,4,0),0)</f>
        <v>0</v>
      </c>
      <c r="L41" s="9">
        <f>IFERROR(VLOOKUP(B41,[1]OToT!$B$8:$D$71,3,0),0)</f>
        <v>1030794.7976878613</v>
      </c>
      <c r="M41" s="9">
        <f>IFERROR(VLOOKUP(B41,[1]OToT!$B$8:$F$71,5,0),0)</f>
        <v>75000</v>
      </c>
      <c r="N41" s="7">
        <f t="shared" si="1"/>
        <v>4940794.7976878611</v>
      </c>
      <c r="O41" s="9">
        <f>IFERROR(VLOOKUP(B41,[1]Komisi!$B$8:$D$71,3,0),0)</f>
        <v>1940210.0000000002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f t="shared" si="0"/>
        <v>6881004.7976878611</v>
      </c>
      <c r="W41" s="9">
        <f>IFERROR(VLOOKUP(B41,[1]THP!$B$11:$X$74,23,0),0)</f>
        <v>112979.53009017378</v>
      </c>
      <c r="X41" s="9">
        <f>IFERROR(VLOOKUP(B41,[1]THP!$B$11:$T$74,19,0),0)</f>
        <v>76700</v>
      </c>
      <c r="Y41" s="9">
        <f>IFERROR(VLOOKUP(B41,[1]THP!$B$11:$V$74,21,0),0)</f>
        <v>38350</v>
      </c>
      <c r="Z41" s="9">
        <f>IFERROR(VLOOKUP(B41,[1]THP!$B$11:$U$74,20,0),0)</f>
        <v>39409.730000000003</v>
      </c>
      <c r="AA41" s="9">
        <f>IFERROR(VLOOKUP(B41,[1]THP!$B$11:$AI$74,34,0),0)</f>
        <v>280000</v>
      </c>
      <c r="AB41" s="9">
        <f>IFERROR(VLOOKUP(B41,[1]THP!$B$11:$AE$74,30,0),0)</f>
        <v>0</v>
      </c>
      <c r="AC41" s="9">
        <f>IFERROR(VLOOKUP(B41,[1]THP!$B$11:$AJ$74,35,0),0)</f>
        <v>6333565.537597687</v>
      </c>
    </row>
    <row r="42" spans="1:29" x14ac:dyDescent="0.25">
      <c r="A42" s="6">
        <v>43549</v>
      </c>
      <c r="B42" s="8">
        <f>[1]THP!$B51</f>
        <v>10325</v>
      </c>
      <c r="C42" t="str">
        <f>[1]THP!$C51</f>
        <v>NURLIAN  FAUZIAH RAHMAN</v>
      </c>
      <c r="D42" s="8">
        <f>[1]THP!$B51</f>
        <v>10325</v>
      </c>
      <c r="E42" t="s">
        <v>32</v>
      </c>
      <c r="F42" t="str">
        <f>[1]THP!$F51</f>
        <v>ROMLAH</v>
      </c>
      <c r="G42">
        <f>[1]THP!$I51</f>
        <v>20</v>
      </c>
      <c r="H42" t="str">
        <f>[1]THP!$D51</f>
        <v>DC</v>
      </c>
      <c r="I42" s="7">
        <f>[1]THP!$J51</f>
        <v>3835000</v>
      </c>
      <c r="J42" s="7">
        <f>[1]THP!$K51</f>
        <v>3835000</v>
      </c>
      <c r="K42" s="7">
        <f>IFERROR(VLOOKUP(B42,[1]OToT!$B$8:$E$71,4,0),0)</f>
        <v>0</v>
      </c>
      <c r="L42" s="9">
        <f>IFERROR(VLOOKUP(B42,[1]OToT!$B$8:$D$71,3,0),0)</f>
        <v>1030794.7976878613</v>
      </c>
      <c r="M42" s="9">
        <f>IFERROR(VLOOKUP(B42,[1]OToT!$B$8:$F$71,5,0),0)</f>
        <v>75000</v>
      </c>
      <c r="N42" s="7">
        <f t="shared" si="1"/>
        <v>4940794.7976878611</v>
      </c>
      <c r="O42" s="9">
        <f>IFERROR(VLOOKUP(B42,[1]Komisi!$B$8:$D$71,3,0),0)</f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f t="shared" si="0"/>
        <v>4940794.7976878611</v>
      </c>
      <c r="W42" s="9">
        <f>IFERROR(VLOOKUP(B42,[1]THP!$B$11:$X$74,23,0),0)</f>
        <v>20819.555090173777</v>
      </c>
      <c r="X42" s="9">
        <f>IFERROR(VLOOKUP(B42,[1]THP!$B$11:$T$74,19,0),0)</f>
        <v>76700</v>
      </c>
      <c r="Y42" s="9">
        <f>IFERROR(VLOOKUP(B42,[1]THP!$B$11:$V$74,21,0),0)</f>
        <v>38350</v>
      </c>
      <c r="Z42" s="9">
        <f>IFERROR(VLOOKUP(B42,[1]THP!$B$11:$U$74,20,0),0)</f>
        <v>39409.730000000003</v>
      </c>
      <c r="AA42" s="9">
        <f>IFERROR(VLOOKUP(B42,[1]THP!$B$11:$AI$74,34,0),0)</f>
        <v>280000</v>
      </c>
      <c r="AB42" s="9">
        <f>IFERROR(VLOOKUP(B42,[1]THP!$B$11:$AE$74,30,0),0)</f>
        <v>0</v>
      </c>
      <c r="AC42" s="9">
        <f>IFERROR(VLOOKUP(B42,[1]THP!$B$11:$AJ$74,35,0),0)</f>
        <v>4485515.5125976875</v>
      </c>
    </row>
    <row r="43" spans="1:29" x14ac:dyDescent="0.25">
      <c r="A43" s="6">
        <v>43549</v>
      </c>
      <c r="B43" s="8">
        <f>[1]THP!$B52</f>
        <v>10331</v>
      </c>
      <c r="C43" t="str">
        <f>[1]THP!$C52</f>
        <v>SUHADAYANI RAHMALIA</v>
      </c>
      <c r="D43" s="8">
        <f>[1]THP!$B52</f>
        <v>10331</v>
      </c>
      <c r="E43" t="s">
        <v>32</v>
      </c>
      <c r="F43" t="str">
        <f>[1]THP!$F52</f>
        <v>BAYU</v>
      </c>
      <c r="G43">
        <f>[1]THP!$I52</f>
        <v>20</v>
      </c>
      <c r="H43" t="str">
        <f>[1]THP!$D52</f>
        <v>DC</v>
      </c>
      <c r="I43" s="7">
        <f>[1]THP!$J52</f>
        <v>3835000</v>
      </c>
      <c r="J43" s="7">
        <f>[1]THP!$K52</f>
        <v>3835000</v>
      </c>
      <c r="K43" s="7">
        <f>IFERROR(VLOOKUP(B43,[1]OToT!$B$8:$E$71,4,0),0)</f>
        <v>0</v>
      </c>
      <c r="L43" s="9">
        <f>IFERROR(VLOOKUP(B43,[1]OToT!$B$8:$D$71,3,0),0)</f>
        <v>1030794.7976878613</v>
      </c>
      <c r="M43" s="9">
        <f>IFERROR(VLOOKUP(B43,[1]OToT!$B$8:$F$71,5,0),0)</f>
        <v>75000</v>
      </c>
      <c r="N43" s="7">
        <f t="shared" si="1"/>
        <v>4940794.7976878611</v>
      </c>
      <c r="O43" s="9">
        <f>IFERROR(VLOOKUP(B43,[1]Komisi!$B$8:$D$71,3,0),0)</f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f t="shared" si="0"/>
        <v>4940794.7976878611</v>
      </c>
      <c r="W43" s="9">
        <f>IFERROR(VLOOKUP(B43,[1]THP!$B$11:$X$74,23,0),0)</f>
        <v>15302.192890173385</v>
      </c>
      <c r="X43" s="9">
        <f>IFERROR(VLOOKUP(B43,[1]THP!$B$11:$T$74,19,0),0)</f>
        <v>76700</v>
      </c>
      <c r="Y43" s="9">
        <f>IFERROR(VLOOKUP(B43,[1]THP!$B$11:$V$74,21,0),0)</f>
        <v>38350</v>
      </c>
      <c r="Z43" s="9">
        <f>IFERROR(VLOOKUP(B43,[1]THP!$B$11:$U$74,20,0),0)</f>
        <v>0</v>
      </c>
      <c r="AA43" s="9">
        <f>IFERROR(VLOOKUP(B43,[1]THP!$B$11:$AI$74,34,0),0)</f>
        <v>280000</v>
      </c>
      <c r="AB43" s="9">
        <f>IFERROR(VLOOKUP(B43,[1]THP!$B$11:$AE$74,30,0),0)</f>
        <v>0</v>
      </c>
      <c r="AC43" s="9">
        <f>IFERROR(VLOOKUP(B43,[1]THP!$B$11:$AJ$74,35,0),0)</f>
        <v>4530442.6047976874</v>
      </c>
    </row>
    <row r="44" spans="1:29" x14ac:dyDescent="0.25">
      <c r="A44" s="6">
        <v>43549</v>
      </c>
      <c r="B44" s="8">
        <f>[1]THP!$B53</f>
        <v>10339</v>
      </c>
      <c r="C44" t="str">
        <f>[1]THP!$C53</f>
        <v>SUGESTI TRI WIHANI</v>
      </c>
      <c r="D44" s="8">
        <f>[1]THP!$B53</f>
        <v>10339</v>
      </c>
      <c r="E44" t="s">
        <v>32</v>
      </c>
      <c r="F44" t="str">
        <f>[1]THP!$F53</f>
        <v>MONANG</v>
      </c>
      <c r="G44">
        <f>[1]THP!$I53</f>
        <v>20</v>
      </c>
      <c r="H44" t="str">
        <f>[1]THP!$D53</f>
        <v>DC</v>
      </c>
      <c r="I44" s="7">
        <f>[1]THP!$J53</f>
        <v>3835000</v>
      </c>
      <c r="J44" s="7">
        <f>[1]THP!$K53</f>
        <v>3835000</v>
      </c>
      <c r="K44" s="7">
        <f>IFERROR(VLOOKUP(B44,[1]OToT!$B$8:$E$71,4,0),0)</f>
        <v>0</v>
      </c>
      <c r="L44" s="9">
        <f>IFERROR(VLOOKUP(B44,[1]OToT!$B$8:$D$71,3,0),0)</f>
        <v>1030794.7976878613</v>
      </c>
      <c r="M44" s="9">
        <f>IFERROR(VLOOKUP(B44,[1]OToT!$B$8:$F$71,5,0),0)</f>
        <v>75000</v>
      </c>
      <c r="N44" s="7">
        <f t="shared" si="1"/>
        <v>4940794.7976878611</v>
      </c>
      <c r="O44" s="9">
        <f>IFERROR(VLOOKUP(B44,[1]Komisi!$B$8:$D$71,3,0),0)</f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f t="shared" si="0"/>
        <v>4940794.7976878611</v>
      </c>
      <c r="W44" s="9">
        <f>IFERROR(VLOOKUP(B44,[1]THP!$B$11:$X$74,23,0),0)</f>
        <v>15302.192890173385</v>
      </c>
      <c r="X44" s="9">
        <f>IFERROR(VLOOKUP(B44,[1]THP!$B$11:$T$74,19,0),0)</f>
        <v>76700</v>
      </c>
      <c r="Y44" s="9">
        <f>IFERROR(VLOOKUP(B44,[1]THP!$B$11:$V$74,21,0),0)</f>
        <v>38350</v>
      </c>
      <c r="Z44" s="9">
        <f>IFERROR(VLOOKUP(B44,[1]THP!$B$11:$U$74,20,0),0)</f>
        <v>0</v>
      </c>
      <c r="AA44" s="9">
        <f>IFERROR(VLOOKUP(B44,[1]THP!$B$11:$AI$74,34,0),0)</f>
        <v>280000</v>
      </c>
      <c r="AB44" s="9">
        <f>IFERROR(VLOOKUP(B44,[1]THP!$B$11:$AE$74,30,0),0)</f>
        <v>0</v>
      </c>
      <c r="AC44" s="9">
        <f>IFERROR(VLOOKUP(B44,[1]THP!$B$11:$AJ$74,35,0),0)</f>
        <v>4530442.6047976874</v>
      </c>
    </row>
    <row r="45" spans="1:29" x14ac:dyDescent="0.25">
      <c r="A45" s="6">
        <v>43549</v>
      </c>
      <c r="B45" s="8">
        <f>[1]THP!$B54</f>
        <v>10342</v>
      </c>
      <c r="C45" t="str">
        <f>[1]THP!$C54</f>
        <v>SELLY BERTOVYA SIHALOHO</v>
      </c>
      <c r="D45" s="8">
        <f>[1]THP!$B54</f>
        <v>10342</v>
      </c>
      <c r="E45" t="s">
        <v>32</v>
      </c>
      <c r="F45" t="str">
        <f>[1]THP!$F54</f>
        <v>RUDI</v>
      </c>
      <c r="G45">
        <f>[1]THP!$I54</f>
        <v>20</v>
      </c>
      <c r="H45" t="str">
        <f>[1]THP!$D54</f>
        <v>DC</v>
      </c>
      <c r="I45" s="7">
        <f>[1]THP!$J54</f>
        <v>3835000</v>
      </c>
      <c r="J45" s="7">
        <f>[1]THP!$K54</f>
        <v>3835000</v>
      </c>
      <c r="K45" s="7">
        <f>IFERROR(VLOOKUP(B45,[1]OToT!$B$8:$E$71,4,0),0)</f>
        <v>0</v>
      </c>
      <c r="L45" s="9">
        <f>IFERROR(VLOOKUP(B45,[1]OToT!$B$8:$D$71,3,0),0)</f>
        <v>1030794.7976878613</v>
      </c>
      <c r="M45" s="9">
        <f>IFERROR(VLOOKUP(B45,[1]OToT!$B$8:$F$71,5,0),0)</f>
        <v>75000</v>
      </c>
      <c r="N45" s="7">
        <f t="shared" si="1"/>
        <v>4940794.7976878611</v>
      </c>
      <c r="O45" s="9">
        <f>IFERROR(VLOOKUP(B45,[1]Komisi!$B$8:$D$71,3,0),0)</f>
        <v>2021232.0000000002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f t="shared" si="0"/>
        <v>6962026.7976878611</v>
      </c>
      <c r="W45" s="9">
        <f>IFERROR(VLOOKUP(B45,[1]THP!$B$11:$X$74,23,0),0)</f>
        <v>111310.71289017337</v>
      </c>
      <c r="X45" s="9">
        <f>IFERROR(VLOOKUP(B45,[1]THP!$B$11:$T$74,19,0),0)</f>
        <v>76700</v>
      </c>
      <c r="Y45" s="9">
        <f>IFERROR(VLOOKUP(B45,[1]THP!$B$11:$V$74,21,0),0)</f>
        <v>38350</v>
      </c>
      <c r="Z45" s="9">
        <f>IFERROR(VLOOKUP(B45,[1]THP!$B$11:$U$74,20,0),0)</f>
        <v>0</v>
      </c>
      <c r="AA45" s="9">
        <f>IFERROR(VLOOKUP(B45,[1]THP!$B$11:$AI$74,34,0),0)</f>
        <v>280000</v>
      </c>
      <c r="AB45" s="9">
        <f>IFERROR(VLOOKUP(B45,[1]THP!$B$11:$AE$74,30,0),0)</f>
        <v>160000</v>
      </c>
      <c r="AC45" s="9">
        <f>IFERROR(VLOOKUP(B45,[1]THP!$B$11:$AJ$74,35,0),0)</f>
        <v>6295666.0847976878</v>
      </c>
    </row>
    <row r="46" spans="1:29" x14ac:dyDescent="0.25">
      <c r="A46" s="6">
        <v>43549</v>
      </c>
      <c r="B46" s="8">
        <f>[1]THP!$B55</f>
        <v>10343</v>
      </c>
      <c r="C46" t="str">
        <f>[1]THP!$C55</f>
        <v>AGUNG SATRIO A</v>
      </c>
      <c r="D46" s="8">
        <f>[1]THP!$B55</f>
        <v>10343</v>
      </c>
      <c r="E46" t="s">
        <v>32</v>
      </c>
      <c r="F46" t="str">
        <f>[1]THP!$F55</f>
        <v>BAYU</v>
      </c>
      <c r="G46">
        <f>[1]THP!$I55</f>
        <v>20</v>
      </c>
      <c r="H46" t="str">
        <f>[1]THP!$D55</f>
        <v>DC</v>
      </c>
      <c r="I46" s="7">
        <f>[1]THP!$J55</f>
        <v>3835000</v>
      </c>
      <c r="J46" s="7">
        <f>[1]THP!$K55</f>
        <v>3835000</v>
      </c>
      <c r="K46" s="7">
        <f>IFERROR(VLOOKUP(B46,[1]OToT!$B$8:$E$71,4,0),0)</f>
        <v>0</v>
      </c>
      <c r="L46" s="9">
        <f>IFERROR(VLOOKUP(B46,[1]OToT!$B$8:$D$71,3,0),0)</f>
        <v>1030794.7976878613</v>
      </c>
      <c r="M46" s="9">
        <f>IFERROR(VLOOKUP(B46,[1]OToT!$B$8:$F$71,5,0),0)</f>
        <v>75000</v>
      </c>
      <c r="N46" s="7">
        <f t="shared" si="1"/>
        <v>4940794.7976878611</v>
      </c>
      <c r="O46" s="9">
        <f>IFERROR(VLOOKUP(B46,[1]Komisi!$B$8:$D$71,3,0),0)</f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f t="shared" si="0"/>
        <v>4940794.7976878611</v>
      </c>
      <c r="W46" s="9">
        <f>IFERROR(VLOOKUP(B46,[1]THP!$B$11:$X$74,23,0),0)</f>
        <v>0</v>
      </c>
      <c r="X46" s="9">
        <f>IFERROR(VLOOKUP(B46,[1]THP!$B$11:$T$74,19,0),0)</f>
        <v>76700</v>
      </c>
      <c r="Y46" s="9">
        <f>IFERROR(VLOOKUP(B46,[1]THP!$B$11:$V$74,21,0),0)</f>
        <v>38350</v>
      </c>
      <c r="Z46" s="9">
        <f>IFERROR(VLOOKUP(B46,[1]THP!$B$11:$U$74,20,0),0)</f>
        <v>0</v>
      </c>
      <c r="AA46" s="9">
        <f>IFERROR(VLOOKUP(B46,[1]THP!$B$11:$AI$74,34,0),0)</f>
        <v>280000</v>
      </c>
      <c r="AB46" s="9">
        <f>IFERROR(VLOOKUP(B46,[1]THP!$B$11:$AE$74,30,0),0)</f>
        <v>0</v>
      </c>
      <c r="AC46" s="9">
        <f>IFERROR(VLOOKUP(B46,[1]THP!$B$11:$AJ$74,35,0),0)</f>
        <v>4545744.7976878611</v>
      </c>
    </row>
    <row r="47" spans="1:29" x14ac:dyDescent="0.25">
      <c r="A47" s="6">
        <v>43549</v>
      </c>
      <c r="B47" s="8">
        <f>[1]THP!$B56</f>
        <v>10344</v>
      </c>
      <c r="C47" t="str">
        <f>[1]THP!$C56</f>
        <v>YANTI KUSNIA LUMBAN GAOL</v>
      </c>
      <c r="D47" s="8">
        <f>[1]THP!$B56</f>
        <v>10344</v>
      </c>
      <c r="E47" t="s">
        <v>32</v>
      </c>
      <c r="F47" t="str">
        <f>[1]THP!$F56</f>
        <v>MITA</v>
      </c>
      <c r="G47">
        <f>[1]THP!$I56</f>
        <v>20</v>
      </c>
      <c r="H47" t="str">
        <f>[1]THP!$D56</f>
        <v>DC</v>
      </c>
      <c r="I47" s="7">
        <f>[1]THP!$J56</f>
        <v>3835000</v>
      </c>
      <c r="J47" s="7">
        <f>[1]THP!$K56</f>
        <v>3835000</v>
      </c>
      <c r="K47" s="7">
        <f>IFERROR(VLOOKUP(B47,[1]OToT!$B$8:$E$71,4,0),0)</f>
        <v>0</v>
      </c>
      <c r="L47" s="9">
        <f>IFERROR(VLOOKUP(B47,[1]OToT!$B$8:$D$71,3,0),0)</f>
        <v>1030794.7976878613</v>
      </c>
      <c r="M47" s="9">
        <f>IFERROR(VLOOKUP(B47,[1]OToT!$B$8:$F$71,5,0),0)</f>
        <v>75000</v>
      </c>
      <c r="N47" s="7">
        <f t="shared" si="1"/>
        <v>4940794.7976878611</v>
      </c>
      <c r="O47" s="9">
        <f>IFERROR(VLOOKUP(B47,[1]Komisi!$B$8:$D$71,3,0),0)</f>
        <v>1261000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f t="shared" si="0"/>
        <v>6201794.7976878611</v>
      </c>
      <c r="W47" s="9">
        <f>IFERROR(VLOOKUP(B47,[1]THP!$B$11:$X$74,23,0),0)</f>
        <v>80717.055090173773</v>
      </c>
      <c r="X47" s="9">
        <f>IFERROR(VLOOKUP(B47,[1]THP!$B$11:$T$74,19,0),0)</f>
        <v>76700</v>
      </c>
      <c r="Y47" s="9">
        <f>IFERROR(VLOOKUP(B47,[1]THP!$B$11:$V$74,21,0),0)</f>
        <v>38350</v>
      </c>
      <c r="Z47" s="9">
        <f>IFERROR(VLOOKUP(B47,[1]THP!$B$11:$U$74,20,0),0)</f>
        <v>39409.730000000003</v>
      </c>
      <c r="AA47" s="9">
        <f>IFERROR(VLOOKUP(B47,[1]THP!$B$11:$AI$74,34,0),0)</f>
        <v>280000</v>
      </c>
      <c r="AB47" s="9">
        <f>IFERROR(VLOOKUP(B47,[1]THP!$B$11:$AE$74,30,0),0)</f>
        <v>0</v>
      </c>
      <c r="AC47" s="9">
        <f>IFERROR(VLOOKUP(B47,[1]THP!$B$11:$AJ$74,35,0),0)</f>
        <v>5686618.0125976875</v>
      </c>
    </row>
    <row r="48" spans="1:29" x14ac:dyDescent="0.25">
      <c r="A48" s="6">
        <v>43549</v>
      </c>
      <c r="B48" s="8">
        <f>[1]THP!$B57</f>
        <v>10346</v>
      </c>
      <c r="C48" t="str">
        <f>[1]THP!$C57</f>
        <v>SAPUTRA</v>
      </c>
      <c r="D48" s="8">
        <f>[1]THP!$B57</f>
        <v>10346</v>
      </c>
      <c r="E48" t="s">
        <v>32</v>
      </c>
      <c r="F48" t="str">
        <f>[1]THP!$F57</f>
        <v>RUDI</v>
      </c>
      <c r="G48">
        <f>[1]THP!$I57</f>
        <v>20</v>
      </c>
      <c r="H48" t="str">
        <f>[1]THP!$D57</f>
        <v>DC</v>
      </c>
      <c r="I48" s="7">
        <f>[1]THP!$J57</f>
        <v>3835000</v>
      </c>
      <c r="J48" s="7">
        <f>[1]THP!$K57</f>
        <v>3835000</v>
      </c>
      <c r="K48" s="7">
        <f>IFERROR(VLOOKUP(B48,[1]OToT!$B$8:$E$71,4,0),0)</f>
        <v>0</v>
      </c>
      <c r="L48" s="9">
        <f>IFERROR(VLOOKUP(B48,[1]OToT!$B$8:$D$71,3,0),0)</f>
        <v>1030794.7976878613</v>
      </c>
      <c r="M48" s="9">
        <f>IFERROR(VLOOKUP(B48,[1]OToT!$B$8:$F$71,5,0),0)</f>
        <v>75000</v>
      </c>
      <c r="N48" s="7">
        <f t="shared" si="1"/>
        <v>4940794.7976878611</v>
      </c>
      <c r="O48" s="9">
        <f>IFERROR(VLOOKUP(B48,[1]Komisi!$B$8:$D$71,3,0),0)</f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f t="shared" si="0"/>
        <v>4940794.7976878611</v>
      </c>
      <c r="W48" s="9">
        <f>IFERROR(VLOOKUP(B48,[1]THP!$B$11:$X$74,23,0),0)</f>
        <v>0</v>
      </c>
      <c r="X48" s="9">
        <f>IFERROR(VLOOKUP(B48,[1]THP!$B$11:$T$74,19,0),0)</f>
        <v>76700</v>
      </c>
      <c r="Y48" s="9">
        <f>IFERROR(VLOOKUP(B48,[1]THP!$B$11:$V$74,21,0),0)</f>
        <v>38350</v>
      </c>
      <c r="Z48" s="9">
        <f>IFERROR(VLOOKUP(B48,[1]THP!$B$11:$U$74,20,0),0)</f>
        <v>0</v>
      </c>
      <c r="AA48" s="9">
        <f>IFERROR(VLOOKUP(B48,[1]THP!$B$11:$AI$74,34,0),0)</f>
        <v>280000</v>
      </c>
      <c r="AB48" s="9">
        <f>IFERROR(VLOOKUP(B48,[1]THP!$B$11:$AE$74,30,0),0)</f>
        <v>0</v>
      </c>
      <c r="AC48" s="9">
        <f>IFERROR(VLOOKUP(B48,[1]THP!$B$11:$AJ$74,35,0),0)</f>
        <v>4545744.7976878611</v>
      </c>
    </row>
    <row r="49" spans="1:29" x14ac:dyDescent="0.25">
      <c r="A49" s="6">
        <v>43549</v>
      </c>
      <c r="B49" s="8">
        <f>[1]THP!$B58</f>
        <v>10349</v>
      </c>
      <c r="C49" t="str">
        <f>[1]THP!$C58</f>
        <v>RIZKI SARNI PURBA</v>
      </c>
      <c r="D49" s="8">
        <f>[1]THP!$B58</f>
        <v>10349</v>
      </c>
      <c r="E49" t="s">
        <v>32</v>
      </c>
      <c r="F49" t="str">
        <f>[1]THP!$F58</f>
        <v>BAYU</v>
      </c>
      <c r="G49">
        <f>[1]THP!$I58</f>
        <v>20</v>
      </c>
      <c r="H49" t="str">
        <f>[1]THP!$D58</f>
        <v>DC</v>
      </c>
      <c r="I49" s="7">
        <f>[1]THP!$J58</f>
        <v>3835000</v>
      </c>
      <c r="J49" s="7">
        <f>[1]THP!$K58</f>
        <v>3835000</v>
      </c>
      <c r="K49" s="7">
        <f>IFERROR(VLOOKUP(B49,[1]OToT!$B$8:$E$71,4,0),0)</f>
        <v>0</v>
      </c>
      <c r="L49" s="9">
        <f>IFERROR(VLOOKUP(B49,[1]OToT!$B$8:$D$71,3,0),0)</f>
        <v>809118.49710982654</v>
      </c>
      <c r="M49" s="9">
        <f>IFERROR(VLOOKUP(B49,[1]OToT!$B$8:$F$71,5,0),0)</f>
        <v>75000</v>
      </c>
      <c r="N49" s="7">
        <f t="shared" si="1"/>
        <v>4719118.4971098267</v>
      </c>
      <c r="O49" s="9">
        <f>IFERROR(VLOOKUP(B49,[1]Komisi!$B$8:$D$71,3,0),0)</f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f t="shared" si="0"/>
        <v>4719118.4971098267</v>
      </c>
      <c r="W49" s="9">
        <f>IFERROR(VLOOKUP(B49,[1]THP!$B$11:$X$74,23,0),0)</f>
        <v>4772.5686127167819</v>
      </c>
      <c r="X49" s="9">
        <f>IFERROR(VLOOKUP(B49,[1]THP!$B$11:$T$74,19,0),0)</f>
        <v>76700</v>
      </c>
      <c r="Y49" s="9">
        <f>IFERROR(VLOOKUP(B49,[1]THP!$B$11:$V$74,21,0),0)</f>
        <v>38350</v>
      </c>
      <c r="Z49" s="9">
        <f>IFERROR(VLOOKUP(B49,[1]THP!$B$11:$U$74,20,0),0)</f>
        <v>0</v>
      </c>
      <c r="AA49" s="9">
        <f>IFERROR(VLOOKUP(B49,[1]THP!$B$11:$AI$74,34,0),0)</f>
        <v>280000</v>
      </c>
      <c r="AB49" s="9">
        <f>IFERROR(VLOOKUP(B49,[1]THP!$B$11:$AE$74,30,0),0)</f>
        <v>0</v>
      </c>
      <c r="AC49" s="9">
        <f>IFERROR(VLOOKUP(B49,[1]THP!$B$11:$AJ$74,35,0),0)</f>
        <v>4319295.9284971096</v>
      </c>
    </row>
    <row r="50" spans="1:29" x14ac:dyDescent="0.25">
      <c r="A50" s="6">
        <v>43549</v>
      </c>
      <c r="B50" s="8">
        <f>[1]THP!$B59</f>
        <v>10351</v>
      </c>
      <c r="C50" t="str">
        <f>[1]THP!$C59</f>
        <v>IRAWATY TAMPUBOLON</v>
      </c>
      <c r="D50" s="8">
        <f>[1]THP!$B59</f>
        <v>10351</v>
      </c>
      <c r="E50" t="s">
        <v>32</v>
      </c>
      <c r="F50" t="str">
        <f>[1]THP!$F59</f>
        <v>RUDI</v>
      </c>
      <c r="G50">
        <f>[1]THP!$I59</f>
        <v>20</v>
      </c>
      <c r="H50" t="str">
        <f>[1]THP!$D59</f>
        <v>DC</v>
      </c>
      <c r="I50" s="7">
        <f>[1]THP!$J59</f>
        <v>3835000</v>
      </c>
      <c r="J50" s="7">
        <f>[1]THP!$K59</f>
        <v>3835000</v>
      </c>
      <c r="K50" s="7">
        <f>IFERROR(VLOOKUP(B50,[1]OToT!$B$8:$E$71,4,0),0)</f>
        <v>0</v>
      </c>
      <c r="L50" s="9">
        <f>IFERROR(VLOOKUP(B50,[1]OToT!$B$8:$D$71,3,0),0)</f>
        <v>1030794.7976878613</v>
      </c>
      <c r="M50" s="9">
        <f>IFERROR(VLOOKUP(B50,[1]OToT!$B$8:$F$71,5,0),0)</f>
        <v>75000</v>
      </c>
      <c r="N50" s="7">
        <f t="shared" si="1"/>
        <v>4940794.7976878611</v>
      </c>
      <c r="O50" s="9">
        <f>IFERROR(VLOOKUP(B50,[1]Komisi!$B$8:$D$71,3,0),0)</f>
        <v>1363375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f t="shared" si="0"/>
        <v>6304169.7976878611</v>
      </c>
      <c r="W50" s="9">
        <f>IFERROR(VLOOKUP(B50,[1]THP!$B$11:$X$74,23,0),0)</f>
        <v>85579.867590173773</v>
      </c>
      <c r="X50" s="9">
        <f>IFERROR(VLOOKUP(B50,[1]THP!$B$11:$T$74,19,0),0)</f>
        <v>76700</v>
      </c>
      <c r="Y50" s="9">
        <f>IFERROR(VLOOKUP(B50,[1]THP!$B$11:$V$74,21,0),0)</f>
        <v>38350</v>
      </c>
      <c r="Z50" s="9">
        <f>IFERROR(VLOOKUP(B50,[1]THP!$B$11:$U$74,20,0),0)</f>
        <v>39409.730000000003</v>
      </c>
      <c r="AA50" s="9">
        <f>IFERROR(VLOOKUP(B50,[1]THP!$B$11:$AI$74,34,0),0)</f>
        <v>280000</v>
      </c>
      <c r="AB50" s="9">
        <f>IFERROR(VLOOKUP(B50,[1]THP!$B$11:$AE$74,30,0),0)</f>
        <v>0</v>
      </c>
      <c r="AC50" s="9">
        <f>IFERROR(VLOOKUP(B50,[1]THP!$B$11:$AJ$74,35,0),0)</f>
        <v>5784130.2000976875</v>
      </c>
    </row>
    <row r="51" spans="1:29" x14ac:dyDescent="0.25">
      <c r="A51" s="6">
        <v>43549</v>
      </c>
      <c r="B51" s="8">
        <f>[1]THP!$B60</f>
        <v>10353</v>
      </c>
      <c r="C51" t="str">
        <f>[1]THP!$C60</f>
        <v>SYAWAL JUNIAR</v>
      </c>
      <c r="D51" s="8">
        <f>[1]THP!$B60</f>
        <v>10353</v>
      </c>
      <c r="E51" t="s">
        <v>32</v>
      </c>
      <c r="F51" t="str">
        <f>[1]THP!$F60</f>
        <v>KOTOT</v>
      </c>
      <c r="G51">
        <f>[1]THP!$I60</f>
        <v>20</v>
      </c>
      <c r="H51" t="str">
        <f>[1]THP!$D60</f>
        <v>DC</v>
      </c>
      <c r="I51" s="7">
        <f>[1]THP!$J60</f>
        <v>3835000</v>
      </c>
      <c r="J51" s="7">
        <f>[1]THP!$K60</f>
        <v>3835000</v>
      </c>
      <c r="K51" s="7">
        <f>IFERROR(VLOOKUP(B51,[1]OToT!$B$8:$E$71,4,0),0)</f>
        <v>0</v>
      </c>
      <c r="L51" s="9">
        <f>IFERROR(VLOOKUP(B51,[1]OToT!$B$8:$D$71,3,0),0)</f>
        <v>1030794.7976878613</v>
      </c>
      <c r="M51" s="9">
        <f>IFERROR(VLOOKUP(B51,[1]OToT!$B$8:$F$71,5,0),0)</f>
        <v>75000</v>
      </c>
      <c r="N51" s="7">
        <f t="shared" si="1"/>
        <v>4940794.7976878611</v>
      </c>
      <c r="O51" s="9">
        <f>IFERROR(VLOOKUP(B51,[1]Komisi!$B$8:$D$71,3,0),0)</f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f t="shared" si="0"/>
        <v>4940794.7976878611</v>
      </c>
      <c r="W51" s="9">
        <f>IFERROR(VLOOKUP(B51,[1]THP!$B$11:$X$74,23,0),0)</f>
        <v>0</v>
      </c>
      <c r="X51" s="9">
        <f>IFERROR(VLOOKUP(B51,[1]THP!$B$11:$T$74,19,0),0)</f>
        <v>76700</v>
      </c>
      <c r="Y51" s="9">
        <f>IFERROR(VLOOKUP(B51,[1]THP!$B$11:$V$74,21,0),0)</f>
        <v>38350</v>
      </c>
      <c r="Z51" s="9">
        <f>IFERROR(VLOOKUP(B51,[1]THP!$B$11:$U$74,20,0),0)</f>
        <v>0</v>
      </c>
      <c r="AA51" s="9">
        <f>IFERROR(VLOOKUP(B51,[1]THP!$B$11:$AI$74,34,0),0)</f>
        <v>280000</v>
      </c>
      <c r="AB51" s="9">
        <f>IFERROR(VLOOKUP(B51,[1]THP!$B$11:$AE$74,30,0),0)</f>
        <v>0</v>
      </c>
      <c r="AC51" s="9">
        <f>IFERROR(VLOOKUP(B51,[1]THP!$B$11:$AJ$74,35,0),0)</f>
        <v>4545744.7976878611</v>
      </c>
    </row>
    <row r="52" spans="1:29" x14ac:dyDescent="0.25">
      <c r="A52" s="6">
        <v>43549</v>
      </c>
      <c r="B52" s="8">
        <f>[1]THP!$B61</f>
        <v>10355</v>
      </c>
      <c r="C52" t="str">
        <f>[1]THP!$C61</f>
        <v>MARTA SINAGA</v>
      </c>
      <c r="D52" s="8">
        <f>[1]THP!$B61</f>
        <v>10355</v>
      </c>
      <c r="E52" t="s">
        <v>32</v>
      </c>
      <c r="F52" t="str">
        <f>[1]THP!$F61</f>
        <v>MITA</v>
      </c>
      <c r="G52">
        <f>[1]THP!$I61</f>
        <v>20</v>
      </c>
      <c r="H52" t="str">
        <f>[1]THP!$D61</f>
        <v>DC</v>
      </c>
      <c r="I52" s="7">
        <f>[1]THP!$J61</f>
        <v>3835000</v>
      </c>
      <c r="J52" s="7">
        <f>[1]THP!$K61</f>
        <v>3835000</v>
      </c>
      <c r="K52" s="7">
        <f>IFERROR(VLOOKUP(B52,[1]OToT!$B$8:$E$71,4,0),0)</f>
        <v>0</v>
      </c>
      <c r="L52" s="9">
        <f>IFERROR(VLOOKUP(B52,[1]OToT!$B$8:$D$71,3,0),0)</f>
        <v>356159.92292870907</v>
      </c>
      <c r="M52" s="9">
        <f>IFERROR(VLOOKUP(B52,[1]OToT!$B$8:$F$71,5,0),0)</f>
        <v>75000</v>
      </c>
      <c r="N52" s="7">
        <f t="shared" si="1"/>
        <v>4266159.9229287095</v>
      </c>
      <c r="O52" s="9">
        <f>IFERROR(VLOOKUP(B52,[1]Komisi!$B$8:$D$71,3,0),0)</f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f t="shared" si="0"/>
        <v>4266159.9229287095</v>
      </c>
      <c r="W52" s="9">
        <f>IFERROR(VLOOKUP(B52,[1]THP!$B$11:$X$74,23,0),0)</f>
        <v>0</v>
      </c>
      <c r="X52" s="9">
        <f>IFERROR(VLOOKUP(B52,[1]THP!$B$11:$T$74,19,0),0)</f>
        <v>76700</v>
      </c>
      <c r="Y52" s="9">
        <f>IFERROR(VLOOKUP(B52,[1]THP!$B$11:$V$74,21,0),0)</f>
        <v>38350</v>
      </c>
      <c r="Z52" s="9">
        <f>IFERROR(VLOOKUP(B52,[1]THP!$B$11:$U$74,20,0),0)</f>
        <v>0</v>
      </c>
      <c r="AA52" s="9">
        <f>IFERROR(VLOOKUP(B52,[1]THP!$B$11:$AI$74,34,0),0)</f>
        <v>280000</v>
      </c>
      <c r="AB52" s="9">
        <f>IFERROR(VLOOKUP(B52,[1]THP!$B$11:$AE$74,30,0),0)</f>
        <v>0</v>
      </c>
      <c r="AC52" s="9">
        <f>IFERROR(VLOOKUP(B52,[1]THP!$B$11:$AJ$74,35,0),0)</f>
        <v>3871109.9229287095</v>
      </c>
    </row>
    <row r="53" spans="1:29" x14ac:dyDescent="0.25">
      <c r="A53" s="6">
        <v>43549</v>
      </c>
      <c r="B53" s="8">
        <f>[1]THP!$B62</f>
        <v>10356</v>
      </c>
      <c r="C53" t="str">
        <f>[1]THP!$C62</f>
        <v>AHMAD AFFANDI</v>
      </c>
      <c r="D53" s="8">
        <f>[1]THP!$B62</f>
        <v>10356</v>
      </c>
      <c r="E53" t="s">
        <v>32</v>
      </c>
      <c r="F53" t="str">
        <f>[1]THP!$F62</f>
        <v>ROMLAH</v>
      </c>
      <c r="G53">
        <f>[1]THP!$I62</f>
        <v>20</v>
      </c>
      <c r="H53" t="str">
        <f>[1]THP!$D62</f>
        <v>DC</v>
      </c>
      <c r="I53" s="7">
        <f>[1]THP!$J62</f>
        <v>3835000</v>
      </c>
      <c r="J53" s="7">
        <f>[1]THP!$K62</f>
        <v>3835000</v>
      </c>
      <c r="K53" s="7">
        <f>IFERROR(VLOOKUP(B53,[1]OToT!$B$8:$E$71,4,0),0)</f>
        <v>0</v>
      </c>
      <c r="L53" s="9">
        <f>IFERROR(VLOOKUP(B53,[1]OToT!$B$8:$D$71,3,0),0)</f>
        <v>1030794.7976878613</v>
      </c>
      <c r="M53" s="9">
        <f>IFERROR(VLOOKUP(B53,[1]OToT!$B$8:$F$71,5,0),0)</f>
        <v>75000</v>
      </c>
      <c r="N53" s="7">
        <f t="shared" si="1"/>
        <v>4940794.7976878611</v>
      </c>
      <c r="O53" s="9">
        <f>IFERROR(VLOOKUP(B53,[1]Komisi!$B$8:$D$71,3,0),0)</f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f t="shared" si="0"/>
        <v>4940794.7976878611</v>
      </c>
      <c r="W53" s="9">
        <f>IFERROR(VLOOKUP(B53,[1]THP!$B$11:$X$74,23,0),0)</f>
        <v>2069.5550901737674</v>
      </c>
      <c r="X53" s="9">
        <f>IFERROR(VLOOKUP(B53,[1]THP!$B$11:$T$74,19,0),0)</f>
        <v>76700</v>
      </c>
      <c r="Y53" s="9">
        <f>IFERROR(VLOOKUP(B53,[1]THP!$B$11:$V$74,21,0),0)</f>
        <v>38350</v>
      </c>
      <c r="Z53" s="9">
        <f>IFERROR(VLOOKUP(B53,[1]THP!$B$11:$U$74,20,0),0)</f>
        <v>39409.730000000003</v>
      </c>
      <c r="AA53" s="9">
        <f>IFERROR(VLOOKUP(B53,[1]THP!$B$11:$AI$74,34,0),0)</f>
        <v>0</v>
      </c>
      <c r="AB53" s="9">
        <f>IFERROR(VLOOKUP(B53,[1]THP!$B$11:$AE$74,30,0),0)</f>
        <v>0</v>
      </c>
      <c r="AC53" s="9">
        <f>IFERROR(VLOOKUP(B53,[1]THP!$B$11:$AJ$74,35,0),0)</f>
        <v>4784265.5125976875</v>
      </c>
    </row>
    <row r="54" spans="1:29" x14ac:dyDescent="0.25">
      <c r="A54" s="6">
        <v>43549</v>
      </c>
      <c r="B54" s="8">
        <f>[1]THP!$B63</f>
        <v>10357</v>
      </c>
      <c r="C54" t="str">
        <f>[1]THP!$C63</f>
        <v>MEILANI SOFYANA</v>
      </c>
      <c r="D54" s="8">
        <f>[1]THP!$B63</f>
        <v>10357</v>
      </c>
      <c r="E54" t="s">
        <v>32</v>
      </c>
      <c r="F54" t="str">
        <f>[1]THP!$F63</f>
        <v>ROMLAH</v>
      </c>
      <c r="G54">
        <f>[1]THP!$I63</f>
        <v>20</v>
      </c>
      <c r="H54" t="str">
        <f>[1]THP!$D63</f>
        <v>DC</v>
      </c>
      <c r="I54" s="7">
        <f>[1]THP!$J63</f>
        <v>3835000</v>
      </c>
      <c r="J54" s="7">
        <f>[1]THP!$K63</f>
        <v>3835000</v>
      </c>
      <c r="K54" s="7">
        <f>IFERROR(VLOOKUP(B54,[1]OToT!$B$8:$E$71,4,0),0)</f>
        <v>0</v>
      </c>
      <c r="L54" s="9">
        <f>IFERROR(VLOOKUP(B54,[1]OToT!$B$8:$D$71,3,0),0)</f>
        <v>1030794.7976878613</v>
      </c>
      <c r="M54" s="9">
        <f>IFERROR(VLOOKUP(B54,[1]OToT!$B$8:$F$71,5,0),0)</f>
        <v>75000</v>
      </c>
      <c r="N54" s="7">
        <f t="shared" si="1"/>
        <v>4940794.7976878611</v>
      </c>
      <c r="O54" s="9">
        <f>IFERROR(VLOOKUP(B54,[1]Komisi!$B$8:$D$71,3,0),0)</f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f t="shared" si="0"/>
        <v>4940794.7976878611</v>
      </c>
      <c r="W54" s="9">
        <f>IFERROR(VLOOKUP(B54,[1]THP!$B$11:$X$74,23,0),0)</f>
        <v>15302.192890173385</v>
      </c>
      <c r="X54" s="9">
        <f>IFERROR(VLOOKUP(B54,[1]THP!$B$11:$T$74,19,0),0)</f>
        <v>76700</v>
      </c>
      <c r="Y54" s="9">
        <f>IFERROR(VLOOKUP(B54,[1]THP!$B$11:$V$74,21,0),0)</f>
        <v>38350</v>
      </c>
      <c r="Z54" s="9">
        <f>IFERROR(VLOOKUP(B54,[1]THP!$B$11:$U$74,20,0),0)</f>
        <v>0</v>
      </c>
      <c r="AA54" s="9">
        <f>IFERROR(VLOOKUP(B54,[1]THP!$B$11:$AI$74,34,0),0)</f>
        <v>0</v>
      </c>
      <c r="AB54" s="9">
        <f>IFERROR(VLOOKUP(B54,[1]THP!$B$11:$AE$74,30,0),0)</f>
        <v>0</v>
      </c>
      <c r="AC54" s="9">
        <f>IFERROR(VLOOKUP(B54,[1]THP!$B$11:$AJ$74,35,0),0)</f>
        <v>4810442.6047976874</v>
      </c>
    </row>
    <row r="55" spans="1:29" x14ac:dyDescent="0.25">
      <c r="A55" s="6">
        <v>43549</v>
      </c>
      <c r="B55" s="8">
        <f>[1]THP!$B64</f>
        <v>10363</v>
      </c>
      <c r="C55" t="str">
        <f>[1]THP!$C64</f>
        <v xml:space="preserve">RISTI IMAN SARI </v>
      </c>
      <c r="D55" s="8">
        <f>[1]THP!$B64</f>
        <v>10363</v>
      </c>
      <c r="E55" t="s">
        <v>32</v>
      </c>
      <c r="F55" t="str">
        <f>[1]THP!$F64</f>
        <v>KOTOT</v>
      </c>
      <c r="G55">
        <f>[1]THP!$I64</f>
        <v>20</v>
      </c>
      <c r="H55" t="str">
        <f>[1]THP!$D64</f>
        <v>DC</v>
      </c>
      <c r="I55" s="7">
        <f>[1]THP!$J64</f>
        <v>3835000</v>
      </c>
      <c r="J55" s="7">
        <f>[1]THP!$K64</f>
        <v>3835000</v>
      </c>
      <c r="K55" s="7">
        <f>IFERROR(VLOOKUP(B55,[1]OToT!$B$8:$E$71,4,0),0)</f>
        <v>0</v>
      </c>
      <c r="L55" s="9">
        <f>IFERROR(VLOOKUP(B55,[1]OToT!$B$8:$D$71,3,0),0)</f>
        <v>1030794.7976878613</v>
      </c>
      <c r="M55" s="9">
        <f>IFERROR(VLOOKUP(B55,[1]OToT!$B$8:$F$71,5,0),0)</f>
        <v>75000</v>
      </c>
      <c r="N55" s="7">
        <f t="shared" si="1"/>
        <v>4940794.7976878611</v>
      </c>
      <c r="O55" s="9">
        <f>IFERROR(VLOOKUP(B55,[1]Komisi!$B$8:$D$71,3,0),0)</f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f t="shared" si="0"/>
        <v>4940794.7976878611</v>
      </c>
      <c r="W55" s="9">
        <f>IFERROR(VLOOKUP(B55,[1]THP!$B$11:$X$74,23,0),0)</f>
        <v>20819.555090173777</v>
      </c>
      <c r="X55" s="9">
        <f>IFERROR(VLOOKUP(B55,[1]THP!$B$11:$T$74,19,0),0)</f>
        <v>76700</v>
      </c>
      <c r="Y55" s="9">
        <f>IFERROR(VLOOKUP(B55,[1]THP!$B$11:$V$74,21,0),0)</f>
        <v>38350</v>
      </c>
      <c r="Z55" s="9">
        <f>IFERROR(VLOOKUP(B55,[1]THP!$B$11:$U$74,20,0),0)</f>
        <v>39409.730000000003</v>
      </c>
      <c r="AA55" s="9">
        <f>IFERROR(VLOOKUP(B55,[1]THP!$B$11:$AI$74,34,0),0)</f>
        <v>0</v>
      </c>
      <c r="AB55" s="9">
        <f>IFERROR(VLOOKUP(B55,[1]THP!$B$11:$AE$74,30,0),0)</f>
        <v>0</v>
      </c>
      <c r="AC55" s="9">
        <f>IFERROR(VLOOKUP(B55,[1]THP!$B$11:$AJ$74,35,0),0)</f>
        <v>4765515.5125976875</v>
      </c>
    </row>
    <row r="56" spans="1:29" x14ac:dyDescent="0.25">
      <c r="A56" s="6">
        <v>43549</v>
      </c>
      <c r="B56" s="8">
        <f>[1]THP!$B65</f>
        <v>10364</v>
      </c>
      <c r="C56" t="str">
        <f>[1]THP!$C65</f>
        <v>MILA ANA MARLINA</v>
      </c>
      <c r="D56" s="8">
        <f>[1]THP!$B65</f>
        <v>10364</v>
      </c>
      <c r="E56" t="s">
        <v>32</v>
      </c>
      <c r="F56" t="str">
        <f>[1]THP!$F65</f>
        <v>MONANG</v>
      </c>
      <c r="G56">
        <f>[1]THP!$I65</f>
        <v>20</v>
      </c>
      <c r="H56" t="str">
        <f>[1]THP!$D65</f>
        <v>DC</v>
      </c>
      <c r="I56" s="7">
        <f>[1]THP!$J65</f>
        <v>3835000</v>
      </c>
      <c r="J56" s="7">
        <f>[1]THP!$K65</f>
        <v>3835000</v>
      </c>
      <c r="K56" s="7">
        <f>IFERROR(VLOOKUP(B56,[1]OToT!$B$8:$E$71,4,0),0)</f>
        <v>0</v>
      </c>
      <c r="L56" s="9">
        <f>IFERROR(VLOOKUP(B56,[1]OToT!$B$8:$D$71,3,0),0)</f>
        <v>1024144.5086705203</v>
      </c>
      <c r="M56" s="9">
        <f>IFERROR(VLOOKUP(B56,[1]OToT!$B$8:$F$71,5,0),0)</f>
        <v>75000</v>
      </c>
      <c r="N56" s="7">
        <f t="shared" si="1"/>
        <v>4934144.50867052</v>
      </c>
      <c r="O56" s="9">
        <f>IFERROR(VLOOKUP(B56,[1]Komisi!$B$8:$D$71,3,0),0)</f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f t="shared" si="0"/>
        <v>4934144.50867052</v>
      </c>
      <c r="W56" s="9">
        <f>IFERROR(VLOOKUP(B56,[1]THP!$B$11:$X$74,23,0),0)</f>
        <v>20503.666361850042</v>
      </c>
      <c r="X56" s="9">
        <f>IFERROR(VLOOKUP(B56,[1]THP!$B$11:$T$74,19,0),0)</f>
        <v>76700</v>
      </c>
      <c r="Y56" s="9">
        <f>IFERROR(VLOOKUP(B56,[1]THP!$B$11:$V$74,21,0),0)</f>
        <v>38350</v>
      </c>
      <c r="Z56" s="9">
        <f>IFERROR(VLOOKUP(B56,[1]THP!$B$11:$U$74,20,0),0)</f>
        <v>39409.730000000003</v>
      </c>
      <c r="AA56" s="9">
        <f>IFERROR(VLOOKUP(B56,[1]THP!$B$11:$AI$74,34,0),0)</f>
        <v>0</v>
      </c>
      <c r="AB56" s="9">
        <f>IFERROR(VLOOKUP(B56,[1]THP!$B$11:$AE$74,30,0),0)</f>
        <v>0</v>
      </c>
      <c r="AC56" s="9">
        <f>IFERROR(VLOOKUP(B56,[1]THP!$B$11:$AJ$74,35,0),0)</f>
        <v>4759181.1123086698</v>
      </c>
    </row>
    <row r="57" spans="1:29" x14ac:dyDescent="0.25">
      <c r="A57" s="6">
        <v>43549</v>
      </c>
      <c r="B57" s="8">
        <f>[1]THP!$B66</f>
        <v>10365</v>
      </c>
      <c r="C57" t="str">
        <f>[1]THP!$C66</f>
        <v>LILIK ELISAH MILYANI</v>
      </c>
      <c r="D57" s="8">
        <f>[1]THP!$B66</f>
        <v>10365</v>
      </c>
      <c r="E57" t="s">
        <v>32</v>
      </c>
      <c r="F57" t="str">
        <f>[1]THP!$F66</f>
        <v>KOTOT</v>
      </c>
      <c r="G57">
        <f>[1]THP!$I66</f>
        <v>20</v>
      </c>
      <c r="H57" t="str">
        <f>[1]THP!$D66</f>
        <v>DC</v>
      </c>
      <c r="I57" s="7">
        <f>[1]THP!$J66</f>
        <v>3835000</v>
      </c>
      <c r="J57" s="7">
        <f>[1]THP!$K66</f>
        <v>3835000</v>
      </c>
      <c r="K57" s="7">
        <f>IFERROR(VLOOKUP(B57,[1]OToT!$B$8:$E$71,4,0),0)</f>
        <v>0</v>
      </c>
      <c r="L57" s="9">
        <f>IFERROR(VLOOKUP(B57,[1]OToT!$B$8:$D$71,3,0),0)</f>
        <v>1030794.7976878613</v>
      </c>
      <c r="M57" s="9">
        <f>IFERROR(VLOOKUP(B57,[1]OToT!$B$8:$F$71,5,0),0)</f>
        <v>75000</v>
      </c>
      <c r="N57" s="7">
        <f t="shared" si="1"/>
        <v>4940794.7976878611</v>
      </c>
      <c r="O57" s="9">
        <f>IFERROR(VLOOKUP(B57,[1]Komisi!$B$8:$D$71,3,0),0)</f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f t="shared" si="0"/>
        <v>4940794.7976878611</v>
      </c>
      <c r="W57" s="9">
        <f>IFERROR(VLOOKUP(B57,[1]THP!$B$11:$X$74,23,0),0)</f>
        <v>20819.555090173777</v>
      </c>
      <c r="X57" s="9">
        <f>IFERROR(VLOOKUP(B57,[1]THP!$B$11:$T$74,19,0),0)</f>
        <v>76700</v>
      </c>
      <c r="Y57" s="9">
        <f>IFERROR(VLOOKUP(B57,[1]THP!$B$11:$V$74,21,0),0)</f>
        <v>38350</v>
      </c>
      <c r="Z57" s="9">
        <f>IFERROR(VLOOKUP(B57,[1]THP!$B$11:$U$74,20,0),0)</f>
        <v>39409.730000000003</v>
      </c>
      <c r="AA57" s="9">
        <f>IFERROR(VLOOKUP(B57,[1]THP!$B$11:$AI$74,34,0),0)</f>
        <v>0</v>
      </c>
      <c r="AB57" s="9">
        <f>IFERROR(VLOOKUP(B57,[1]THP!$B$11:$AE$74,30,0),0)</f>
        <v>0</v>
      </c>
      <c r="AC57" s="9">
        <f>IFERROR(VLOOKUP(B57,[1]THP!$B$11:$AJ$74,35,0),0)</f>
        <v>4765515.5125976875</v>
      </c>
    </row>
    <row r="58" spans="1:29" x14ac:dyDescent="0.25">
      <c r="A58" s="6">
        <v>43549</v>
      </c>
      <c r="B58" s="8">
        <f>[1]THP!$B67</f>
        <v>10366</v>
      </c>
      <c r="C58" t="str">
        <f>[1]THP!$C67</f>
        <v>JOKO WURYANTO</v>
      </c>
      <c r="D58" s="8">
        <f>[1]THP!$B67</f>
        <v>10366</v>
      </c>
      <c r="E58" t="s">
        <v>32</v>
      </c>
      <c r="F58" t="str">
        <f>[1]THP!$F67</f>
        <v>KOTOT</v>
      </c>
      <c r="G58">
        <f>[1]THP!$I67</f>
        <v>20</v>
      </c>
      <c r="H58" t="str">
        <f>[1]THP!$D67</f>
        <v>DC</v>
      </c>
      <c r="I58" s="7">
        <f>[1]THP!$J67</f>
        <v>3835000</v>
      </c>
      <c r="J58" s="7">
        <f>[1]THP!$K67</f>
        <v>3835000</v>
      </c>
      <c r="K58" s="7">
        <f>IFERROR(VLOOKUP(B58,[1]OToT!$B$8:$E$71,4,0),0)</f>
        <v>0</v>
      </c>
      <c r="L58" s="9">
        <f>IFERROR(VLOOKUP(B58,[1]OToT!$B$8:$D$71,3,0),0)</f>
        <v>809118.49710982654</v>
      </c>
      <c r="M58" s="9">
        <f>IFERROR(VLOOKUP(B58,[1]OToT!$B$8:$F$71,5,0),0)</f>
        <v>75000</v>
      </c>
      <c r="N58" s="7">
        <f t="shared" si="1"/>
        <v>4719118.4971098267</v>
      </c>
      <c r="O58" s="9">
        <f>IFERROR(VLOOKUP(B58,[1]Komisi!$B$8:$D$71,3,0),0)</f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f t="shared" si="0"/>
        <v>4719118.4971098267</v>
      </c>
      <c r="W58" s="9">
        <f>IFERROR(VLOOKUP(B58,[1]THP!$B$11:$X$74,23,0),0)</f>
        <v>0</v>
      </c>
      <c r="X58" s="9">
        <f>IFERROR(VLOOKUP(B58,[1]THP!$B$11:$T$74,19,0),0)</f>
        <v>76700</v>
      </c>
      <c r="Y58" s="9">
        <f>IFERROR(VLOOKUP(B58,[1]THP!$B$11:$V$74,21,0),0)</f>
        <v>38350</v>
      </c>
      <c r="Z58" s="9">
        <f>IFERROR(VLOOKUP(B58,[1]THP!$B$11:$U$74,20,0),0)</f>
        <v>0</v>
      </c>
      <c r="AA58" s="9">
        <f>IFERROR(VLOOKUP(B58,[1]THP!$B$11:$AI$74,34,0),0)</f>
        <v>0</v>
      </c>
      <c r="AB58" s="9">
        <f>IFERROR(VLOOKUP(B58,[1]THP!$B$11:$AE$74,30,0),0)</f>
        <v>0</v>
      </c>
      <c r="AC58" s="9">
        <f>IFERROR(VLOOKUP(B58,[1]THP!$B$11:$AJ$74,35,0),0)</f>
        <v>4604068.4971098267</v>
      </c>
    </row>
    <row r="59" spans="1:29" x14ac:dyDescent="0.25">
      <c r="A59" s="6">
        <v>43549</v>
      </c>
      <c r="B59" s="8">
        <f>[1]THP!$B68</f>
        <v>10333</v>
      </c>
      <c r="C59" t="str">
        <f>[1]THP!$C68</f>
        <v>EVILIA HOTMA</v>
      </c>
      <c r="D59" s="8">
        <f>[1]THP!$B68</f>
        <v>10333</v>
      </c>
      <c r="E59" t="s">
        <v>32</v>
      </c>
      <c r="F59" t="str">
        <f>[1]THP!$F68</f>
        <v>BAYU</v>
      </c>
      <c r="G59">
        <f>[1]THP!$I68</f>
        <v>12</v>
      </c>
      <c r="H59" t="str">
        <f>[1]THP!$D68</f>
        <v>DC</v>
      </c>
      <c r="I59" s="7">
        <f>[1]THP!$J68</f>
        <v>3835000</v>
      </c>
      <c r="J59" s="7">
        <f>[1]THP!$K68</f>
        <v>2301000</v>
      </c>
      <c r="K59" s="7">
        <f>IFERROR(VLOOKUP(B59,[1]OToT!$B$8:$E$71,4,0),0)</f>
        <v>0</v>
      </c>
      <c r="L59" s="9">
        <f>IFERROR(VLOOKUP(B59,[1]OToT!$B$8:$D$71,3,0),0)</f>
        <v>565274.56647398835</v>
      </c>
      <c r="M59" s="9">
        <f>IFERROR(VLOOKUP(B59,[1]OToT!$B$8:$F$71,5,0),0)</f>
        <v>25000</v>
      </c>
      <c r="N59" s="7">
        <f t="shared" si="1"/>
        <v>2891274.5664739884</v>
      </c>
      <c r="O59" s="9">
        <f>IFERROR(VLOOKUP(B59,[1]Komisi!$B$8:$D$71,3,0),0)</f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f t="shared" si="0"/>
        <v>2891274.5664739884</v>
      </c>
      <c r="W59" s="9">
        <f>IFERROR(VLOOKUP(B59,[1]THP!$B$11:$X$74,23,0),0)</f>
        <v>0</v>
      </c>
      <c r="X59" s="9">
        <f>IFERROR(VLOOKUP(B59,[1]THP!$B$11:$T$74,19,0),0)</f>
        <v>46020</v>
      </c>
      <c r="Y59" s="9">
        <f>IFERROR(VLOOKUP(B59,[1]THP!$B$11:$V$74,21,0),0)</f>
        <v>23010</v>
      </c>
      <c r="Z59" s="9">
        <f>IFERROR(VLOOKUP(B59,[1]THP!$B$11:$U$74,20,0),0)</f>
        <v>0</v>
      </c>
      <c r="AA59" s="9">
        <f>IFERROR(VLOOKUP(B59,[1]THP!$B$11:$AI$74,34,0),0)</f>
        <v>0</v>
      </c>
      <c r="AB59" s="9">
        <f>IFERROR(VLOOKUP(B59,[1]THP!$B$11:$AE$74,30,0),0)</f>
        <v>0</v>
      </c>
      <c r="AC59" s="9">
        <f>IFERROR(VLOOKUP(B59,[1]THP!$B$11:$AJ$74,35,0),0)</f>
        <v>2822244.5664739884</v>
      </c>
    </row>
    <row r="60" spans="1:29" x14ac:dyDescent="0.25">
      <c r="A60" s="6">
        <v>43549</v>
      </c>
      <c r="B60" s="8">
        <f>[1]THP!$B69</f>
        <v>10338</v>
      </c>
      <c r="C60" t="str">
        <f>[1]THP!$C69</f>
        <v>JAYA TARIGAN</v>
      </c>
      <c r="D60" s="8">
        <f>[1]THP!$B69</f>
        <v>10338</v>
      </c>
      <c r="E60" t="s">
        <v>32</v>
      </c>
      <c r="F60" t="str">
        <f>[1]THP!$F69</f>
        <v>MONANG</v>
      </c>
      <c r="G60">
        <f>[1]THP!$I69</f>
        <v>4</v>
      </c>
      <c r="H60" t="str">
        <f>[1]THP!$D69</f>
        <v>DC</v>
      </c>
      <c r="I60" s="7">
        <f>[1]THP!$J69</f>
        <v>3835000</v>
      </c>
      <c r="J60" s="7">
        <f>[1]THP!$K69</f>
        <v>767000</v>
      </c>
      <c r="K60" s="7">
        <f>IFERROR(VLOOKUP(B60,[1]OToT!$B$8:$E$71,4,0),0)</f>
        <v>0</v>
      </c>
      <c r="L60" s="9">
        <f>IFERROR(VLOOKUP(B60,[1]OToT!$B$8:$D$71,3,0),0)</f>
        <v>343598.26589595375</v>
      </c>
      <c r="M60" s="9">
        <f>IFERROR(VLOOKUP(B60,[1]OToT!$B$8:$F$71,5,0),0)</f>
        <v>25000</v>
      </c>
      <c r="N60" s="7">
        <f t="shared" si="1"/>
        <v>1135598.2658959539</v>
      </c>
      <c r="O60" s="9">
        <f>IFERROR(VLOOKUP(B60,[1]Komisi!$B$8:$D$71,3,0),0)</f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f t="shared" si="0"/>
        <v>1135598.2658959539</v>
      </c>
      <c r="W60" s="9">
        <f>IFERROR(VLOOKUP(B60,[1]THP!$B$11:$X$74,23,0),0)</f>
        <v>0</v>
      </c>
      <c r="X60" s="9">
        <f>IFERROR(VLOOKUP(B60,[1]THP!$B$11:$T$74,19,0),0)</f>
        <v>15340</v>
      </c>
      <c r="Y60" s="9">
        <f>IFERROR(VLOOKUP(B60,[1]THP!$B$11:$V$74,21,0),0)</f>
        <v>7670</v>
      </c>
      <c r="Z60" s="9">
        <f>IFERROR(VLOOKUP(B60,[1]THP!$B$11:$U$74,20,0),0)</f>
        <v>0</v>
      </c>
      <c r="AA60" s="9">
        <f>IFERROR(VLOOKUP(B60,[1]THP!$B$11:$AI$74,34,0),0)</f>
        <v>0</v>
      </c>
      <c r="AB60" s="9">
        <f>IFERROR(VLOOKUP(B60,[1]THP!$B$11:$AE$74,30,0),0)</f>
        <v>0</v>
      </c>
      <c r="AC60" s="9">
        <f>IFERROR(VLOOKUP(B60,[1]THP!$B$11:$AJ$74,35,0),0)</f>
        <v>1112588.2658959539</v>
      </c>
    </row>
    <row r="61" spans="1:29" x14ac:dyDescent="0.25">
      <c r="A61" s="6">
        <v>43549</v>
      </c>
      <c r="B61" s="8">
        <f>[1]THP!$B70</f>
        <v>10347</v>
      </c>
      <c r="C61" t="str">
        <f>[1]THP!$C70</f>
        <v>NOVA EKA SARI,SE</v>
      </c>
      <c r="D61" s="8">
        <f>[1]THP!$B70</f>
        <v>10347</v>
      </c>
      <c r="E61" t="s">
        <v>32</v>
      </c>
      <c r="F61" t="str">
        <f>[1]THP!$F70</f>
        <v>ROMLAH</v>
      </c>
      <c r="G61">
        <f>[1]THP!$I70</f>
        <v>4</v>
      </c>
      <c r="H61" t="str">
        <f>[1]THP!$D70</f>
        <v>DC</v>
      </c>
      <c r="I61" s="7">
        <f>[1]THP!$J70</f>
        <v>3835000</v>
      </c>
      <c r="J61" s="7">
        <f>[1]THP!$K70</f>
        <v>767000</v>
      </c>
      <c r="K61" s="7">
        <f>IFERROR(VLOOKUP(B61,[1]OToT!$B$8:$E$71,4,0),0)</f>
        <v>0</v>
      </c>
      <c r="L61" s="9">
        <f>IFERROR(VLOOKUP(B61,[1]OToT!$B$8:$D$71,3,0),0)</f>
        <v>343598.26589595375</v>
      </c>
      <c r="M61" s="9">
        <f>IFERROR(VLOOKUP(B61,[1]OToT!$B$8:$F$71,5,0),0)</f>
        <v>25000</v>
      </c>
      <c r="N61" s="7">
        <f t="shared" si="1"/>
        <v>1135598.2658959539</v>
      </c>
      <c r="O61" s="9">
        <f>IFERROR(VLOOKUP(B61,[1]Komisi!$B$8:$D$71,3,0),0)</f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f t="shared" si="0"/>
        <v>1135598.2658959539</v>
      </c>
      <c r="W61" s="9">
        <f>IFERROR(VLOOKUP(B61,[1]THP!$B$11:$X$74,23,0),0)</f>
        <v>0</v>
      </c>
      <c r="X61" s="9">
        <f>IFERROR(VLOOKUP(B61,[1]THP!$B$11:$T$74,19,0),0)</f>
        <v>15340</v>
      </c>
      <c r="Y61" s="9">
        <f>IFERROR(VLOOKUP(B61,[1]THP!$B$11:$V$74,21,0),0)</f>
        <v>7670</v>
      </c>
      <c r="Z61" s="9">
        <f>IFERROR(VLOOKUP(B61,[1]THP!$B$11:$U$74,20,0),0)</f>
        <v>0</v>
      </c>
      <c r="AA61" s="9">
        <f>IFERROR(VLOOKUP(B61,[1]THP!$B$11:$AI$74,34,0),0)</f>
        <v>0</v>
      </c>
      <c r="AB61" s="9">
        <f>IFERROR(VLOOKUP(B61,[1]THP!$B$11:$AE$74,30,0),0)</f>
        <v>0</v>
      </c>
      <c r="AC61" s="9">
        <f>IFERROR(VLOOKUP(B61,[1]THP!$B$11:$AJ$74,35,0),0)</f>
        <v>1112588.2658959539</v>
      </c>
    </row>
    <row r="62" spans="1:29" x14ac:dyDescent="0.25">
      <c r="A62" s="6">
        <v>43549</v>
      </c>
      <c r="B62" s="8">
        <f>[1]THP!$B71</f>
        <v>10362</v>
      </c>
      <c r="C62" t="str">
        <f>[1]THP!$C71</f>
        <v>ERICK MARULAM PANGERAN</v>
      </c>
      <c r="D62" s="8">
        <f>[1]THP!$B71</f>
        <v>10362</v>
      </c>
      <c r="E62" t="s">
        <v>32</v>
      </c>
      <c r="F62" t="str">
        <f>[1]THP!$F71</f>
        <v>KOTOT</v>
      </c>
      <c r="G62">
        <f>[1]THP!$I71</f>
        <v>19</v>
      </c>
      <c r="H62" t="str">
        <f>[1]THP!$D71</f>
        <v>DC</v>
      </c>
      <c r="I62" s="7">
        <f>[1]THP!$J71</f>
        <v>3835000</v>
      </c>
      <c r="J62" s="7">
        <f>[1]THP!$K71</f>
        <v>3643250</v>
      </c>
      <c r="K62" s="7">
        <f>IFERROR(VLOOKUP(B62,[1]OToT!$B$8:$E$71,4,0),0)</f>
        <v>0</v>
      </c>
      <c r="L62" s="9">
        <f>IFERROR(VLOOKUP(B62,[1]OToT!$B$8:$D$71,3,0),0)</f>
        <v>587442.19653179194</v>
      </c>
      <c r="M62" s="9">
        <f>IFERROR(VLOOKUP(B62,[1]OToT!$B$8:$F$71,5,0),0)</f>
        <v>75000</v>
      </c>
      <c r="N62" s="7">
        <f t="shared" si="1"/>
        <v>4305692.1965317922</v>
      </c>
      <c r="O62" s="9">
        <f>IFERROR(VLOOKUP(B62,[1]Komisi!$B$8:$D$71,3,0),0)</f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f t="shared" si="0"/>
        <v>4305692.1965317922</v>
      </c>
      <c r="W62" s="9">
        <f>IFERROR(VLOOKUP(B62,[1]THP!$B$11:$X$74,23,0),0)</f>
        <v>0</v>
      </c>
      <c r="X62" s="9">
        <f>IFERROR(VLOOKUP(B62,[1]THP!$B$11:$T$74,19,0),0)</f>
        <v>72865</v>
      </c>
      <c r="Y62" s="9">
        <f>IFERROR(VLOOKUP(B62,[1]THP!$B$11:$V$74,21,0),0)</f>
        <v>36432.5</v>
      </c>
      <c r="Z62" s="9">
        <f>IFERROR(VLOOKUP(B62,[1]THP!$B$11:$U$74,20,0),0)</f>
        <v>0</v>
      </c>
      <c r="AA62" s="9">
        <f>IFERROR(VLOOKUP(B62,[1]THP!$B$11:$AI$74,34,0),0)</f>
        <v>0</v>
      </c>
      <c r="AB62" s="9">
        <f>IFERROR(VLOOKUP(B62,[1]THP!$B$11:$AE$74,30,0),0)</f>
        <v>0</v>
      </c>
      <c r="AC62" s="9">
        <f>IFERROR(VLOOKUP(B62,[1]THP!$B$11:$AJ$74,35,0),0)</f>
        <v>4196394.6965317922</v>
      </c>
    </row>
    <row r="63" spans="1:29" x14ac:dyDescent="0.25">
      <c r="A63" s="6">
        <v>43549</v>
      </c>
      <c r="B63" s="8">
        <f>[1]THP!$B72</f>
        <v>10367</v>
      </c>
      <c r="C63" t="str">
        <f>[1]THP!$C72</f>
        <v>DEWI LESTARI</v>
      </c>
      <c r="D63" s="8">
        <f>[1]THP!$B72</f>
        <v>10367</v>
      </c>
      <c r="E63" t="s">
        <v>32</v>
      </c>
      <c r="F63" t="str">
        <f>[1]THP!$F72</f>
        <v>KOTOT</v>
      </c>
      <c r="G63">
        <f>[1]THP!$I72</f>
        <v>7</v>
      </c>
      <c r="H63" t="str">
        <f>[1]THP!$D72</f>
        <v>DC</v>
      </c>
      <c r="I63" s="7">
        <f>[1]THP!$J72</f>
        <v>3835000</v>
      </c>
      <c r="J63" s="7">
        <f>[1]THP!$K72</f>
        <v>1342250</v>
      </c>
      <c r="K63" s="7">
        <f>IFERROR(VLOOKUP(B63,[1]OToT!$B$8:$E$71,4,0),0)</f>
        <v>0</v>
      </c>
      <c r="L63" s="9">
        <f>IFERROR(VLOOKUP(B63,[1]OToT!$B$8:$D$71,3,0),0)</f>
        <v>221676.30057803469</v>
      </c>
      <c r="M63" s="9">
        <f>IFERROR(VLOOKUP(B63,[1]OToT!$B$8:$F$71,5,0),0)</f>
        <v>0</v>
      </c>
      <c r="N63" s="7">
        <f t="shared" si="1"/>
        <v>1563926.3005780347</v>
      </c>
      <c r="O63" s="9">
        <f>IFERROR(VLOOKUP(B63,[1]Komisi!$B$8:$D$71,3,0),0)</f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f t="shared" si="0"/>
        <v>1563926.3005780347</v>
      </c>
      <c r="W63" s="9">
        <f>IFERROR(VLOOKUP(B63,[1]THP!$B$11:$X$74,23,0),0)</f>
        <v>0</v>
      </c>
      <c r="X63" s="9">
        <f>IFERROR(VLOOKUP(B63,[1]THP!$B$11:$T$74,19,0),0)</f>
        <v>26845</v>
      </c>
      <c r="Y63" s="9">
        <f>IFERROR(VLOOKUP(B63,[1]THP!$B$11:$V$74,21,0),0)</f>
        <v>13422.5</v>
      </c>
      <c r="Z63" s="9">
        <f>IFERROR(VLOOKUP(B63,[1]THP!$B$11:$U$74,20,0),0)</f>
        <v>0</v>
      </c>
      <c r="AA63" s="9">
        <f>IFERROR(VLOOKUP(B63,[1]THP!$B$11:$AI$74,34,0),0)</f>
        <v>0</v>
      </c>
      <c r="AB63" s="9">
        <f>IFERROR(VLOOKUP(B63,[1]THP!$B$11:$AE$74,30,0),0)</f>
        <v>0</v>
      </c>
      <c r="AC63" s="9">
        <f>IFERROR(VLOOKUP(B63,[1]THP!$B$11:$AJ$74,35,0),0)</f>
        <v>1523658.8005780347</v>
      </c>
    </row>
    <row r="64" spans="1:29" x14ac:dyDescent="0.25">
      <c r="A64" s="6">
        <v>43549</v>
      </c>
      <c r="B64" s="8">
        <f>[1]THP!$B73</f>
        <v>50009</v>
      </c>
      <c r="C64" t="str">
        <f>[1]THP!$C73</f>
        <v>Rusdi Risdiantoro</v>
      </c>
      <c r="D64" s="8">
        <f>[1]THP!$B73</f>
        <v>50009</v>
      </c>
      <c r="E64" t="s">
        <v>32</v>
      </c>
      <c r="F64" t="str">
        <f>[1]THP!$F73</f>
        <v>SC</v>
      </c>
      <c r="G64">
        <f>[1]THP!$I73</f>
        <v>20</v>
      </c>
      <c r="H64" t="str">
        <f>[1]THP!$D73</f>
        <v>SC</v>
      </c>
      <c r="I64" s="7">
        <f>[1]THP!$J73</f>
        <v>3835000</v>
      </c>
      <c r="J64" s="7">
        <f>[1]THP!$K73</f>
        <v>3835000</v>
      </c>
      <c r="K64" s="7">
        <f>IFERROR(VLOOKUP(B64,[1]OToT!$B$8:$E$71,4,0),0)</f>
        <v>0</v>
      </c>
      <c r="L64" s="9">
        <f>IFERROR(VLOOKUP(B64,[1]OToT!$B$8:$D$71,3,0),0)</f>
        <v>1252471.0982658959</v>
      </c>
      <c r="M64" s="9">
        <f>IFERROR(VLOOKUP(B64,[1]OToT!$B$8:$F$71,5,0),0)</f>
        <v>75000</v>
      </c>
      <c r="N64" s="7">
        <f t="shared" si="1"/>
        <v>5162471.0982658956</v>
      </c>
      <c r="O64" s="9">
        <f>IFERROR(VLOOKUP(B64,[1]Komisi!$B$8:$D$71,3,0),0)</f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f t="shared" si="0"/>
        <v>5162471.0982658956</v>
      </c>
      <c r="W64" s="9">
        <f>IFERROR(VLOOKUP(B64,[1]THP!$B$11:$X$74,23,0),0)</f>
        <v>0</v>
      </c>
      <c r="X64" s="9">
        <f>IFERROR(VLOOKUP(B64,[1]THP!$B$11:$T$74,19,0),0)</f>
        <v>76700</v>
      </c>
      <c r="Y64" s="9">
        <f>IFERROR(VLOOKUP(B64,[1]THP!$B$11:$V$74,21,0),0)</f>
        <v>38350</v>
      </c>
      <c r="Z64" s="9">
        <f>IFERROR(VLOOKUP(B64,[1]THP!$B$11:$U$74,20,0),0)</f>
        <v>39409.730000000003</v>
      </c>
      <c r="AA64" s="9">
        <f>IFERROR(VLOOKUP(B64,[1]THP!$B$11:$AI$74,34,0),0)</f>
        <v>0</v>
      </c>
      <c r="AB64" s="9">
        <f>IFERROR(VLOOKUP(B64,[1]THP!$B$11:$AE$74,30,0),0)</f>
        <v>0</v>
      </c>
      <c r="AC64" s="9">
        <f>IFERROR(VLOOKUP(B64,[1]THP!$B$11:$AJ$74,35,0),0)</f>
        <v>5008011.3682658952</v>
      </c>
    </row>
    <row r="65" spans="1:29" x14ac:dyDescent="0.25">
      <c r="A65" s="6">
        <v>43549</v>
      </c>
      <c r="B65" s="8">
        <f>[1]THP!$B74</f>
        <v>50016</v>
      </c>
      <c r="C65" t="str">
        <f>[1]THP!$C74</f>
        <v>ROHMAT P</v>
      </c>
      <c r="D65" s="8">
        <f>[1]THP!$B74</f>
        <v>50016</v>
      </c>
      <c r="E65" t="s">
        <v>32</v>
      </c>
      <c r="F65" t="str">
        <f>[1]THP!$F74</f>
        <v>OB</v>
      </c>
      <c r="G65">
        <f>[1]THP!$I74</f>
        <v>20</v>
      </c>
      <c r="H65" t="str">
        <f>[1]THP!$D74</f>
        <v>OB</v>
      </c>
      <c r="I65" s="7">
        <f>[1]THP!$J74</f>
        <v>0</v>
      </c>
      <c r="J65" s="7">
        <f>[1]THP!$K74</f>
        <v>0</v>
      </c>
      <c r="K65" s="7">
        <f>IFERROR(VLOOKUP(B65,[1]OToT!$B$8:$E$71,4,0),0)</f>
        <v>0</v>
      </c>
      <c r="L65" s="9">
        <f>IFERROR(VLOOKUP(B65,[1]OToT!$B$8:$D$71,3,0),0)</f>
        <v>573410.40462427749</v>
      </c>
      <c r="M65" s="9">
        <f>IFERROR(VLOOKUP(B65,[1]OToT!$B$8:$F$71,5,0),0)</f>
        <v>0</v>
      </c>
      <c r="N65" s="7">
        <f t="shared" si="1"/>
        <v>573410.40462427749</v>
      </c>
      <c r="O65" s="9">
        <f>IFERROR(VLOOKUP(B65,[1]Komisi!$B$8:$D$71,3,0),0)</f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f t="shared" si="0"/>
        <v>573410.40462427749</v>
      </c>
      <c r="W65" s="9">
        <f>IFERROR(VLOOKUP(B65,[1]THP!$B$11:$X$74,23,0),0)</f>
        <v>0</v>
      </c>
      <c r="X65" s="9">
        <f>IFERROR(VLOOKUP(B65,[1]THP!$B$11:$T$74,19,0),0)</f>
        <v>0</v>
      </c>
      <c r="Y65" s="9">
        <f>IFERROR(VLOOKUP(B65,[1]THP!$B$11:$V$74,21,0),0)</f>
        <v>0</v>
      </c>
      <c r="Z65" s="9">
        <f>IFERROR(VLOOKUP(B65,[1]THP!$B$11:$U$74,20,0),0)</f>
        <v>0</v>
      </c>
      <c r="AA65" s="9">
        <f>IFERROR(VLOOKUP(B65,[1]THP!$B$11:$AI$74,34,0),0)</f>
        <v>0</v>
      </c>
      <c r="AB65" s="9">
        <f>IFERROR(VLOOKUP(B65,[1]THP!$B$11:$AE$74,30,0),0)</f>
        <v>0</v>
      </c>
      <c r="AC65" s="9">
        <f>IFERROR(VLOOKUP(B65,[1]THP!$B$11:$AJ$74,35,0),0)</f>
        <v>573410.40462427749</v>
      </c>
    </row>
    <row r="66" spans="1:29" x14ac:dyDescent="0.25">
      <c r="A66" s="6"/>
      <c r="B6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2018-08-03T03:02:52Z</dcterms:created>
  <dcterms:modified xsi:type="dcterms:W3CDTF">2019-03-20T03:37:44Z</dcterms:modified>
  <cp:category/>
  <cp:contentStatus/>
</cp:coreProperties>
</file>