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1. Maul\SLIP GAJI\HSBC DC\4. April\"/>
    </mc:Choice>
  </mc:AlternateContent>
  <bookViews>
    <workbookView xWindow="0" yWindow="0" windowWidth="19200" windowHeight="8235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2" i="1"/>
</calcChain>
</file>

<file path=xl/sharedStrings.xml><?xml version="1.0" encoding="utf-8"?>
<sst xmlns="http://schemas.openxmlformats.org/spreadsheetml/2006/main" count="96" uniqueCount="33">
  <si>
    <t>SOURCE CODE</t>
  </si>
  <si>
    <t>STATUS</t>
  </si>
  <si>
    <t>TEAM</t>
  </si>
  <si>
    <t>WORK DAYS</t>
  </si>
  <si>
    <t>TUNJANGAN JABATAN</t>
  </si>
  <si>
    <t>NIK</t>
  </si>
  <si>
    <t>TK</t>
  </si>
  <si>
    <t>PENSIUN</t>
  </si>
  <si>
    <t>Total Gaji Bruto</t>
  </si>
  <si>
    <t>Potongan  Outing</t>
  </si>
  <si>
    <t>Potongan  Parkir</t>
  </si>
  <si>
    <t>T H P</t>
  </si>
  <si>
    <t>OT</t>
  </si>
  <si>
    <t>Kesehatan</t>
  </si>
  <si>
    <t>T K</t>
  </si>
  <si>
    <t>Name</t>
  </si>
  <si>
    <t>Basic Salary</t>
  </si>
  <si>
    <t>Commission</t>
  </si>
  <si>
    <t>Reward</t>
  </si>
  <si>
    <t>Total</t>
  </si>
  <si>
    <t>PERIODE DATE</t>
  </si>
  <si>
    <t>POSITION</t>
  </si>
  <si>
    <t>Salary Pro-rate</t>
  </si>
  <si>
    <t>COMMISION (TAXI)</t>
  </si>
  <si>
    <t>PPh Pasal 21</t>
  </si>
  <si>
    <t>RAPELAN GAJI JAN-MAR</t>
  </si>
  <si>
    <t>RAPELAN OT JAN-MAR</t>
  </si>
  <si>
    <t xml:space="preserve">NOTE : </t>
  </si>
  <si>
    <t xml:space="preserve">  </t>
  </si>
  <si>
    <t>Gunakan format seperti berikut</t>
  </si>
  <si>
    <t>contoh</t>
  </si>
  <si>
    <t>period_date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</si>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</sst>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3" borderId="0" xfId="0" applyFont="1" applyFill="1"/>
    <xf numFmtId="14" fontId="0" fillId="3" borderId="0" xfId="0" applyNumberFormat="1" applyFill="1"/>
    <xf numFmtId="14" fontId="0" fillId="0" borderId="0" xfId="0" applyNumberFormat="1"/>
    <xf numFmtId="41" fontId="0" fillId="0" borderId="0" xfId="0" applyNumberFormat="1"/>
    <xf numFmtId="0" fontId="0" fillId="0" borderId="0" xfId="0" applyAlignment="1">
      <alignment horizontal="center"/>
    </xf>
    <xf numFmtId="41" fontId="0" fillId="0" borderId="0" xfId="4" applyFont="1"/>
  </cellXfs>
  <cellStyles count="5">
    <cellStyle name="Comma [0]" xfId="4" builtinId="6"/>
    <cellStyle name="Comma [0] 10" xfId="3"/>
    <cellStyle name="Comma 2 2 3" xfId="1"/>
    <cellStyle name="Nor}al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heet%20+%20OT%20+%20Commision%20HSBC%20DC%20periode%20Maret'19%20-%20Done%20(Revisi%20UMSP%20New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ROLL TRANSFER"/>
      <sheetName val="User"/>
      <sheetName val="H1"/>
      <sheetName val="THR(2)"/>
      <sheetName val="PAYROLL THR"/>
      <sheetName val="THP"/>
      <sheetName val="Laporan Bos"/>
      <sheetName val="OToT"/>
      <sheetName val="potongan lain"/>
      <sheetName val="Dedct"/>
      <sheetName val="Komisi"/>
      <sheetName val="BPJS KS"/>
      <sheetName val="BPJS TK"/>
      <sheetName val="Gaji"/>
      <sheetName val="ABSEN"/>
      <sheetName val="Komisi+pph21"/>
      <sheetName val="THR"/>
      <sheetName val="THR TRANSFER"/>
      <sheetName val="THR Natal"/>
    </sheetNames>
    <sheetDataSet>
      <sheetData sheetId="0"/>
      <sheetData sheetId="1"/>
      <sheetData sheetId="2"/>
      <sheetData sheetId="3"/>
      <sheetData sheetId="4"/>
      <sheetData sheetId="5">
        <row r="11">
          <cell r="B11">
            <v>40001</v>
          </cell>
          <cell r="C11" t="str">
            <v>DEWI DAMAYANTI</v>
          </cell>
          <cell r="D11" t="str">
            <v>Adm</v>
          </cell>
          <cell r="E11">
            <v>0</v>
          </cell>
          <cell r="F11" t="str">
            <v>Adm</v>
          </cell>
          <cell r="G11" t="str">
            <v>TK</v>
          </cell>
          <cell r="H11">
            <v>40026</v>
          </cell>
          <cell r="I11">
            <v>19</v>
          </cell>
          <cell r="J11">
            <v>4138022</v>
          </cell>
          <cell r="K11">
            <v>4138022</v>
          </cell>
          <cell r="L11">
            <v>400000</v>
          </cell>
          <cell r="M11">
            <v>0</v>
          </cell>
          <cell r="N11">
            <v>1099025.3499036608</v>
          </cell>
          <cell r="O11">
            <v>175452.13279999999</v>
          </cell>
          <cell r="P11">
            <v>157638.92000000001</v>
          </cell>
          <cell r="Q11">
            <v>82760.44</v>
          </cell>
          <cell r="S11">
            <v>6052898.842703661</v>
          </cell>
          <cell r="T11">
            <v>82760.44</v>
          </cell>
          <cell r="U11">
            <v>39409.730000000003</v>
          </cell>
          <cell r="V11">
            <v>41380.22</v>
          </cell>
          <cell r="W11">
            <v>0</v>
          </cell>
          <cell r="X11">
            <v>54335.175528423926</v>
          </cell>
          <cell r="Y11">
            <v>35335.175528423926</v>
          </cell>
          <cell r="Z11">
            <v>19000</v>
          </cell>
          <cell r="AA11">
            <v>0</v>
          </cell>
          <cell r="AB11">
            <v>5419161.7843752373</v>
          </cell>
          <cell r="AE11">
            <v>160000</v>
          </cell>
          <cell r="AG11">
            <v>0</v>
          </cell>
          <cell r="AI11">
            <v>0</v>
          </cell>
          <cell r="AJ11">
            <v>5259161.7843752373</v>
          </cell>
        </row>
        <row r="12">
          <cell r="B12">
            <v>40002</v>
          </cell>
          <cell r="C12" t="str">
            <v>DIANAWATI DEWI P.</v>
          </cell>
          <cell r="D12" t="str">
            <v>Adm</v>
          </cell>
          <cell r="E12">
            <v>0</v>
          </cell>
          <cell r="F12" t="str">
            <v>Adm</v>
          </cell>
          <cell r="G12" t="str">
            <v>TK</v>
          </cell>
          <cell r="H12">
            <v>40026</v>
          </cell>
          <cell r="I12">
            <v>19</v>
          </cell>
          <cell r="J12">
            <v>4138022</v>
          </cell>
          <cell r="K12">
            <v>4138022</v>
          </cell>
          <cell r="L12">
            <v>400000</v>
          </cell>
          <cell r="M12">
            <v>0</v>
          </cell>
          <cell r="N12">
            <v>552303.24855491333</v>
          </cell>
          <cell r="O12">
            <v>175452.13279999999</v>
          </cell>
          <cell r="P12">
            <v>157638.92000000001</v>
          </cell>
          <cell r="Q12">
            <v>82760.44</v>
          </cell>
          <cell r="S12">
            <v>5506176.7413549135</v>
          </cell>
          <cell r="T12">
            <v>82760.44</v>
          </cell>
          <cell r="U12">
            <v>39409.730000000003</v>
          </cell>
          <cell r="V12">
            <v>41380.22</v>
          </cell>
          <cell r="W12">
            <v>0</v>
          </cell>
          <cell r="X12">
            <v>28365.875714358408</v>
          </cell>
          <cell r="Y12">
            <v>9365.875714358408</v>
          </cell>
          <cell r="Z12">
            <v>19000</v>
          </cell>
          <cell r="AA12">
            <v>0</v>
          </cell>
          <cell r="AB12">
            <v>4898408.9828405548</v>
          </cell>
          <cell r="AE12">
            <v>0</v>
          </cell>
          <cell r="AG12">
            <v>0</v>
          </cell>
          <cell r="AI12">
            <v>0</v>
          </cell>
          <cell r="AJ12">
            <v>4898408.9828405548</v>
          </cell>
        </row>
        <row r="13">
          <cell r="B13">
            <v>10034</v>
          </cell>
          <cell r="C13" t="str">
            <v>KOTOT TAKARIANTO</v>
          </cell>
          <cell r="D13" t="str">
            <v>TL</v>
          </cell>
          <cell r="E13">
            <v>0</v>
          </cell>
          <cell r="F13" t="str">
            <v>TL</v>
          </cell>
          <cell r="G13" t="str">
            <v>K3</v>
          </cell>
          <cell r="H13">
            <v>40026</v>
          </cell>
          <cell r="I13">
            <v>19</v>
          </cell>
          <cell r="J13">
            <v>4138022</v>
          </cell>
          <cell r="K13">
            <v>4138022</v>
          </cell>
          <cell r="L13">
            <v>0</v>
          </cell>
          <cell r="M13">
            <v>0</v>
          </cell>
          <cell r="N13">
            <v>1400212.4797687861</v>
          </cell>
          <cell r="O13">
            <v>175452.13279999999</v>
          </cell>
          <cell r="P13">
            <v>157638.92000000001</v>
          </cell>
          <cell r="Q13">
            <v>82760.44</v>
          </cell>
          <cell r="S13">
            <v>5954085.9725687867</v>
          </cell>
          <cell r="T13">
            <v>82760.44</v>
          </cell>
          <cell r="U13">
            <v>39409.730000000003</v>
          </cell>
          <cell r="V13">
            <v>41380.22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5374684.0897687869</v>
          </cell>
          <cell r="AE13">
            <v>0</v>
          </cell>
          <cell r="AG13">
            <v>0</v>
          </cell>
          <cell r="AI13">
            <v>0</v>
          </cell>
          <cell r="AJ13">
            <v>5374684.0897687869</v>
          </cell>
        </row>
        <row r="14">
          <cell r="B14">
            <v>10010</v>
          </cell>
          <cell r="C14" t="str">
            <v>BAYU BERIYANTO</v>
          </cell>
          <cell r="D14" t="str">
            <v>TL</v>
          </cell>
          <cell r="E14">
            <v>0</v>
          </cell>
          <cell r="F14" t="str">
            <v>TL</v>
          </cell>
          <cell r="G14" t="str">
            <v>K2</v>
          </cell>
          <cell r="H14">
            <v>40026</v>
          </cell>
          <cell r="I14">
            <v>19</v>
          </cell>
          <cell r="J14">
            <v>4138022</v>
          </cell>
          <cell r="K14">
            <v>4138022</v>
          </cell>
          <cell r="L14">
            <v>0</v>
          </cell>
          <cell r="M14">
            <v>0</v>
          </cell>
          <cell r="N14">
            <v>1448050.8843930636</v>
          </cell>
          <cell r="O14">
            <v>175452.13279999999</v>
          </cell>
          <cell r="P14">
            <v>157638.92000000001</v>
          </cell>
          <cell r="Q14">
            <v>82760.44</v>
          </cell>
          <cell r="S14">
            <v>6001924.3771930635</v>
          </cell>
          <cell r="T14">
            <v>82760.44</v>
          </cell>
          <cell r="U14">
            <v>39409.730000000003</v>
          </cell>
          <cell r="V14">
            <v>41380.22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5422522.4943930637</v>
          </cell>
          <cell r="AE14">
            <v>160000</v>
          </cell>
          <cell r="AG14">
            <v>0</v>
          </cell>
          <cell r="AI14">
            <v>0</v>
          </cell>
          <cell r="AJ14">
            <v>5262522.4943930637</v>
          </cell>
        </row>
        <row r="15">
          <cell r="B15">
            <v>10053</v>
          </cell>
          <cell r="C15" t="str">
            <v>RUDI PRAWIRO</v>
          </cell>
          <cell r="D15" t="str">
            <v>TL</v>
          </cell>
          <cell r="E15">
            <v>0</v>
          </cell>
          <cell r="F15" t="str">
            <v>TL</v>
          </cell>
          <cell r="G15" t="str">
            <v>K2</v>
          </cell>
          <cell r="H15">
            <v>40026</v>
          </cell>
          <cell r="I15">
            <v>19</v>
          </cell>
          <cell r="J15">
            <v>4389927</v>
          </cell>
          <cell r="K15">
            <v>4389927</v>
          </cell>
          <cell r="L15">
            <v>6054025.8100000005</v>
          </cell>
          <cell r="M15">
            <v>0</v>
          </cell>
          <cell r="N15">
            <v>1751198.4710982661</v>
          </cell>
          <cell r="O15">
            <v>186132.90479999999</v>
          </cell>
          <cell r="P15">
            <v>175597.08000000002</v>
          </cell>
          <cell r="Q15">
            <v>87798.540000000008</v>
          </cell>
          <cell r="S15">
            <v>12644679.805898266</v>
          </cell>
          <cell r="T15">
            <v>87798.540000000008</v>
          </cell>
          <cell r="U15">
            <v>43899.270000000004</v>
          </cell>
          <cell r="V15">
            <v>43899.270000000004</v>
          </cell>
          <cell r="W15">
            <v>0</v>
          </cell>
          <cell r="X15">
            <v>534945.74221807439</v>
          </cell>
          <cell r="Y15">
            <v>23026.210805167571</v>
          </cell>
          <cell r="Z15">
            <v>511919.53141290601</v>
          </cell>
          <cell r="AA15">
            <v>7.5669959187507629E-10</v>
          </cell>
          <cell r="AB15">
            <v>11484608.458880194</v>
          </cell>
          <cell r="AE15">
            <v>160000</v>
          </cell>
          <cell r="AG15">
            <v>0</v>
          </cell>
          <cell r="AI15">
            <v>0</v>
          </cell>
          <cell r="AJ15">
            <v>11324608.458880194</v>
          </cell>
        </row>
        <row r="16">
          <cell r="B16">
            <v>10174</v>
          </cell>
          <cell r="C16" t="str">
            <v>MONANG SITOHANG</v>
          </cell>
          <cell r="D16" t="str">
            <v>TL</v>
          </cell>
          <cell r="E16">
            <v>0</v>
          </cell>
          <cell r="F16" t="str">
            <v>TL</v>
          </cell>
          <cell r="G16" t="str">
            <v>K1</v>
          </cell>
          <cell r="H16">
            <v>40924</v>
          </cell>
          <cell r="I16">
            <v>19</v>
          </cell>
          <cell r="J16">
            <v>4309084</v>
          </cell>
          <cell r="K16">
            <v>4309084</v>
          </cell>
          <cell r="L16">
            <v>15385676.710000001</v>
          </cell>
          <cell r="M16">
            <v>0</v>
          </cell>
          <cell r="N16">
            <v>1477589.6</v>
          </cell>
          <cell r="O16">
            <v>182705.16159999999</v>
          </cell>
          <cell r="P16">
            <v>0</v>
          </cell>
          <cell r="Q16">
            <v>86181.680000000008</v>
          </cell>
          <cell r="S16">
            <v>21441237.151600003</v>
          </cell>
          <cell r="T16">
            <v>86181.680000000008</v>
          </cell>
          <cell r="U16">
            <v>0</v>
          </cell>
          <cell r="V16">
            <v>43090.840000000004</v>
          </cell>
          <cell r="W16">
            <v>0</v>
          </cell>
          <cell r="X16">
            <v>1917628.0280733332</v>
          </cell>
          <cell r="Y16">
            <v>18675.494976000115</v>
          </cell>
          <cell r="Z16">
            <v>1898952.533097333</v>
          </cell>
          <cell r="AA16">
            <v>0</v>
          </cell>
          <cell r="AB16">
            <v>19125449.76192667</v>
          </cell>
          <cell r="AE16">
            <v>160000</v>
          </cell>
          <cell r="AG16">
            <v>0</v>
          </cell>
          <cell r="AI16">
            <v>0</v>
          </cell>
          <cell r="AJ16">
            <v>18965449.76192667</v>
          </cell>
        </row>
        <row r="17">
          <cell r="B17" t="str">
            <v>10121(TL)</v>
          </cell>
          <cell r="C17" t="str">
            <v>MITA PURNAMA SARI</v>
          </cell>
          <cell r="D17" t="str">
            <v>TL</v>
          </cell>
          <cell r="E17">
            <v>0</v>
          </cell>
          <cell r="F17" t="str">
            <v>TL</v>
          </cell>
          <cell r="G17" t="str">
            <v>TK</v>
          </cell>
          <cell r="H17">
            <v>41162</v>
          </cell>
          <cell r="I17">
            <v>19</v>
          </cell>
          <cell r="J17">
            <v>4138022</v>
          </cell>
          <cell r="K17">
            <v>4138022</v>
          </cell>
          <cell r="L17">
            <v>787827.43</v>
          </cell>
          <cell r="M17">
            <v>0</v>
          </cell>
          <cell r="N17">
            <v>1316955.9213872831</v>
          </cell>
          <cell r="O17">
            <v>175452.13279999999</v>
          </cell>
          <cell r="P17">
            <v>157638.92000000001</v>
          </cell>
          <cell r="Q17">
            <v>82760.44</v>
          </cell>
          <cell r="S17">
            <v>6658656.844187283</v>
          </cell>
          <cell r="T17">
            <v>82760.44</v>
          </cell>
          <cell r="U17">
            <v>39409.730000000003</v>
          </cell>
          <cell r="V17">
            <v>41380.22</v>
          </cell>
          <cell r="W17">
            <v>0</v>
          </cell>
          <cell r="X17">
            <v>83108.680598895939</v>
          </cell>
          <cell r="Y17">
            <v>45686.877673895971</v>
          </cell>
          <cell r="Z17">
            <v>37421.802924999967</v>
          </cell>
          <cell r="AA17">
            <v>0</v>
          </cell>
          <cell r="AB17">
            <v>5996146.2807883872</v>
          </cell>
          <cell r="AE17">
            <v>0</v>
          </cell>
          <cell r="AG17">
            <v>0</v>
          </cell>
          <cell r="AI17">
            <v>0</v>
          </cell>
          <cell r="AJ17">
            <v>5996146.2807883872</v>
          </cell>
        </row>
        <row r="18">
          <cell r="B18" t="str">
            <v>10251(TL)</v>
          </cell>
          <cell r="C18" t="str">
            <v>SITI ROMLAH</v>
          </cell>
          <cell r="D18" t="str">
            <v>TL</v>
          </cell>
          <cell r="E18">
            <v>0</v>
          </cell>
          <cell r="F18" t="str">
            <v>TL</v>
          </cell>
          <cell r="G18" t="str">
            <v>TK</v>
          </cell>
          <cell r="H18">
            <v>42226</v>
          </cell>
          <cell r="I18">
            <v>19</v>
          </cell>
          <cell r="J18">
            <v>4138022</v>
          </cell>
          <cell r="K18">
            <v>4138022</v>
          </cell>
          <cell r="L18">
            <v>7682857.1774999993</v>
          </cell>
          <cell r="M18">
            <v>0</v>
          </cell>
          <cell r="N18">
            <v>1191495.2716763006</v>
          </cell>
          <cell r="O18">
            <v>175452.13279999999</v>
          </cell>
          <cell r="P18">
            <v>0</v>
          </cell>
          <cell r="Q18">
            <v>82760.44</v>
          </cell>
          <cell r="S18">
            <v>13270587.021976298</v>
          </cell>
          <cell r="T18">
            <v>82760.44</v>
          </cell>
          <cell r="U18">
            <v>0</v>
          </cell>
          <cell r="V18">
            <v>41380.22</v>
          </cell>
          <cell r="W18">
            <v>0</v>
          </cell>
          <cell r="X18">
            <v>805300.28762977885</v>
          </cell>
          <cell r="Y18">
            <v>34210.134612624162</v>
          </cell>
          <cell r="Z18">
            <v>771090.15301715431</v>
          </cell>
          <cell r="AA18">
            <v>3.4924596548080444E-10</v>
          </cell>
          <cell r="AB18">
            <v>12082933.501546519</v>
          </cell>
          <cell r="AE18">
            <v>0</v>
          </cell>
          <cell r="AG18">
            <v>0</v>
          </cell>
          <cell r="AI18">
            <v>0</v>
          </cell>
          <cell r="AJ18">
            <v>12082933.501546519</v>
          </cell>
        </row>
        <row r="19">
          <cell r="B19">
            <v>11043</v>
          </cell>
          <cell r="C19" t="str">
            <v>DYNO TRI BAYUNANDA</v>
          </cell>
          <cell r="D19" t="str">
            <v>DC</v>
          </cell>
          <cell r="E19">
            <v>0</v>
          </cell>
          <cell r="F19" t="str">
            <v>MONANG</v>
          </cell>
          <cell r="G19" t="str">
            <v>K1</v>
          </cell>
          <cell r="H19">
            <v>42065</v>
          </cell>
          <cell r="I19">
            <v>19</v>
          </cell>
          <cell r="J19">
            <v>4138022</v>
          </cell>
          <cell r="K19">
            <v>4138022</v>
          </cell>
          <cell r="L19">
            <v>3890458</v>
          </cell>
          <cell r="M19">
            <v>0</v>
          </cell>
          <cell r="N19">
            <v>930510.13603082846</v>
          </cell>
          <cell r="O19">
            <v>175452.13279999999</v>
          </cell>
          <cell r="P19">
            <v>157638.92000000001</v>
          </cell>
          <cell r="Q19">
            <v>82760.44</v>
          </cell>
          <cell r="S19">
            <v>9374841.6288308278</v>
          </cell>
          <cell r="T19">
            <v>82760.44</v>
          </cell>
          <cell r="U19">
            <v>39409.730000000003</v>
          </cell>
          <cell r="V19">
            <v>41380.22</v>
          </cell>
          <cell r="W19">
            <v>0</v>
          </cell>
          <cell r="X19">
            <v>174627.4578694643</v>
          </cell>
          <cell r="Y19">
            <v>0</v>
          </cell>
          <cell r="Z19">
            <v>174627.4578694643</v>
          </cell>
          <cell r="AA19">
            <v>0</v>
          </cell>
          <cell r="AB19">
            <v>8620812.2881613635</v>
          </cell>
          <cell r="AE19">
            <v>160000</v>
          </cell>
          <cell r="AG19">
            <v>0</v>
          </cell>
          <cell r="AI19">
            <v>0</v>
          </cell>
          <cell r="AJ19">
            <v>8460812.2881613635</v>
          </cell>
        </row>
        <row r="20">
          <cell r="B20">
            <v>10070</v>
          </cell>
          <cell r="C20" t="str">
            <v>YUNITA</v>
          </cell>
          <cell r="D20" t="str">
            <v>DC</v>
          </cell>
          <cell r="E20">
            <v>0</v>
          </cell>
          <cell r="F20" t="str">
            <v>MONANG</v>
          </cell>
          <cell r="G20" t="str">
            <v>TK</v>
          </cell>
          <cell r="H20">
            <v>40026</v>
          </cell>
          <cell r="I20">
            <v>19</v>
          </cell>
          <cell r="J20">
            <v>4138022</v>
          </cell>
          <cell r="K20">
            <v>4138022</v>
          </cell>
          <cell r="L20">
            <v>5037882.085</v>
          </cell>
          <cell r="M20">
            <v>0</v>
          </cell>
          <cell r="N20">
            <v>677994.22312138719</v>
          </cell>
          <cell r="O20">
            <v>175452.13279999999</v>
          </cell>
          <cell r="P20">
            <v>157638.92000000001</v>
          </cell>
          <cell r="Q20">
            <v>82760.44</v>
          </cell>
          <cell r="S20">
            <v>10269749.800921388</v>
          </cell>
          <cell r="T20">
            <v>82760.44</v>
          </cell>
          <cell r="U20">
            <v>39409.730000000003</v>
          </cell>
          <cell r="V20">
            <v>41380.22</v>
          </cell>
          <cell r="W20">
            <v>0</v>
          </cell>
          <cell r="X20">
            <v>349263.24497154146</v>
          </cell>
          <cell r="Y20">
            <v>15336.197006265944</v>
          </cell>
          <cell r="Z20">
            <v>333927.04796527553</v>
          </cell>
          <cell r="AA20">
            <v>0</v>
          </cell>
          <cell r="AB20">
            <v>9341084.6731498465</v>
          </cell>
          <cell r="AE20">
            <v>0</v>
          </cell>
          <cell r="AG20">
            <v>0</v>
          </cell>
          <cell r="AI20">
            <v>0</v>
          </cell>
          <cell r="AJ20">
            <v>9341084.6731498465</v>
          </cell>
        </row>
        <row r="21">
          <cell r="B21">
            <v>11049</v>
          </cell>
          <cell r="C21" t="str">
            <v>YULIANINGSIH</v>
          </cell>
          <cell r="D21" t="str">
            <v>DC</v>
          </cell>
          <cell r="E21">
            <v>0</v>
          </cell>
          <cell r="F21" t="str">
            <v>KOTOT</v>
          </cell>
          <cell r="G21" t="str">
            <v>TK</v>
          </cell>
          <cell r="H21">
            <v>42065</v>
          </cell>
          <cell r="I21">
            <v>19</v>
          </cell>
          <cell r="J21">
            <v>4138022</v>
          </cell>
          <cell r="K21">
            <v>4138022</v>
          </cell>
          <cell r="L21">
            <v>2352500</v>
          </cell>
          <cell r="M21">
            <v>0</v>
          </cell>
          <cell r="N21">
            <v>948050.88439306361</v>
          </cell>
          <cell r="O21">
            <v>175452.13279999999</v>
          </cell>
          <cell r="P21">
            <v>157638.92000000001</v>
          </cell>
          <cell r="Q21">
            <v>82760.44</v>
          </cell>
          <cell r="S21">
            <v>7854424.3771930635</v>
          </cell>
          <cell r="T21">
            <v>82760.44</v>
          </cell>
          <cell r="U21">
            <v>39409.730000000003</v>
          </cell>
          <cell r="V21">
            <v>41380.22</v>
          </cell>
          <cell r="W21">
            <v>0</v>
          </cell>
          <cell r="X21">
            <v>139907.63841667052</v>
          </cell>
          <cell r="Y21">
            <v>28163.888416670543</v>
          </cell>
          <cell r="Z21">
            <v>111743.74999999999</v>
          </cell>
          <cell r="AA21">
            <v>0</v>
          </cell>
          <cell r="AB21">
            <v>7135114.8559763925</v>
          </cell>
          <cell r="AE21">
            <v>0</v>
          </cell>
          <cell r="AG21">
            <v>0</v>
          </cell>
          <cell r="AI21">
            <v>0</v>
          </cell>
          <cell r="AJ21">
            <v>7135114.8559763925</v>
          </cell>
        </row>
        <row r="22">
          <cell r="B22">
            <v>10129</v>
          </cell>
          <cell r="C22" t="str">
            <v>AL IKHSAN ARIFUDIN</v>
          </cell>
          <cell r="D22" t="str">
            <v>DC</v>
          </cell>
          <cell r="E22">
            <v>0</v>
          </cell>
          <cell r="F22" t="str">
            <v>RUDI</v>
          </cell>
          <cell r="G22" t="str">
            <v>K1</v>
          </cell>
          <cell r="H22">
            <v>42065</v>
          </cell>
          <cell r="I22">
            <v>19</v>
          </cell>
          <cell r="J22">
            <v>4138022</v>
          </cell>
          <cell r="K22">
            <v>4138022</v>
          </cell>
          <cell r="L22">
            <v>828135</v>
          </cell>
          <cell r="M22">
            <v>0</v>
          </cell>
          <cell r="N22">
            <v>928915.52254335256</v>
          </cell>
          <cell r="O22">
            <v>175452.13279999999</v>
          </cell>
          <cell r="P22">
            <v>157638.92000000001</v>
          </cell>
          <cell r="Q22">
            <v>82760.44</v>
          </cell>
          <cell r="S22">
            <v>6310924.0153433522</v>
          </cell>
          <cell r="T22">
            <v>82760.44</v>
          </cell>
          <cell r="U22">
            <v>39409.730000000003</v>
          </cell>
          <cell r="V22">
            <v>41380.22</v>
          </cell>
          <cell r="W22">
            <v>0</v>
          </cell>
          <cell r="X22">
            <v>29091.371228809221</v>
          </cell>
          <cell r="Y22">
            <v>0</v>
          </cell>
          <cell r="Z22">
            <v>29091.371228809221</v>
          </cell>
          <cell r="AA22">
            <v>0</v>
          </cell>
          <cell r="AB22">
            <v>5702430.761314543</v>
          </cell>
          <cell r="AE22">
            <v>160000</v>
          </cell>
          <cell r="AG22">
            <v>0</v>
          </cell>
          <cell r="AI22">
            <v>0</v>
          </cell>
          <cell r="AJ22">
            <v>5542430.761314543</v>
          </cell>
        </row>
        <row r="23">
          <cell r="B23">
            <v>10141</v>
          </cell>
          <cell r="C23" t="str">
            <v>ENAH SRIANAH</v>
          </cell>
          <cell r="D23" t="str">
            <v>DC</v>
          </cell>
          <cell r="E23">
            <v>0</v>
          </cell>
          <cell r="F23" t="str">
            <v>MITA</v>
          </cell>
          <cell r="G23" t="str">
            <v>TK</v>
          </cell>
          <cell r="H23">
            <v>42065</v>
          </cell>
          <cell r="I23">
            <v>19</v>
          </cell>
          <cell r="J23">
            <v>4138022</v>
          </cell>
          <cell r="K23">
            <v>4138022</v>
          </cell>
          <cell r="L23">
            <v>2436900</v>
          </cell>
          <cell r="M23">
            <v>0</v>
          </cell>
          <cell r="N23">
            <v>948050.88439306361</v>
          </cell>
          <cell r="O23">
            <v>175452.13279999999</v>
          </cell>
          <cell r="P23">
            <v>157638.92000000001</v>
          </cell>
          <cell r="Q23">
            <v>82760.44</v>
          </cell>
          <cell r="S23">
            <v>7938824.3771930635</v>
          </cell>
          <cell r="T23">
            <v>82760.44</v>
          </cell>
          <cell r="U23">
            <v>39409.730000000003</v>
          </cell>
          <cell r="V23">
            <v>41380.22</v>
          </cell>
          <cell r="W23">
            <v>0</v>
          </cell>
          <cell r="X23">
            <v>143916.63841667052</v>
          </cell>
          <cell r="Y23">
            <v>28163.888416670543</v>
          </cell>
          <cell r="Z23">
            <v>115752.74999999999</v>
          </cell>
          <cell r="AA23">
            <v>0</v>
          </cell>
          <cell r="AB23">
            <v>7215505.8559763925</v>
          </cell>
          <cell r="AE23">
            <v>0</v>
          </cell>
          <cell r="AG23">
            <v>0</v>
          </cell>
          <cell r="AI23">
            <v>0</v>
          </cell>
          <cell r="AJ23">
            <v>7215505.8559763925</v>
          </cell>
        </row>
        <row r="24">
          <cell r="B24">
            <v>10161</v>
          </cell>
          <cell r="C24" t="str">
            <v>SITTI MELATI NOVIATI TRIFIRLI</v>
          </cell>
          <cell r="D24" t="str">
            <v>DC</v>
          </cell>
          <cell r="E24">
            <v>0</v>
          </cell>
          <cell r="F24" t="str">
            <v>SITI ROMLAH</v>
          </cell>
          <cell r="G24" t="str">
            <v>TK</v>
          </cell>
          <cell r="H24">
            <v>42065</v>
          </cell>
          <cell r="I24">
            <v>19</v>
          </cell>
          <cell r="J24">
            <v>4138022</v>
          </cell>
          <cell r="K24">
            <v>4138022</v>
          </cell>
          <cell r="L24">
            <v>2525000</v>
          </cell>
          <cell r="M24">
            <v>0</v>
          </cell>
          <cell r="N24">
            <v>948050.88439306361</v>
          </cell>
          <cell r="O24">
            <v>175452.13279999999</v>
          </cell>
          <cell r="P24">
            <v>157638.92000000001</v>
          </cell>
          <cell r="Q24">
            <v>82760.44</v>
          </cell>
          <cell r="S24">
            <v>8026924.3771930635</v>
          </cell>
          <cell r="T24">
            <v>82760.44</v>
          </cell>
          <cell r="U24">
            <v>39409.730000000003</v>
          </cell>
          <cell r="V24">
            <v>41380.22</v>
          </cell>
          <cell r="W24">
            <v>0</v>
          </cell>
          <cell r="X24">
            <v>148101.38841667052</v>
          </cell>
          <cell r="Y24">
            <v>28163.888416670543</v>
          </cell>
          <cell r="Z24">
            <v>119937.49999999999</v>
          </cell>
          <cell r="AA24">
            <v>0</v>
          </cell>
          <cell r="AB24">
            <v>7299421.1059763925</v>
          </cell>
          <cell r="AE24">
            <v>0</v>
          </cell>
          <cell r="AG24">
            <v>0</v>
          </cell>
          <cell r="AI24">
            <v>0</v>
          </cell>
          <cell r="AJ24">
            <v>7299421.1059763925</v>
          </cell>
        </row>
        <row r="25">
          <cell r="B25">
            <v>10166</v>
          </cell>
          <cell r="C25" t="str">
            <v>EVA ERNAWATI</v>
          </cell>
          <cell r="D25" t="str">
            <v>DC</v>
          </cell>
          <cell r="E25">
            <v>0</v>
          </cell>
          <cell r="F25" t="str">
            <v>BAYU</v>
          </cell>
          <cell r="G25" t="str">
            <v>TK</v>
          </cell>
          <cell r="H25">
            <v>42065</v>
          </cell>
          <cell r="I25">
            <v>19</v>
          </cell>
          <cell r="J25">
            <v>4138022</v>
          </cell>
          <cell r="K25">
            <v>4138022</v>
          </cell>
          <cell r="L25">
            <v>1678750.0000000002</v>
          </cell>
          <cell r="M25">
            <v>0</v>
          </cell>
          <cell r="N25">
            <v>791495.27167630056</v>
          </cell>
          <cell r="O25">
            <v>175452.13279999999</v>
          </cell>
          <cell r="P25">
            <v>157638.92000000001</v>
          </cell>
          <cell r="Q25">
            <v>82760.44</v>
          </cell>
          <cell r="S25">
            <v>7024118.7644763002</v>
          </cell>
          <cell r="T25">
            <v>82760.44</v>
          </cell>
          <cell r="U25">
            <v>39409.730000000003</v>
          </cell>
          <cell r="V25">
            <v>41380.22</v>
          </cell>
          <cell r="W25">
            <v>0</v>
          </cell>
          <cell r="X25">
            <v>100468.12181262429</v>
          </cell>
          <cell r="Y25">
            <v>20727.4968126243</v>
          </cell>
          <cell r="Z25">
            <v>79740.624999999985</v>
          </cell>
          <cell r="AA25">
            <v>0</v>
          </cell>
          <cell r="AB25">
            <v>6344248.7598636756</v>
          </cell>
          <cell r="AE25">
            <v>0</v>
          </cell>
          <cell r="AG25">
            <v>0</v>
          </cell>
          <cell r="AI25">
            <v>0</v>
          </cell>
          <cell r="AJ25">
            <v>6344248.7598636756</v>
          </cell>
        </row>
        <row r="26">
          <cell r="B26">
            <v>10167</v>
          </cell>
          <cell r="C26" t="str">
            <v>F ADISTYA AMANDA</v>
          </cell>
          <cell r="D26" t="str">
            <v>DC</v>
          </cell>
          <cell r="E26">
            <v>0</v>
          </cell>
          <cell r="F26" t="str">
            <v>SITI ROMLAH</v>
          </cell>
          <cell r="G26" t="str">
            <v>TK</v>
          </cell>
          <cell r="H26">
            <v>42065</v>
          </cell>
          <cell r="I26">
            <v>19</v>
          </cell>
          <cell r="J26">
            <v>4138022</v>
          </cell>
          <cell r="K26">
            <v>4138022</v>
          </cell>
          <cell r="L26">
            <v>3102625.5</v>
          </cell>
          <cell r="M26">
            <v>0</v>
          </cell>
          <cell r="N26">
            <v>943267.0439306359</v>
          </cell>
          <cell r="O26">
            <v>175452.13279999999</v>
          </cell>
          <cell r="P26">
            <v>157638.92000000001</v>
          </cell>
          <cell r="Q26">
            <v>82760.44</v>
          </cell>
          <cell r="S26">
            <v>8599766.0367306359</v>
          </cell>
          <cell r="T26">
            <v>82760.44</v>
          </cell>
          <cell r="U26">
            <v>39409.730000000003</v>
          </cell>
          <cell r="V26">
            <v>41380.22</v>
          </cell>
          <cell r="W26">
            <v>0</v>
          </cell>
          <cell r="X26">
            <v>175311.36724470521</v>
          </cell>
          <cell r="Y26">
            <v>27936.655994705205</v>
          </cell>
          <cell r="Z26">
            <v>147374.71124999999</v>
          </cell>
          <cell r="AA26">
            <v>0</v>
          </cell>
          <cell r="AB26">
            <v>7845052.7866859306</v>
          </cell>
          <cell r="AE26">
            <v>0</v>
          </cell>
          <cell r="AG26">
            <v>0</v>
          </cell>
          <cell r="AI26">
            <v>0</v>
          </cell>
          <cell r="AJ26">
            <v>7845052.7866859306</v>
          </cell>
        </row>
        <row r="27">
          <cell r="B27">
            <v>10208</v>
          </cell>
          <cell r="C27" t="str">
            <v>ABDUL FATAH</v>
          </cell>
          <cell r="D27" t="str">
            <v>DC</v>
          </cell>
          <cell r="E27">
            <v>0</v>
          </cell>
          <cell r="F27" t="str">
            <v>MONANG</v>
          </cell>
          <cell r="G27" t="str">
            <v>K0</v>
          </cell>
          <cell r="H27">
            <v>42065</v>
          </cell>
          <cell r="I27">
            <v>19</v>
          </cell>
          <cell r="J27">
            <v>4138022</v>
          </cell>
          <cell r="K27">
            <v>4138022</v>
          </cell>
          <cell r="L27">
            <v>3877830</v>
          </cell>
          <cell r="M27">
            <v>0</v>
          </cell>
          <cell r="N27">
            <v>948050.88439306361</v>
          </cell>
          <cell r="O27">
            <v>175452.13279999999</v>
          </cell>
          <cell r="P27">
            <v>157638.92000000001</v>
          </cell>
          <cell r="Q27">
            <v>82760.44</v>
          </cell>
          <cell r="S27">
            <v>9379754.3771930635</v>
          </cell>
          <cell r="T27">
            <v>82760.44</v>
          </cell>
          <cell r="U27">
            <v>39409.730000000003</v>
          </cell>
          <cell r="V27">
            <v>41380.22</v>
          </cell>
          <cell r="W27">
            <v>0</v>
          </cell>
          <cell r="X27">
            <v>193610.81341667045</v>
          </cell>
          <cell r="Y27">
            <v>9413.8884166705429</v>
          </cell>
          <cell r="Z27">
            <v>184196.9249999999</v>
          </cell>
          <cell r="AA27">
            <v>0</v>
          </cell>
          <cell r="AB27">
            <v>8606741.6809763946</v>
          </cell>
          <cell r="AE27">
            <v>0</v>
          </cell>
          <cell r="AG27">
            <v>0</v>
          </cell>
          <cell r="AI27">
            <v>0</v>
          </cell>
          <cell r="AJ27">
            <v>8606741.6809763946</v>
          </cell>
        </row>
        <row r="28">
          <cell r="B28">
            <v>10214</v>
          </cell>
          <cell r="C28" t="str">
            <v>HENDRO NOFRIANTO</v>
          </cell>
          <cell r="D28" t="str">
            <v>DC</v>
          </cell>
          <cell r="E28">
            <v>0</v>
          </cell>
          <cell r="F28" t="str">
            <v>MONANG</v>
          </cell>
          <cell r="G28" t="str">
            <v>K0</v>
          </cell>
          <cell r="H28">
            <v>42065</v>
          </cell>
          <cell r="I28">
            <v>19</v>
          </cell>
          <cell r="J28">
            <v>4138022</v>
          </cell>
          <cell r="K28">
            <v>4138022</v>
          </cell>
          <cell r="L28">
            <v>1266687.5975000001</v>
          </cell>
          <cell r="M28">
            <v>0</v>
          </cell>
          <cell r="N28">
            <v>900212.47976878611</v>
          </cell>
          <cell r="O28">
            <v>175452.13279999999</v>
          </cell>
          <cell r="P28">
            <v>157638.92000000001</v>
          </cell>
          <cell r="Q28">
            <v>82760.44</v>
          </cell>
          <cell r="S28">
            <v>6720773.5700687869</v>
          </cell>
          <cell r="T28">
            <v>82760.44</v>
          </cell>
          <cell r="U28">
            <v>39409.730000000003</v>
          </cell>
          <cell r="V28">
            <v>41380.22</v>
          </cell>
          <cell r="W28">
            <v>0</v>
          </cell>
          <cell r="X28">
            <v>67309.225078267351</v>
          </cell>
          <cell r="Y28">
            <v>7141.5641970173774</v>
          </cell>
          <cell r="Z28">
            <v>60167.660881249976</v>
          </cell>
          <cell r="AA28">
            <v>0</v>
          </cell>
          <cell r="AB28">
            <v>6074062.4621905191</v>
          </cell>
          <cell r="AE28">
            <v>0</v>
          </cell>
          <cell r="AG28">
            <v>0</v>
          </cell>
          <cell r="AI28">
            <v>0</v>
          </cell>
          <cell r="AJ28">
            <v>6074062.4621905191</v>
          </cell>
        </row>
        <row r="29">
          <cell r="B29">
            <v>10220</v>
          </cell>
          <cell r="C29" t="str">
            <v xml:space="preserve">TINA SARI SIMANJUNTAK </v>
          </cell>
          <cell r="D29" t="str">
            <v>DC</v>
          </cell>
          <cell r="E29">
            <v>0</v>
          </cell>
          <cell r="F29" t="str">
            <v>RUDI</v>
          </cell>
          <cell r="G29" t="str">
            <v>TK</v>
          </cell>
          <cell r="H29">
            <v>42065</v>
          </cell>
          <cell r="I29">
            <v>19</v>
          </cell>
          <cell r="J29">
            <v>4138022</v>
          </cell>
          <cell r="K29">
            <v>4138022</v>
          </cell>
          <cell r="L29">
            <v>1421956.6725000001</v>
          </cell>
          <cell r="M29">
            <v>0</v>
          </cell>
          <cell r="N29">
            <v>579212.35115606932</v>
          </cell>
          <cell r="O29">
            <v>175452.13279999999</v>
          </cell>
          <cell r="P29">
            <v>157638.92000000001</v>
          </cell>
          <cell r="Q29">
            <v>82760.44</v>
          </cell>
          <cell r="S29">
            <v>6555042.5164560694</v>
          </cell>
          <cell r="T29">
            <v>82760.44</v>
          </cell>
          <cell r="U29">
            <v>39409.730000000003</v>
          </cell>
          <cell r="V29">
            <v>41380.22</v>
          </cell>
          <cell r="W29">
            <v>0</v>
          </cell>
          <cell r="X29">
            <v>78187.000031663294</v>
          </cell>
          <cell r="Y29">
            <v>10644.058087913319</v>
          </cell>
          <cell r="Z29">
            <v>67542.941943749975</v>
          </cell>
          <cell r="AA29">
            <v>0</v>
          </cell>
          <cell r="AB29">
            <v>5897453.6336244056</v>
          </cell>
          <cell r="AE29">
            <v>0</v>
          </cell>
          <cell r="AG29">
            <v>0</v>
          </cell>
          <cell r="AI29">
            <v>0</v>
          </cell>
          <cell r="AJ29">
            <v>5897453.6336244056</v>
          </cell>
        </row>
        <row r="30">
          <cell r="B30">
            <v>10223</v>
          </cell>
          <cell r="C30" t="str">
            <v>DENI IRAWATI</v>
          </cell>
          <cell r="D30" t="str">
            <v>DC</v>
          </cell>
          <cell r="E30">
            <v>0</v>
          </cell>
          <cell r="F30" t="str">
            <v>MONANG</v>
          </cell>
          <cell r="G30" t="str">
            <v>TK</v>
          </cell>
          <cell r="H30">
            <v>42065</v>
          </cell>
          <cell r="I30">
            <v>19</v>
          </cell>
          <cell r="J30">
            <v>4138022</v>
          </cell>
          <cell r="K30">
            <v>4138022</v>
          </cell>
          <cell r="L30">
            <v>3290227.98</v>
          </cell>
          <cell r="M30">
            <v>0</v>
          </cell>
          <cell r="N30">
            <v>926523.60231213877</v>
          </cell>
          <cell r="O30">
            <v>175452.13279999999</v>
          </cell>
          <cell r="P30">
            <v>158857.51999999999</v>
          </cell>
          <cell r="Q30">
            <v>82760.44</v>
          </cell>
          <cell r="S30">
            <v>8771843.6751121376</v>
          </cell>
          <cell r="T30">
            <v>82760.44</v>
          </cell>
          <cell r="U30">
            <v>39714.379999999997</v>
          </cell>
          <cell r="V30">
            <v>41380.22</v>
          </cell>
          <cell r="W30">
            <v>0</v>
          </cell>
          <cell r="X30">
            <v>183469.82256782695</v>
          </cell>
          <cell r="Y30">
            <v>27183.9935178265</v>
          </cell>
          <cell r="Z30">
            <v>156285.82905000012</v>
          </cell>
          <cell r="AA30">
            <v>3.4924596548080444E-10</v>
          </cell>
          <cell r="AB30">
            <v>8007448.7197443116</v>
          </cell>
          <cell r="AE30">
            <v>160000</v>
          </cell>
          <cell r="AG30">
            <v>0</v>
          </cell>
          <cell r="AI30">
            <v>0</v>
          </cell>
          <cell r="AJ30">
            <v>7847448.7197443116</v>
          </cell>
        </row>
        <row r="31">
          <cell r="B31">
            <v>10224</v>
          </cell>
          <cell r="C31" t="str">
            <v>RUKMINI</v>
          </cell>
          <cell r="D31" t="str">
            <v>DC</v>
          </cell>
          <cell r="E31">
            <v>0</v>
          </cell>
          <cell r="F31" t="str">
            <v>RUDI</v>
          </cell>
          <cell r="G31" t="str">
            <v>TK</v>
          </cell>
          <cell r="H31">
            <v>42065</v>
          </cell>
          <cell r="I31">
            <v>19</v>
          </cell>
          <cell r="J31">
            <v>4138022</v>
          </cell>
          <cell r="K31">
            <v>4138022</v>
          </cell>
          <cell r="L31">
            <v>0</v>
          </cell>
          <cell r="M31">
            <v>0</v>
          </cell>
          <cell r="N31">
            <v>948050.88439306361</v>
          </cell>
          <cell r="O31">
            <v>175452.13279999999</v>
          </cell>
          <cell r="P31">
            <v>157638.92000000001</v>
          </cell>
          <cell r="Q31">
            <v>82760.44</v>
          </cell>
          <cell r="S31">
            <v>5501924.3771930635</v>
          </cell>
          <cell r="T31">
            <v>82760.44</v>
          </cell>
          <cell r="U31">
            <v>39409.730000000003</v>
          </cell>
          <cell r="V31">
            <v>41380.22</v>
          </cell>
          <cell r="W31">
            <v>0</v>
          </cell>
          <cell r="X31">
            <v>28163.888416670543</v>
          </cell>
          <cell r="Y31">
            <v>28163.888416670543</v>
          </cell>
          <cell r="Z31">
            <v>0</v>
          </cell>
          <cell r="AA31">
            <v>0</v>
          </cell>
          <cell r="AB31">
            <v>4894358.6059763925</v>
          </cell>
          <cell r="AE31">
            <v>0</v>
          </cell>
          <cell r="AG31">
            <v>0</v>
          </cell>
          <cell r="AI31">
            <v>0</v>
          </cell>
          <cell r="AJ31">
            <v>4894358.6059763925</v>
          </cell>
        </row>
        <row r="32">
          <cell r="B32">
            <v>10245</v>
          </cell>
          <cell r="C32" t="str">
            <v>ERNAWATI SAPUTRI</v>
          </cell>
          <cell r="D32" t="str">
            <v>DC</v>
          </cell>
          <cell r="E32">
            <v>0</v>
          </cell>
          <cell r="F32" t="str">
            <v>BAYU</v>
          </cell>
          <cell r="G32" t="str">
            <v>TK</v>
          </cell>
          <cell r="H32">
            <v>42146</v>
          </cell>
          <cell r="I32">
            <v>19</v>
          </cell>
          <cell r="J32">
            <v>4138022</v>
          </cell>
          <cell r="K32">
            <v>4138022</v>
          </cell>
          <cell r="L32">
            <v>0</v>
          </cell>
          <cell r="M32">
            <v>0</v>
          </cell>
          <cell r="N32">
            <v>708858.86127167637</v>
          </cell>
          <cell r="O32">
            <v>175452.13279999999</v>
          </cell>
          <cell r="P32">
            <v>157638.92000000001</v>
          </cell>
          <cell r="Q32">
            <v>82760.44</v>
          </cell>
          <cell r="S32">
            <v>5262732.3540716767</v>
          </cell>
          <cell r="T32">
            <v>82760.44</v>
          </cell>
          <cell r="U32">
            <v>39409.730000000003</v>
          </cell>
          <cell r="V32">
            <v>41380.22</v>
          </cell>
          <cell r="W32">
            <v>0</v>
          </cell>
          <cell r="X32">
            <v>16802.267318404654</v>
          </cell>
          <cell r="Y32">
            <v>16802.267318404654</v>
          </cell>
          <cell r="Z32">
            <v>0</v>
          </cell>
          <cell r="AA32">
            <v>0</v>
          </cell>
          <cell r="AB32">
            <v>4666528.2039532717</v>
          </cell>
          <cell r="AE32">
            <v>0</v>
          </cell>
          <cell r="AG32">
            <v>0</v>
          </cell>
          <cell r="AI32">
            <v>0</v>
          </cell>
          <cell r="AJ32">
            <v>4666528.2039532717</v>
          </cell>
        </row>
        <row r="33">
          <cell r="B33">
            <v>10246</v>
          </cell>
          <cell r="C33" t="str">
            <v>BERNIKE HERAWATI TAMPUBOLON</v>
          </cell>
          <cell r="D33" t="str">
            <v>DC</v>
          </cell>
          <cell r="E33">
            <v>0</v>
          </cell>
          <cell r="F33" t="str">
            <v>RUDI</v>
          </cell>
          <cell r="G33" t="str">
            <v>TK</v>
          </cell>
          <cell r="H33">
            <v>42159</v>
          </cell>
          <cell r="I33">
            <v>19</v>
          </cell>
          <cell r="J33">
            <v>4138022</v>
          </cell>
          <cell r="K33">
            <v>4138022</v>
          </cell>
          <cell r="L33">
            <v>3448440</v>
          </cell>
          <cell r="M33">
            <v>0</v>
          </cell>
          <cell r="N33">
            <v>948050.88439306361</v>
          </cell>
          <cell r="O33">
            <v>175452.13279999999</v>
          </cell>
          <cell r="P33">
            <v>157638.92000000001</v>
          </cell>
          <cell r="Q33">
            <v>82760.44</v>
          </cell>
          <cell r="S33">
            <v>8950364.3771930635</v>
          </cell>
          <cell r="T33">
            <v>82760.44</v>
          </cell>
          <cell r="U33">
            <v>39409.730000000003</v>
          </cell>
          <cell r="V33">
            <v>41380.22</v>
          </cell>
          <cell r="W33">
            <v>0</v>
          </cell>
          <cell r="X33">
            <v>191964.78841667052</v>
          </cell>
          <cell r="Y33">
            <v>28163.888416670543</v>
          </cell>
          <cell r="Z33">
            <v>163800.89999999997</v>
          </cell>
          <cell r="AA33">
            <v>0</v>
          </cell>
          <cell r="AB33">
            <v>8178997.705976394</v>
          </cell>
          <cell r="AE33">
            <v>0</v>
          </cell>
          <cell r="AG33">
            <v>0</v>
          </cell>
          <cell r="AI33">
            <v>0</v>
          </cell>
          <cell r="AJ33">
            <v>8178997.705976394</v>
          </cell>
        </row>
        <row r="34">
          <cell r="B34">
            <v>10264</v>
          </cell>
          <cell r="C34" t="str">
            <v>DARWIN RUMAHORBO</v>
          </cell>
          <cell r="D34" t="str">
            <v>DC</v>
          </cell>
          <cell r="E34">
            <v>0</v>
          </cell>
          <cell r="F34" t="str">
            <v>MITA</v>
          </cell>
          <cell r="G34" t="str">
            <v>TK</v>
          </cell>
          <cell r="H34">
            <v>42282</v>
          </cell>
          <cell r="I34">
            <v>19</v>
          </cell>
          <cell r="J34">
            <v>4138022</v>
          </cell>
          <cell r="K34">
            <v>4138022</v>
          </cell>
          <cell r="L34">
            <v>5907196.7999999998</v>
          </cell>
          <cell r="M34">
            <v>0</v>
          </cell>
          <cell r="N34">
            <v>948050.88439306361</v>
          </cell>
          <cell r="O34">
            <v>175452.13279999999</v>
          </cell>
          <cell r="P34">
            <v>157638.92000000001</v>
          </cell>
          <cell r="Q34">
            <v>82760.44</v>
          </cell>
          <cell r="S34">
            <v>11409121.177193064</v>
          </cell>
          <cell r="T34">
            <v>82760.44</v>
          </cell>
          <cell r="U34">
            <v>39409.730000000003</v>
          </cell>
          <cell r="V34">
            <v>41380.22</v>
          </cell>
          <cell r="W34">
            <v>0</v>
          </cell>
          <cell r="X34">
            <v>520168.95141229284</v>
          </cell>
          <cell r="Y34">
            <v>28163.888416670572</v>
          </cell>
          <cell r="Z34">
            <v>492005.06299562228</v>
          </cell>
          <cell r="AA34">
            <v>0</v>
          </cell>
          <cell r="AB34">
            <v>10309550.342980772</v>
          </cell>
          <cell r="AE34">
            <v>0</v>
          </cell>
          <cell r="AG34">
            <v>0</v>
          </cell>
          <cell r="AI34">
            <v>0</v>
          </cell>
          <cell r="AJ34">
            <v>10309550.342980772</v>
          </cell>
        </row>
        <row r="35">
          <cell r="B35">
            <v>10269</v>
          </cell>
          <cell r="C35" t="str">
            <v>SITI QONI'AH</v>
          </cell>
          <cell r="D35" t="str">
            <v>DC</v>
          </cell>
          <cell r="E35">
            <v>0</v>
          </cell>
          <cell r="F35" t="str">
            <v>BAYU</v>
          </cell>
          <cell r="G35" t="str">
            <v>TK</v>
          </cell>
          <cell r="H35">
            <v>42314</v>
          </cell>
          <cell r="I35">
            <v>19</v>
          </cell>
          <cell r="J35">
            <v>4138022</v>
          </cell>
          <cell r="K35">
            <v>4138022</v>
          </cell>
          <cell r="L35">
            <v>2776593.89</v>
          </cell>
          <cell r="M35">
            <v>0</v>
          </cell>
          <cell r="N35">
            <v>948050.88439306361</v>
          </cell>
          <cell r="O35">
            <v>175452.13279999999</v>
          </cell>
          <cell r="P35">
            <v>0</v>
          </cell>
          <cell r="Q35">
            <v>82760.44</v>
          </cell>
          <cell r="S35">
            <v>8120879.3471930642</v>
          </cell>
          <cell r="T35">
            <v>82760.44</v>
          </cell>
          <cell r="U35">
            <v>0</v>
          </cell>
          <cell r="V35">
            <v>41380.22</v>
          </cell>
          <cell r="W35">
            <v>0</v>
          </cell>
          <cell r="X35">
            <v>154534.73599167058</v>
          </cell>
          <cell r="Y35">
            <v>22646.526216670496</v>
          </cell>
          <cell r="Z35">
            <v>131888.20977500008</v>
          </cell>
          <cell r="AA35">
            <v>0</v>
          </cell>
          <cell r="AB35">
            <v>7583991.3784013931</v>
          </cell>
          <cell r="AE35">
            <v>0</v>
          </cell>
          <cell r="AG35">
            <v>0</v>
          </cell>
          <cell r="AI35">
            <v>0</v>
          </cell>
          <cell r="AJ35">
            <v>7583991.3784013931</v>
          </cell>
        </row>
        <row r="36">
          <cell r="B36">
            <v>10272</v>
          </cell>
          <cell r="C36" t="str">
            <v>LISTIANA PRASTIWI</v>
          </cell>
          <cell r="D36" t="str">
            <v>DC</v>
          </cell>
          <cell r="E36">
            <v>0</v>
          </cell>
          <cell r="F36" t="str">
            <v>BAYU</v>
          </cell>
          <cell r="G36" t="str">
            <v>TK</v>
          </cell>
          <cell r="H36">
            <v>42402</v>
          </cell>
          <cell r="I36">
            <v>19</v>
          </cell>
          <cell r="J36">
            <v>4138022</v>
          </cell>
          <cell r="K36">
            <v>4138022</v>
          </cell>
          <cell r="L36">
            <v>0</v>
          </cell>
          <cell r="M36">
            <v>0</v>
          </cell>
          <cell r="N36">
            <v>948050.88439306361</v>
          </cell>
          <cell r="O36">
            <v>175452.13279999999</v>
          </cell>
          <cell r="P36">
            <v>157638.92000000001</v>
          </cell>
          <cell r="Q36">
            <v>82760.44</v>
          </cell>
          <cell r="S36">
            <v>5501924.3771930635</v>
          </cell>
          <cell r="T36">
            <v>82760.44</v>
          </cell>
          <cell r="U36">
            <v>39409.730000000003</v>
          </cell>
          <cell r="V36">
            <v>41380.22</v>
          </cell>
          <cell r="W36">
            <v>0</v>
          </cell>
          <cell r="X36">
            <v>28163.888416670543</v>
          </cell>
          <cell r="Y36">
            <v>28163.888416670543</v>
          </cell>
          <cell r="Z36">
            <v>0</v>
          </cell>
          <cell r="AA36">
            <v>0</v>
          </cell>
          <cell r="AB36">
            <v>4894358.6059763925</v>
          </cell>
          <cell r="AE36">
            <v>0</v>
          </cell>
          <cell r="AG36">
            <v>0</v>
          </cell>
          <cell r="AI36">
            <v>0</v>
          </cell>
          <cell r="AJ36">
            <v>4894358.6059763925</v>
          </cell>
        </row>
        <row r="37">
          <cell r="B37">
            <v>10275</v>
          </cell>
          <cell r="C37" t="str">
            <v>SUGESTI SITUMORANG</v>
          </cell>
          <cell r="D37" t="str">
            <v>DC</v>
          </cell>
          <cell r="E37">
            <v>0</v>
          </cell>
          <cell r="F37" t="str">
            <v>KOTOT</v>
          </cell>
          <cell r="G37" t="str">
            <v>TK</v>
          </cell>
          <cell r="H37">
            <v>42466</v>
          </cell>
          <cell r="I37">
            <v>19</v>
          </cell>
          <cell r="J37">
            <v>4138022</v>
          </cell>
          <cell r="K37">
            <v>4138022</v>
          </cell>
          <cell r="L37">
            <v>0</v>
          </cell>
          <cell r="M37">
            <v>0</v>
          </cell>
          <cell r="N37">
            <v>936091.28323699429</v>
          </cell>
          <cell r="O37">
            <v>175452.13279999999</v>
          </cell>
          <cell r="P37">
            <v>157638.92000000001</v>
          </cell>
          <cell r="Q37">
            <v>82760.44</v>
          </cell>
          <cell r="S37">
            <v>5489964.7760369945</v>
          </cell>
          <cell r="T37">
            <v>82760.44</v>
          </cell>
          <cell r="U37">
            <v>39409.730000000003</v>
          </cell>
          <cell r="V37">
            <v>41380.22</v>
          </cell>
          <cell r="W37">
            <v>0</v>
          </cell>
          <cell r="X37">
            <v>27595.807361757263</v>
          </cell>
          <cell r="Y37">
            <v>27595.807361757263</v>
          </cell>
          <cell r="Z37">
            <v>0</v>
          </cell>
          <cell r="AA37">
            <v>0</v>
          </cell>
          <cell r="AB37">
            <v>4882967.0858752374</v>
          </cell>
          <cell r="AE37">
            <v>0</v>
          </cell>
          <cell r="AG37">
            <v>0</v>
          </cell>
          <cell r="AI37">
            <v>0</v>
          </cell>
          <cell r="AJ37">
            <v>4882967.0858752374</v>
          </cell>
        </row>
        <row r="38">
          <cell r="B38">
            <v>10279</v>
          </cell>
          <cell r="C38" t="str">
            <v>JULIA DEVI SINAGA</v>
          </cell>
          <cell r="D38" t="str">
            <v>DC</v>
          </cell>
          <cell r="E38">
            <v>0</v>
          </cell>
          <cell r="F38" t="str">
            <v>KOTOT</v>
          </cell>
          <cell r="G38" t="str">
            <v>TK</v>
          </cell>
          <cell r="H38">
            <v>42514</v>
          </cell>
          <cell r="I38">
            <v>19</v>
          </cell>
          <cell r="J38">
            <v>4138022</v>
          </cell>
          <cell r="K38">
            <v>4138022</v>
          </cell>
          <cell r="L38">
            <v>930187.5</v>
          </cell>
          <cell r="M38">
            <v>0</v>
          </cell>
          <cell r="N38">
            <v>948050.88439306361</v>
          </cell>
          <cell r="O38">
            <v>175452.13279999999</v>
          </cell>
          <cell r="P38">
            <v>0</v>
          </cell>
          <cell r="Q38">
            <v>82760.44</v>
          </cell>
          <cell r="S38">
            <v>6274472.9571930636</v>
          </cell>
          <cell r="T38">
            <v>82760.44</v>
          </cell>
          <cell r="U38">
            <v>0</v>
          </cell>
          <cell r="V38">
            <v>41380.22</v>
          </cell>
          <cell r="W38">
            <v>0</v>
          </cell>
          <cell r="X38">
            <v>66830.432466670507</v>
          </cell>
          <cell r="Y38">
            <v>22646.526216670496</v>
          </cell>
          <cell r="Z38">
            <v>44183.906250000015</v>
          </cell>
          <cell r="AA38">
            <v>0</v>
          </cell>
          <cell r="AB38">
            <v>5825289.2919263933</v>
          </cell>
          <cell r="AE38">
            <v>0</v>
          </cell>
          <cell r="AG38">
            <v>0</v>
          </cell>
          <cell r="AI38">
            <v>0</v>
          </cell>
          <cell r="AJ38">
            <v>5825289.2919263933</v>
          </cell>
        </row>
        <row r="39">
          <cell r="B39">
            <v>10286</v>
          </cell>
          <cell r="C39" t="str">
            <v>TRY HEPPY NESS LB GAOL</v>
          </cell>
          <cell r="D39" t="str">
            <v>DC</v>
          </cell>
          <cell r="E39">
            <v>0</v>
          </cell>
          <cell r="F39" t="str">
            <v>MITA</v>
          </cell>
          <cell r="G39" t="str">
            <v>TK</v>
          </cell>
          <cell r="H39">
            <v>42594</v>
          </cell>
          <cell r="I39">
            <v>19</v>
          </cell>
          <cell r="J39">
            <v>4138022</v>
          </cell>
          <cell r="K39">
            <v>4138022</v>
          </cell>
          <cell r="L39">
            <v>0</v>
          </cell>
          <cell r="M39">
            <v>0</v>
          </cell>
          <cell r="N39">
            <v>943267.0439306359</v>
          </cell>
          <cell r="O39">
            <v>175452.13279999999</v>
          </cell>
          <cell r="P39">
            <v>157638.92000000001</v>
          </cell>
          <cell r="Q39">
            <v>82760.44</v>
          </cell>
          <cell r="S39">
            <v>5497140.5367306359</v>
          </cell>
          <cell r="T39">
            <v>82760.44</v>
          </cell>
          <cell r="U39">
            <v>39409.730000000003</v>
          </cell>
          <cell r="V39">
            <v>41380.22</v>
          </cell>
          <cell r="W39">
            <v>0</v>
          </cell>
          <cell r="X39">
            <v>27936.655994705205</v>
          </cell>
          <cell r="Y39">
            <v>27936.655994705205</v>
          </cell>
          <cell r="Z39">
            <v>0</v>
          </cell>
          <cell r="AA39">
            <v>0</v>
          </cell>
          <cell r="AB39">
            <v>4889801.9979359303</v>
          </cell>
          <cell r="AE39">
            <v>160000</v>
          </cell>
          <cell r="AG39">
            <v>0</v>
          </cell>
          <cell r="AI39">
            <v>0</v>
          </cell>
          <cell r="AJ39">
            <v>4729801.9979359303</v>
          </cell>
        </row>
        <row r="40">
          <cell r="B40">
            <v>10292</v>
          </cell>
          <cell r="C40" t="str">
            <v>NINING RUSTITIN</v>
          </cell>
          <cell r="D40" t="str">
            <v>DC</v>
          </cell>
          <cell r="E40">
            <v>0</v>
          </cell>
          <cell r="F40" t="str">
            <v>SITI ROMLAH</v>
          </cell>
          <cell r="G40" t="str">
            <v>TK</v>
          </cell>
          <cell r="H40">
            <v>42621</v>
          </cell>
          <cell r="I40">
            <v>19</v>
          </cell>
          <cell r="J40">
            <v>4138022</v>
          </cell>
          <cell r="K40">
            <v>4138022</v>
          </cell>
          <cell r="L40">
            <v>5997153.6000000006</v>
          </cell>
          <cell r="M40">
            <v>0</v>
          </cell>
          <cell r="N40">
            <v>936091.28323699429</v>
          </cell>
          <cell r="O40">
            <v>175452.13279999999</v>
          </cell>
          <cell r="P40">
            <v>157638.92000000001</v>
          </cell>
          <cell r="Q40">
            <v>82760.44</v>
          </cell>
          <cell r="S40">
            <v>11487118.376036994</v>
          </cell>
          <cell r="T40">
            <v>82760.44</v>
          </cell>
          <cell r="U40">
            <v>39409.730000000003</v>
          </cell>
          <cell r="V40">
            <v>41380.22</v>
          </cell>
          <cell r="W40">
            <v>0</v>
          </cell>
          <cell r="X40">
            <v>531868.53123888234</v>
          </cell>
          <cell r="Y40">
            <v>27595.807361757197</v>
          </cell>
          <cell r="Z40">
            <v>504272.72387712513</v>
          </cell>
          <cell r="AA40">
            <v>0</v>
          </cell>
          <cell r="AB40">
            <v>10375847.961998112</v>
          </cell>
          <cell r="AE40">
            <v>0</v>
          </cell>
          <cell r="AG40">
            <v>0</v>
          </cell>
          <cell r="AI40">
            <v>0</v>
          </cell>
          <cell r="AJ40">
            <v>10375847.961998112</v>
          </cell>
        </row>
        <row r="41">
          <cell r="B41">
            <v>10293</v>
          </cell>
          <cell r="C41" t="str">
            <v>VERONIKA MANURUNG</v>
          </cell>
          <cell r="D41" t="str">
            <v>DC</v>
          </cell>
          <cell r="E41">
            <v>0</v>
          </cell>
          <cell r="F41" t="str">
            <v>BAYU</v>
          </cell>
          <cell r="G41" t="str">
            <v>TK</v>
          </cell>
          <cell r="H41">
            <v>42628</v>
          </cell>
          <cell r="I41">
            <v>19</v>
          </cell>
          <cell r="J41">
            <v>4138022</v>
          </cell>
          <cell r="K41">
            <v>4138022</v>
          </cell>
          <cell r="L41">
            <v>1799875.0000000002</v>
          </cell>
          <cell r="M41">
            <v>0</v>
          </cell>
          <cell r="N41">
            <v>948050.88439306361</v>
          </cell>
          <cell r="O41">
            <v>175452.13279999999</v>
          </cell>
          <cell r="P41">
            <v>157638.92000000001</v>
          </cell>
          <cell r="Q41">
            <v>82760.44</v>
          </cell>
          <cell r="S41">
            <v>7301799.3771930635</v>
          </cell>
          <cell r="T41">
            <v>82760.44</v>
          </cell>
          <cell r="U41">
            <v>39409.730000000003</v>
          </cell>
          <cell r="V41">
            <v>41380.22</v>
          </cell>
          <cell r="W41">
            <v>0</v>
          </cell>
          <cell r="X41">
            <v>113657.95091667051</v>
          </cell>
          <cell r="Y41">
            <v>28163.888416670543</v>
          </cell>
          <cell r="Z41">
            <v>85494.062499999971</v>
          </cell>
          <cell r="AA41">
            <v>0</v>
          </cell>
          <cell r="AB41">
            <v>6608739.5434763925</v>
          </cell>
          <cell r="AE41">
            <v>0</v>
          </cell>
          <cell r="AG41">
            <v>0</v>
          </cell>
          <cell r="AI41">
            <v>0</v>
          </cell>
          <cell r="AJ41">
            <v>6608739.5434763925</v>
          </cell>
        </row>
        <row r="42">
          <cell r="B42">
            <v>10300</v>
          </cell>
          <cell r="C42" t="str">
            <v>SAPTHA MANDASARI</v>
          </cell>
          <cell r="D42" t="str">
            <v>DC</v>
          </cell>
          <cell r="E42">
            <v>0</v>
          </cell>
          <cell r="F42" t="str">
            <v>KOTOT</v>
          </cell>
          <cell r="G42" t="str">
            <v>TK</v>
          </cell>
          <cell r="H42">
            <v>42740</v>
          </cell>
          <cell r="I42">
            <v>19</v>
          </cell>
          <cell r="J42">
            <v>4138022</v>
          </cell>
          <cell r="K42">
            <v>4138022</v>
          </cell>
          <cell r="L42">
            <v>801428.03999999992</v>
          </cell>
          <cell r="M42">
            <v>0</v>
          </cell>
          <cell r="N42">
            <v>919347.84161849716</v>
          </cell>
          <cell r="O42">
            <v>175452.13279999999</v>
          </cell>
          <cell r="P42">
            <v>0</v>
          </cell>
          <cell r="Q42">
            <v>82760.44</v>
          </cell>
          <cell r="S42">
            <v>6117010.4544184972</v>
          </cell>
          <cell r="T42">
            <v>82760.44</v>
          </cell>
          <cell r="U42">
            <v>0</v>
          </cell>
          <cell r="V42">
            <v>41380.22</v>
          </cell>
          <cell r="W42">
            <v>0</v>
          </cell>
          <cell r="X42">
            <v>59350.963584878984</v>
          </cell>
          <cell r="Y42">
            <v>21283.131684878594</v>
          </cell>
          <cell r="Z42">
            <v>38067.831900000012</v>
          </cell>
          <cell r="AA42">
            <v>3.7834979593753815E-10</v>
          </cell>
          <cell r="AB42">
            <v>5675306.2580336183</v>
          </cell>
          <cell r="AE42">
            <v>0</v>
          </cell>
          <cell r="AG42">
            <v>0</v>
          </cell>
          <cell r="AI42">
            <v>0</v>
          </cell>
          <cell r="AJ42">
            <v>5675306.2580336183</v>
          </cell>
        </row>
        <row r="43">
          <cell r="B43">
            <v>10306</v>
          </cell>
          <cell r="C43" t="str">
            <v>ROHANI SIBURIAN</v>
          </cell>
          <cell r="D43" t="str">
            <v>DC</v>
          </cell>
          <cell r="E43">
            <v>0</v>
          </cell>
          <cell r="F43" t="str">
            <v>MONANG</v>
          </cell>
          <cell r="G43" t="str">
            <v>TK</v>
          </cell>
          <cell r="H43">
            <v>42830</v>
          </cell>
          <cell r="I43">
            <v>19</v>
          </cell>
          <cell r="J43">
            <v>4138022</v>
          </cell>
          <cell r="K43">
            <v>4138022</v>
          </cell>
          <cell r="L43">
            <v>2360015.9500000002</v>
          </cell>
          <cell r="M43">
            <v>0</v>
          </cell>
          <cell r="N43">
            <v>948050.88439306361</v>
          </cell>
          <cell r="O43">
            <v>175452.13279999999</v>
          </cell>
          <cell r="P43">
            <v>157638.92000000001</v>
          </cell>
          <cell r="Q43">
            <v>82760.44</v>
          </cell>
          <cell r="S43">
            <v>7861940.3271930637</v>
          </cell>
          <cell r="T43">
            <v>82760.44</v>
          </cell>
          <cell r="U43">
            <v>39409.730000000003</v>
          </cell>
          <cell r="V43">
            <v>41380.22</v>
          </cell>
          <cell r="W43">
            <v>0</v>
          </cell>
          <cell r="X43">
            <v>140264.64604167058</v>
          </cell>
          <cell r="Y43">
            <v>28163.888416670543</v>
          </cell>
          <cell r="Z43">
            <v>112100.75762500004</v>
          </cell>
          <cell r="AA43">
            <v>0</v>
          </cell>
          <cell r="AB43">
            <v>7142273.7983513931</v>
          </cell>
          <cell r="AE43">
            <v>0</v>
          </cell>
          <cell r="AG43">
            <v>0</v>
          </cell>
          <cell r="AI43">
            <v>0</v>
          </cell>
          <cell r="AJ43">
            <v>7142273.7983513931</v>
          </cell>
        </row>
        <row r="44">
          <cell r="B44">
            <v>10311</v>
          </cell>
          <cell r="C44" t="str">
            <v>WASTINI</v>
          </cell>
          <cell r="D44" t="str">
            <v>DC</v>
          </cell>
          <cell r="E44">
            <v>0</v>
          </cell>
          <cell r="F44" t="str">
            <v>MONANG</v>
          </cell>
          <cell r="G44" t="str">
            <v>TK</v>
          </cell>
          <cell r="H44">
            <v>42898</v>
          </cell>
          <cell r="I44">
            <v>19</v>
          </cell>
          <cell r="J44">
            <v>4138022</v>
          </cell>
          <cell r="K44">
            <v>4138022</v>
          </cell>
          <cell r="L44">
            <v>0</v>
          </cell>
          <cell r="M44">
            <v>0</v>
          </cell>
          <cell r="N44">
            <v>948050.88439306361</v>
          </cell>
          <cell r="O44">
            <v>175452.13279999999</v>
          </cell>
          <cell r="P44">
            <v>0</v>
          </cell>
          <cell r="Q44">
            <v>82760.44</v>
          </cell>
          <cell r="S44">
            <v>5344285.4571930636</v>
          </cell>
          <cell r="T44">
            <v>82760.44</v>
          </cell>
          <cell r="U44">
            <v>0</v>
          </cell>
          <cell r="V44">
            <v>41380.22</v>
          </cell>
          <cell r="W44">
            <v>0</v>
          </cell>
          <cell r="X44">
            <v>22646.526216670496</v>
          </cell>
          <cell r="Y44">
            <v>22646.526216670496</v>
          </cell>
          <cell r="Z44">
            <v>0</v>
          </cell>
          <cell r="AA44">
            <v>0</v>
          </cell>
          <cell r="AB44">
            <v>4939285.6981763933</v>
          </cell>
          <cell r="AE44">
            <v>0</v>
          </cell>
          <cell r="AG44">
            <v>0</v>
          </cell>
          <cell r="AI44">
            <v>0</v>
          </cell>
          <cell r="AJ44">
            <v>4939285.6981763933</v>
          </cell>
        </row>
        <row r="45">
          <cell r="B45">
            <v>10313</v>
          </cell>
          <cell r="C45" t="str">
            <v>B.MEGAWATI LUMBANTORUAN</v>
          </cell>
          <cell r="D45" t="str">
            <v>DC</v>
          </cell>
          <cell r="E45">
            <v>0</v>
          </cell>
          <cell r="F45" t="str">
            <v>SITI ROMLAH</v>
          </cell>
          <cell r="G45" t="str">
            <v>TK</v>
          </cell>
          <cell r="H45">
            <v>42905</v>
          </cell>
          <cell r="I45">
            <v>19</v>
          </cell>
          <cell r="J45">
            <v>4138022</v>
          </cell>
          <cell r="K45">
            <v>4138022</v>
          </cell>
          <cell r="L45">
            <v>2303800</v>
          </cell>
          <cell r="M45">
            <v>0</v>
          </cell>
          <cell r="N45">
            <v>948050.88439306361</v>
          </cell>
          <cell r="O45">
            <v>175452.13279999999</v>
          </cell>
          <cell r="P45">
            <v>0</v>
          </cell>
          <cell r="Q45">
            <v>82760.44</v>
          </cell>
          <cell r="S45">
            <v>7648085.4571930636</v>
          </cell>
          <cell r="T45">
            <v>82760.44</v>
          </cell>
          <cell r="U45">
            <v>0</v>
          </cell>
          <cell r="V45">
            <v>41380.22</v>
          </cell>
          <cell r="W45">
            <v>0</v>
          </cell>
          <cell r="X45">
            <v>132077.02621667049</v>
          </cell>
          <cell r="Y45">
            <v>22646.526216670496</v>
          </cell>
          <cell r="Z45">
            <v>109430.5</v>
          </cell>
          <cell r="AA45">
            <v>0</v>
          </cell>
          <cell r="AB45">
            <v>7133655.1981763933</v>
          </cell>
          <cell r="AE45">
            <v>0</v>
          </cell>
          <cell r="AG45">
            <v>0</v>
          </cell>
          <cell r="AI45">
            <v>0</v>
          </cell>
          <cell r="AJ45">
            <v>7133655.1981763933</v>
          </cell>
        </row>
        <row r="46">
          <cell r="B46">
            <v>10314</v>
          </cell>
          <cell r="C46" t="str">
            <v>NANCI MELDA SIHOMBING</v>
          </cell>
          <cell r="D46" t="str">
            <v>DC</v>
          </cell>
          <cell r="E46">
            <v>0</v>
          </cell>
          <cell r="F46" t="str">
            <v>MITA</v>
          </cell>
          <cell r="G46" t="str">
            <v>TK</v>
          </cell>
          <cell r="H46">
            <v>42905</v>
          </cell>
          <cell r="I46">
            <v>19</v>
          </cell>
          <cell r="J46">
            <v>4138022</v>
          </cell>
          <cell r="K46">
            <v>4138022</v>
          </cell>
          <cell r="L46">
            <v>753806.52</v>
          </cell>
          <cell r="M46">
            <v>0</v>
          </cell>
          <cell r="N46">
            <v>791495.27167630056</v>
          </cell>
          <cell r="O46">
            <v>175452.13279999999</v>
          </cell>
          <cell r="P46">
            <v>0</v>
          </cell>
          <cell r="Q46">
            <v>82760.44</v>
          </cell>
          <cell r="S46">
            <v>5941536.3644762998</v>
          </cell>
          <cell r="T46">
            <v>82760.44</v>
          </cell>
          <cell r="U46">
            <v>0</v>
          </cell>
          <cell r="V46">
            <v>41380.22</v>
          </cell>
          <cell r="W46">
            <v>0</v>
          </cell>
          <cell r="X46">
            <v>51015.944312624262</v>
          </cell>
          <cell r="Y46">
            <v>15210.134612624222</v>
          </cell>
          <cell r="Z46">
            <v>35805.809700000042</v>
          </cell>
          <cell r="AA46">
            <v>0</v>
          </cell>
          <cell r="AB46">
            <v>5508167.1873636758</v>
          </cell>
          <cell r="AE46">
            <v>0</v>
          </cell>
          <cell r="AG46">
            <v>0</v>
          </cell>
          <cell r="AI46">
            <v>0</v>
          </cell>
          <cell r="AJ46">
            <v>5508167.1873636758</v>
          </cell>
        </row>
        <row r="47">
          <cell r="B47">
            <v>10315</v>
          </cell>
          <cell r="C47" t="str">
            <v>ZAENAL MUSTAFA SITUMORANG</v>
          </cell>
          <cell r="D47" t="str">
            <v>DC</v>
          </cell>
          <cell r="E47">
            <v>0</v>
          </cell>
          <cell r="F47" t="str">
            <v>MITA</v>
          </cell>
          <cell r="G47" t="str">
            <v>K1</v>
          </cell>
          <cell r="H47">
            <v>42905</v>
          </cell>
          <cell r="I47">
            <v>19</v>
          </cell>
          <cell r="J47">
            <v>4138022</v>
          </cell>
          <cell r="K47">
            <v>4138022</v>
          </cell>
          <cell r="L47">
            <v>0</v>
          </cell>
          <cell r="M47">
            <v>0</v>
          </cell>
          <cell r="N47">
            <v>928118.21579961467</v>
          </cell>
          <cell r="O47">
            <v>175452.13279999999</v>
          </cell>
          <cell r="P47">
            <v>0</v>
          </cell>
          <cell r="Q47">
            <v>82760.44</v>
          </cell>
          <cell r="S47">
            <v>5324352.788599615</v>
          </cell>
          <cell r="T47">
            <v>82760.44</v>
          </cell>
          <cell r="U47">
            <v>0</v>
          </cell>
          <cell r="V47">
            <v>41380.22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4941999.5557996146</v>
          </cell>
          <cell r="AE47">
            <v>0</v>
          </cell>
          <cell r="AG47">
            <v>0</v>
          </cell>
          <cell r="AI47">
            <v>0</v>
          </cell>
          <cell r="AJ47">
            <v>4941999.5557996146</v>
          </cell>
        </row>
        <row r="48">
          <cell r="B48">
            <v>10317</v>
          </cell>
          <cell r="C48" t="str">
            <v>WA ODE LISA HABSARI</v>
          </cell>
          <cell r="D48" t="str">
            <v>DC</v>
          </cell>
          <cell r="E48">
            <v>0</v>
          </cell>
          <cell r="F48" t="str">
            <v>RUDI</v>
          </cell>
          <cell r="G48" t="str">
            <v>TK</v>
          </cell>
          <cell r="H48">
            <v>42954</v>
          </cell>
          <cell r="I48">
            <v>19</v>
          </cell>
          <cell r="J48">
            <v>4138022</v>
          </cell>
          <cell r="K48">
            <v>4138022</v>
          </cell>
          <cell r="L48">
            <v>809100</v>
          </cell>
          <cell r="M48">
            <v>0</v>
          </cell>
          <cell r="N48">
            <v>948050.88439306361</v>
          </cell>
          <cell r="O48">
            <v>175452.13279999999</v>
          </cell>
          <cell r="P48">
            <v>157638.92000000001</v>
          </cell>
          <cell r="Q48">
            <v>82760.44</v>
          </cell>
          <cell r="S48">
            <v>6311024.3771930635</v>
          </cell>
          <cell r="T48">
            <v>82760.44</v>
          </cell>
          <cell r="U48">
            <v>39409.730000000003</v>
          </cell>
          <cell r="V48">
            <v>41380.22</v>
          </cell>
          <cell r="W48">
            <v>0</v>
          </cell>
          <cell r="X48">
            <v>66596.13841667051</v>
          </cell>
          <cell r="Y48">
            <v>28163.888416670543</v>
          </cell>
          <cell r="Z48">
            <v>38432.249999999971</v>
          </cell>
          <cell r="AA48">
            <v>0</v>
          </cell>
          <cell r="AB48">
            <v>5665026.3559763925</v>
          </cell>
          <cell r="AE48">
            <v>0</v>
          </cell>
          <cell r="AG48">
            <v>0</v>
          </cell>
          <cell r="AI48">
            <v>0</v>
          </cell>
          <cell r="AJ48">
            <v>5665026.3559763925</v>
          </cell>
        </row>
        <row r="49">
          <cell r="B49">
            <v>10322</v>
          </cell>
          <cell r="C49" t="str">
            <v>GABRIELLA TAMPUBOLON</v>
          </cell>
          <cell r="D49" t="str">
            <v>DC</v>
          </cell>
          <cell r="E49">
            <v>0</v>
          </cell>
          <cell r="F49" t="str">
            <v>MITA</v>
          </cell>
          <cell r="G49" t="str">
            <v>TK</v>
          </cell>
          <cell r="H49">
            <v>42998</v>
          </cell>
          <cell r="I49">
            <v>19</v>
          </cell>
          <cell r="J49">
            <v>4138022</v>
          </cell>
          <cell r="K49">
            <v>4138022</v>
          </cell>
          <cell r="L49">
            <v>0</v>
          </cell>
          <cell r="M49">
            <v>0</v>
          </cell>
          <cell r="N49">
            <v>948050.88439306361</v>
          </cell>
          <cell r="O49">
            <v>175452.13279999999</v>
          </cell>
          <cell r="P49">
            <v>0</v>
          </cell>
          <cell r="Q49">
            <v>82760.44</v>
          </cell>
          <cell r="S49">
            <v>5344285.4571930636</v>
          </cell>
          <cell r="T49">
            <v>82760.44</v>
          </cell>
          <cell r="U49">
            <v>0</v>
          </cell>
          <cell r="V49">
            <v>41380.22</v>
          </cell>
          <cell r="W49">
            <v>0</v>
          </cell>
          <cell r="X49">
            <v>22646.526216670496</v>
          </cell>
          <cell r="Y49">
            <v>22646.526216670496</v>
          </cell>
          <cell r="Z49">
            <v>0</v>
          </cell>
          <cell r="AA49">
            <v>0</v>
          </cell>
          <cell r="AB49">
            <v>4939285.6981763933</v>
          </cell>
          <cell r="AE49">
            <v>0</v>
          </cell>
          <cell r="AG49">
            <v>0</v>
          </cell>
          <cell r="AI49">
            <v>0</v>
          </cell>
          <cell r="AJ49">
            <v>4939285.6981763933</v>
          </cell>
        </row>
        <row r="50">
          <cell r="B50">
            <v>10324</v>
          </cell>
          <cell r="C50" t="str">
            <v>DHEA PATTAH</v>
          </cell>
          <cell r="D50" t="str">
            <v>DC</v>
          </cell>
          <cell r="E50">
            <v>0</v>
          </cell>
          <cell r="F50" t="str">
            <v>KOTOT</v>
          </cell>
          <cell r="G50" t="str">
            <v>TK</v>
          </cell>
          <cell r="H50">
            <v>43010</v>
          </cell>
          <cell r="I50">
            <v>19</v>
          </cell>
          <cell r="J50">
            <v>4138022</v>
          </cell>
          <cell r="K50">
            <v>4138022</v>
          </cell>
          <cell r="L50">
            <v>0</v>
          </cell>
          <cell r="M50">
            <v>0</v>
          </cell>
          <cell r="N50">
            <v>948050.88439306361</v>
          </cell>
          <cell r="O50">
            <v>175452.13279999999</v>
          </cell>
          <cell r="P50">
            <v>157638.92000000001</v>
          </cell>
          <cell r="Q50">
            <v>82760.44</v>
          </cell>
          <cell r="S50">
            <v>5501924.3771930635</v>
          </cell>
          <cell r="T50">
            <v>82760.44</v>
          </cell>
          <cell r="U50">
            <v>39409.730000000003</v>
          </cell>
          <cell r="V50">
            <v>41380.22</v>
          </cell>
          <cell r="W50">
            <v>0</v>
          </cell>
          <cell r="X50">
            <v>28163.888416670543</v>
          </cell>
          <cell r="Y50">
            <v>28163.888416670543</v>
          </cell>
          <cell r="Z50">
            <v>0</v>
          </cell>
          <cell r="AA50">
            <v>0</v>
          </cell>
          <cell r="AB50">
            <v>4894358.6059763925</v>
          </cell>
          <cell r="AE50">
            <v>0</v>
          </cell>
          <cell r="AG50">
            <v>0</v>
          </cell>
          <cell r="AI50">
            <v>0</v>
          </cell>
          <cell r="AJ50">
            <v>4894358.6059763925</v>
          </cell>
        </row>
        <row r="51">
          <cell r="B51">
            <v>10325</v>
          </cell>
          <cell r="C51" t="str">
            <v>NURLIAN  FAUZIAH RAHMAN</v>
          </cell>
          <cell r="D51" t="str">
            <v>DC</v>
          </cell>
          <cell r="E51">
            <v>0</v>
          </cell>
          <cell r="F51" t="str">
            <v>SITI ROMLAH</v>
          </cell>
          <cell r="G51" t="str">
            <v>TK</v>
          </cell>
          <cell r="H51">
            <v>43010</v>
          </cell>
          <cell r="I51">
            <v>19</v>
          </cell>
          <cell r="J51">
            <v>4138022</v>
          </cell>
          <cell r="K51">
            <v>4138022</v>
          </cell>
          <cell r="L51">
            <v>6645295.9199999999</v>
          </cell>
          <cell r="M51">
            <v>0</v>
          </cell>
          <cell r="N51">
            <v>948050.88439306361</v>
          </cell>
          <cell r="O51">
            <v>175452.13279999999</v>
          </cell>
          <cell r="P51">
            <v>157638.92000000001</v>
          </cell>
          <cell r="Q51">
            <v>82760.44</v>
          </cell>
          <cell r="S51">
            <v>12147220.297193063</v>
          </cell>
          <cell r="T51">
            <v>82760.44</v>
          </cell>
          <cell r="U51">
            <v>39409.730000000003</v>
          </cell>
          <cell r="V51">
            <v>41380.22</v>
          </cell>
          <cell r="W51">
            <v>0</v>
          </cell>
          <cell r="X51">
            <v>630883.81941229268</v>
          </cell>
          <cell r="Y51">
            <v>28163.888416670543</v>
          </cell>
          <cell r="Z51">
            <v>602719.93099562218</v>
          </cell>
          <cell r="AA51">
            <v>0</v>
          </cell>
          <cell r="AB51">
            <v>10936934.594980771</v>
          </cell>
          <cell r="AE51">
            <v>0</v>
          </cell>
          <cell r="AG51">
            <v>0</v>
          </cell>
          <cell r="AI51">
            <v>0</v>
          </cell>
          <cell r="AJ51">
            <v>10936934.594980771</v>
          </cell>
        </row>
        <row r="52">
          <cell r="B52">
            <v>10331</v>
          </cell>
          <cell r="C52" t="str">
            <v>SUHADAYANI RAHMALIA</v>
          </cell>
          <cell r="D52" t="str">
            <v>DC</v>
          </cell>
          <cell r="E52">
            <v>0</v>
          </cell>
          <cell r="F52" t="str">
            <v>BAYU</v>
          </cell>
          <cell r="G52" t="str">
            <v>TK</v>
          </cell>
          <cell r="H52">
            <v>43108</v>
          </cell>
          <cell r="I52">
            <v>19</v>
          </cell>
          <cell r="J52">
            <v>4138022</v>
          </cell>
          <cell r="K52">
            <v>4138022</v>
          </cell>
          <cell r="L52">
            <v>0</v>
          </cell>
          <cell r="M52">
            <v>0</v>
          </cell>
          <cell r="N52">
            <v>948050.88439306361</v>
          </cell>
          <cell r="O52">
            <v>175452.13279999999</v>
          </cell>
          <cell r="P52">
            <v>0</v>
          </cell>
          <cell r="Q52">
            <v>82760.44</v>
          </cell>
          <cell r="S52">
            <v>5344285.4571930636</v>
          </cell>
          <cell r="T52">
            <v>82760.44</v>
          </cell>
          <cell r="U52">
            <v>0</v>
          </cell>
          <cell r="V52">
            <v>41380.22</v>
          </cell>
          <cell r="W52">
            <v>0</v>
          </cell>
          <cell r="X52">
            <v>22646.526216670496</v>
          </cell>
          <cell r="Y52">
            <v>22646.526216670496</v>
          </cell>
          <cell r="Z52">
            <v>0</v>
          </cell>
          <cell r="AA52">
            <v>0</v>
          </cell>
          <cell r="AB52">
            <v>4939285.6981763933</v>
          </cell>
          <cell r="AE52">
            <v>0</v>
          </cell>
          <cell r="AG52">
            <v>0</v>
          </cell>
          <cell r="AI52">
            <v>0</v>
          </cell>
          <cell r="AJ52">
            <v>4939285.6981763933</v>
          </cell>
        </row>
        <row r="53">
          <cell r="B53">
            <v>10339</v>
          </cell>
          <cell r="C53" t="str">
            <v>SUGESTI TRI WIHANI</v>
          </cell>
          <cell r="D53" t="str">
            <v>DC</v>
          </cell>
          <cell r="E53">
            <v>0</v>
          </cell>
          <cell r="F53" t="str">
            <v>MONANG</v>
          </cell>
          <cell r="G53" t="str">
            <v>TK</v>
          </cell>
          <cell r="H53">
            <v>43201</v>
          </cell>
          <cell r="I53">
            <v>19</v>
          </cell>
          <cell r="J53">
            <v>4138022</v>
          </cell>
          <cell r="K53">
            <v>4138022</v>
          </cell>
          <cell r="L53">
            <v>0</v>
          </cell>
          <cell r="M53">
            <v>0</v>
          </cell>
          <cell r="N53">
            <v>948050.88439306361</v>
          </cell>
          <cell r="O53">
            <v>175452.13279999999</v>
          </cell>
          <cell r="P53">
            <v>0</v>
          </cell>
          <cell r="Q53">
            <v>82760.44</v>
          </cell>
          <cell r="S53">
            <v>5344285.4571930636</v>
          </cell>
          <cell r="T53">
            <v>82760.44</v>
          </cell>
          <cell r="U53">
            <v>0</v>
          </cell>
          <cell r="V53">
            <v>41380.22</v>
          </cell>
          <cell r="W53">
            <v>0</v>
          </cell>
          <cell r="X53">
            <v>22646.526216670496</v>
          </cell>
          <cell r="Y53">
            <v>22646.526216670496</v>
          </cell>
          <cell r="Z53">
            <v>0</v>
          </cell>
          <cell r="AA53">
            <v>0</v>
          </cell>
          <cell r="AB53">
            <v>4939285.6981763933</v>
          </cell>
          <cell r="AE53">
            <v>0</v>
          </cell>
          <cell r="AG53">
            <v>0</v>
          </cell>
          <cell r="AI53">
            <v>0</v>
          </cell>
          <cell r="AJ53">
            <v>4939285.6981763933</v>
          </cell>
        </row>
        <row r="54">
          <cell r="B54">
            <v>10342</v>
          </cell>
          <cell r="C54" t="str">
            <v>SELLY BERTOVYA SIHALOHO</v>
          </cell>
          <cell r="D54" t="str">
            <v>DC</v>
          </cell>
          <cell r="E54">
            <v>0</v>
          </cell>
          <cell r="F54" t="str">
            <v>RUDI</v>
          </cell>
          <cell r="G54" t="str">
            <v>TK</v>
          </cell>
          <cell r="H54">
            <v>43229</v>
          </cell>
          <cell r="I54">
            <v>19</v>
          </cell>
          <cell r="J54">
            <v>4138022</v>
          </cell>
          <cell r="K54">
            <v>4138022</v>
          </cell>
          <cell r="L54">
            <v>1238900</v>
          </cell>
          <cell r="M54">
            <v>0</v>
          </cell>
          <cell r="N54">
            <v>948050.88439306361</v>
          </cell>
          <cell r="O54">
            <v>175452.13279999999</v>
          </cell>
          <cell r="P54">
            <v>0</v>
          </cell>
          <cell r="Q54">
            <v>82760.44</v>
          </cell>
          <cell r="S54">
            <v>6583185.4571930636</v>
          </cell>
          <cell r="T54">
            <v>82760.44</v>
          </cell>
          <cell r="U54">
            <v>0</v>
          </cell>
          <cell r="V54">
            <v>41380.22</v>
          </cell>
          <cell r="W54">
            <v>0</v>
          </cell>
          <cell r="X54">
            <v>81494.276216670507</v>
          </cell>
          <cell r="Y54">
            <v>22646.526216670496</v>
          </cell>
          <cell r="Z54">
            <v>58847.750000000015</v>
          </cell>
          <cell r="AA54">
            <v>0</v>
          </cell>
          <cell r="AB54">
            <v>6119337.9481763933</v>
          </cell>
          <cell r="AE54">
            <v>160000</v>
          </cell>
          <cell r="AG54">
            <v>0</v>
          </cell>
          <cell r="AI54">
            <v>0</v>
          </cell>
          <cell r="AJ54">
            <v>5959337.9481763933</v>
          </cell>
        </row>
        <row r="55">
          <cell r="B55">
            <v>10343</v>
          </cell>
          <cell r="C55" t="str">
            <v>AGUNG SATRIO A</v>
          </cell>
          <cell r="D55" t="str">
            <v>DC</v>
          </cell>
          <cell r="E55">
            <v>0</v>
          </cell>
          <cell r="F55" t="str">
            <v>BAYU</v>
          </cell>
          <cell r="G55" t="str">
            <v>K0</v>
          </cell>
          <cell r="H55">
            <v>43242</v>
          </cell>
          <cell r="I55">
            <v>19</v>
          </cell>
          <cell r="J55">
            <v>4138022</v>
          </cell>
          <cell r="K55">
            <v>4138022</v>
          </cell>
          <cell r="L55">
            <v>0</v>
          </cell>
          <cell r="M55">
            <v>0</v>
          </cell>
          <cell r="N55">
            <v>948050.88439306361</v>
          </cell>
          <cell r="O55">
            <v>175452.13279999999</v>
          </cell>
          <cell r="P55">
            <v>0</v>
          </cell>
          <cell r="Q55">
            <v>82760.44</v>
          </cell>
          <cell r="S55">
            <v>5344285.4571930636</v>
          </cell>
          <cell r="T55">
            <v>82760.44</v>
          </cell>
          <cell r="U55">
            <v>0</v>
          </cell>
          <cell r="V55">
            <v>41380.22</v>
          </cell>
          <cell r="W55">
            <v>0</v>
          </cell>
          <cell r="X55">
            <v>3896.5262166704983</v>
          </cell>
          <cell r="Y55">
            <v>3896.5262166704983</v>
          </cell>
          <cell r="Z55">
            <v>0</v>
          </cell>
          <cell r="AA55">
            <v>0</v>
          </cell>
          <cell r="AB55">
            <v>4958035.6981763933</v>
          </cell>
          <cell r="AE55">
            <v>0</v>
          </cell>
          <cell r="AG55">
            <v>0</v>
          </cell>
          <cell r="AI55">
            <v>0</v>
          </cell>
          <cell r="AJ55">
            <v>4958035.6981763933</v>
          </cell>
        </row>
        <row r="56">
          <cell r="B56">
            <v>10344</v>
          </cell>
          <cell r="C56" t="str">
            <v>YANTI KUSNIA LUMBAN GAOL</v>
          </cell>
          <cell r="D56" t="str">
            <v>DC</v>
          </cell>
          <cell r="E56">
            <v>0</v>
          </cell>
          <cell r="F56" t="str">
            <v>MITA</v>
          </cell>
          <cell r="G56" t="str">
            <v>TK</v>
          </cell>
          <cell r="H56">
            <v>43251</v>
          </cell>
          <cell r="I56">
            <v>19</v>
          </cell>
          <cell r="J56">
            <v>4138022</v>
          </cell>
          <cell r="K56">
            <v>4138022</v>
          </cell>
          <cell r="L56">
            <v>954250</v>
          </cell>
          <cell r="M56">
            <v>0</v>
          </cell>
          <cell r="N56">
            <v>948050.88439306361</v>
          </cell>
          <cell r="O56">
            <v>175452.13279999999</v>
          </cell>
          <cell r="P56">
            <v>157638.92000000001</v>
          </cell>
          <cell r="Q56">
            <v>82760.44</v>
          </cell>
          <cell r="S56">
            <v>6456174.3771930635</v>
          </cell>
          <cell r="T56">
            <v>82760.44</v>
          </cell>
          <cell r="U56">
            <v>39409.730000000003</v>
          </cell>
          <cell r="V56">
            <v>41380.22</v>
          </cell>
          <cell r="W56">
            <v>0</v>
          </cell>
          <cell r="X56">
            <v>73490.76341667051</v>
          </cell>
          <cell r="Y56">
            <v>28163.888416670543</v>
          </cell>
          <cell r="Z56">
            <v>45326.874999999971</v>
          </cell>
          <cell r="AA56">
            <v>0</v>
          </cell>
          <cell r="AB56">
            <v>5803281.7309763925</v>
          </cell>
          <cell r="AE56">
            <v>0</v>
          </cell>
          <cell r="AG56">
            <v>0</v>
          </cell>
          <cell r="AI56">
            <v>0</v>
          </cell>
          <cell r="AJ56">
            <v>5803281.7309763925</v>
          </cell>
        </row>
        <row r="57">
          <cell r="B57">
            <v>10346</v>
          </cell>
          <cell r="C57" t="str">
            <v>SAPUTRA</v>
          </cell>
          <cell r="D57" t="str">
            <v>DC</v>
          </cell>
          <cell r="E57">
            <v>0</v>
          </cell>
          <cell r="F57" t="str">
            <v>RUDI</v>
          </cell>
          <cell r="G57" t="str">
            <v>K1</v>
          </cell>
          <cell r="H57">
            <v>43293</v>
          </cell>
          <cell r="I57">
            <v>19</v>
          </cell>
          <cell r="J57">
            <v>4138022</v>
          </cell>
          <cell r="K57">
            <v>4138022</v>
          </cell>
          <cell r="L57">
            <v>0</v>
          </cell>
          <cell r="M57">
            <v>0</v>
          </cell>
          <cell r="N57">
            <v>894631.3325626204</v>
          </cell>
          <cell r="O57">
            <v>175452.13279999999</v>
          </cell>
          <cell r="P57">
            <v>0</v>
          </cell>
          <cell r="Q57">
            <v>82760.44</v>
          </cell>
          <cell r="S57">
            <v>5290865.9053626209</v>
          </cell>
          <cell r="T57">
            <v>82760.44</v>
          </cell>
          <cell r="U57">
            <v>0</v>
          </cell>
          <cell r="V57">
            <v>41380.22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4908512.6725626206</v>
          </cell>
          <cell r="AE57">
            <v>0</v>
          </cell>
          <cell r="AG57">
            <v>0</v>
          </cell>
          <cell r="AI57">
            <v>0</v>
          </cell>
          <cell r="AJ57">
            <v>4908512.6725626206</v>
          </cell>
        </row>
        <row r="58">
          <cell r="B58">
            <v>10349</v>
          </cell>
          <cell r="C58" t="str">
            <v>RIZKI SARNI PURBA</v>
          </cell>
          <cell r="D58" t="str">
            <v>DC</v>
          </cell>
          <cell r="E58">
            <v>0</v>
          </cell>
          <cell r="F58" t="str">
            <v>BAYU</v>
          </cell>
          <cell r="G58" t="str">
            <v>TK</v>
          </cell>
          <cell r="H58">
            <v>43294</v>
          </cell>
          <cell r="I58">
            <v>19</v>
          </cell>
          <cell r="J58">
            <v>4138022</v>
          </cell>
          <cell r="K58">
            <v>4138022</v>
          </cell>
          <cell r="L58">
            <v>1950750.0000000002</v>
          </cell>
          <cell r="M58">
            <v>0</v>
          </cell>
          <cell r="N58">
            <v>469666.83815028903</v>
          </cell>
          <cell r="O58">
            <v>175452.13279999999</v>
          </cell>
          <cell r="P58">
            <v>0</v>
          </cell>
          <cell r="Q58">
            <v>82760.44</v>
          </cell>
          <cell r="S58">
            <v>6816651.4109502891</v>
          </cell>
          <cell r="T58">
            <v>82760.44</v>
          </cell>
          <cell r="U58">
            <v>0</v>
          </cell>
          <cell r="V58">
            <v>41380.22</v>
          </cell>
          <cell r="W58">
            <v>0</v>
          </cell>
          <cell r="X58">
            <v>92583.90902013873</v>
          </cell>
          <cell r="Y58">
            <v>0</v>
          </cell>
          <cell r="Z58">
            <v>92583.90902013873</v>
          </cell>
          <cell r="AA58">
            <v>0</v>
          </cell>
          <cell r="AB58">
            <v>6341714.2691301499</v>
          </cell>
          <cell r="AE58">
            <v>0</v>
          </cell>
          <cell r="AG58">
            <v>0</v>
          </cell>
          <cell r="AI58">
            <v>0</v>
          </cell>
          <cell r="AJ58">
            <v>6341714.2691301499</v>
          </cell>
        </row>
        <row r="59">
          <cell r="B59">
            <v>10351</v>
          </cell>
          <cell r="C59" t="str">
            <v>IRAWATY TAMPUBOLON</v>
          </cell>
          <cell r="D59" t="str">
            <v>DC</v>
          </cell>
          <cell r="E59">
            <v>0</v>
          </cell>
          <cell r="F59" t="str">
            <v>RUDI</v>
          </cell>
          <cell r="G59" t="str">
            <v>TK</v>
          </cell>
          <cell r="H59">
            <v>43313</v>
          </cell>
          <cell r="I59">
            <v>19</v>
          </cell>
          <cell r="J59">
            <v>4138022</v>
          </cell>
          <cell r="K59">
            <v>4138022</v>
          </cell>
          <cell r="L59">
            <v>811125</v>
          </cell>
          <cell r="M59">
            <v>0</v>
          </cell>
          <cell r="N59">
            <v>704872.32755298645</v>
          </cell>
          <cell r="O59">
            <v>175452.13279999999</v>
          </cell>
          <cell r="P59">
            <v>157638.92000000001</v>
          </cell>
          <cell r="Q59">
            <v>82760.44</v>
          </cell>
          <cell r="S59">
            <v>6069870.8203529865</v>
          </cell>
          <cell r="T59">
            <v>82760.44</v>
          </cell>
          <cell r="U59">
            <v>39409.730000000003</v>
          </cell>
          <cell r="V59">
            <v>41380.22</v>
          </cell>
          <cell r="W59">
            <v>0</v>
          </cell>
          <cell r="X59">
            <v>55141.344466767216</v>
          </cell>
          <cell r="Y59">
            <v>16612.906966766841</v>
          </cell>
          <cell r="Z59">
            <v>38528.4375</v>
          </cell>
          <cell r="AA59">
            <v>3.7834979593753815E-10</v>
          </cell>
          <cell r="AB59">
            <v>5435327.5930862194</v>
          </cell>
          <cell r="AE59">
            <v>0</v>
          </cell>
          <cell r="AG59">
            <v>0</v>
          </cell>
          <cell r="AI59">
            <v>0</v>
          </cell>
          <cell r="AJ59">
            <v>5435327.5930862194</v>
          </cell>
        </row>
        <row r="60">
          <cell r="B60">
            <v>10353</v>
          </cell>
          <cell r="C60" t="str">
            <v>SYAWAL JUNIAR</v>
          </cell>
          <cell r="D60" t="str">
            <v>DC</v>
          </cell>
          <cell r="E60">
            <v>0</v>
          </cell>
          <cell r="F60" t="str">
            <v>KOTOT</v>
          </cell>
          <cell r="G60" t="str">
            <v>K1</v>
          </cell>
          <cell r="H60">
            <v>43318</v>
          </cell>
          <cell r="I60">
            <v>19</v>
          </cell>
          <cell r="J60">
            <v>4138022</v>
          </cell>
          <cell r="K60">
            <v>4138022</v>
          </cell>
          <cell r="L60">
            <v>0</v>
          </cell>
          <cell r="M60">
            <v>0</v>
          </cell>
          <cell r="N60">
            <v>791495.27167630056</v>
          </cell>
          <cell r="O60">
            <v>175452.13279999999</v>
          </cell>
          <cell r="P60">
            <v>0</v>
          </cell>
          <cell r="Q60">
            <v>82760.44</v>
          </cell>
          <cell r="S60">
            <v>5187729.8444763003</v>
          </cell>
          <cell r="T60">
            <v>82760.44</v>
          </cell>
          <cell r="U60">
            <v>0</v>
          </cell>
          <cell r="V60">
            <v>41380.22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4805376.6116762999</v>
          </cell>
          <cell r="AE60">
            <v>0</v>
          </cell>
          <cell r="AG60">
            <v>0</v>
          </cell>
          <cell r="AI60">
            <v>0</v>
          </cell>
          <cell r="AJ60">
            <v>4805376.6116762999</v>
          </cell>
        </row>
        <row r="61">
          <cell r="B61">
            <v>10355</v>
          </cell>
          <cell r="C61" t="str">
            <v>MARTA SINAGA</v>
          </cell>
          <cell r="D61" t="str">
            <v>DC</v>
          </cell>
          <cell r="E61">
            <v>0</v>
          </cell>
          <cell r="F61" t="str">
            <v>MITA</v>
          </cell>
          <cell r="G61" t="str">
            <v>TK</v>
          </cell>
          <cell r="H61">
            <v>43353</v>
          </cell>
          <cell r="I61">
            <v>19</v>
          </cell>
          <cell r="J61">
            <v>4138022</v>
          </cell>
          <cell r="K61">
            <v>4138022</v>
          </cell>
          <cell r="L61">
            <v>802125</v>
          </cell>
          <cell r="M61">
            <v>0</v>
          </cell>
          <cell r="N61">
            <v>469666.83815028903</v>
          </cell>
          <cell r="O61">
            <v>175452.13279999999</v>
          </cell>
          <cell r="P61">
            <v>0</v>
          </cell>
          <cell r="Q61">
            <v>82760.44</v>
          </cell>
          <cell r="S61">
            <v>5668026.4109502891</v>
          </cell>
          <cell r="T61">
            <v>82760.44</v>
          </cell>
          <cell r="U61">
            <v>0</v>
          </cell>
          <cell r="V61">
            <v>41380.22</v>
          </cell>
          <cell r="W61">
            <v>0</v>
          </cell>
          <cell r="X61">
            <v>38024.221520138723</v>
          </cell>
          <cell r="Y61">
            <v>0</v>
          </cell>
          <cell r="Z61">
            <v>38024.221520138723</v>
          </cell>
          <cell r="AA61">
            <v>0</v>
          </cell>
          <cell r="AB61">
            <v>5247648.9566301499</v>
          </cell>
          <cell r="AE61">
            <v>0</v>
          </cell>
          <cell r="AG61">
            <v>0</v>
          </cell>
          <cell r="AI61">
            <v>0</v>
          </cell>
          <cell r="AJ61">
            <v>5247648.9566301499</v>
          </cell>
        </row>
        <row r="62">
          <cell r="B62">
            <v>10356</v>
          </cell>
          <cell r="C62" t="str">
            <v>AHMAD AFFANDI</v>
          </cell>
          <cell r="D62" t="str">
            <v>DC</v>
          </cell>
          <cell r="E62">
            <v>0</v>
          </cell>
          <cell r="F62" t="str">
            <v>SITI ROMLAH</v>
          </cell>
          <cell r="G62" t="str">
            <v>K0</v>
          </cell>
          <cell r="H62">
            <v>43399</v>
          </cell>
          <cell r="I62">
            <v>19</v>
          </cell>
          <cell r="J62">
            <v>4138022</v>
          </cell>
          <cell r="K62">
            <v>4138022</v>
          </cell>
          <cell r="L62">
            <v>0</v>
          </cell>
          <cell r="M62">
            <v>0</v>
          </cell>
          <cell r="N62">
            <v>948050.88439306361</v>
          </cell>
          <cell r="O62">
            <v>175452.13279999999</v>
          </cell>
          <cell r="P62">
            <v>157638.92000000001</v>
          </cell>
          <cell r="Q62">
            <v>82760.44</v>
          </cell>
          <cell r="S62">
            <v>5501924.3771930635</v>
          </cell>
          <cell r="T62">
            <v>82760.44</v>
          </cell>
          <cell r="U62">
            <v>39409.730000000003</v>
          </cell>
          <cell r="V62">
            <v>41380.22</v>
          </cell>
          <cell r="W62">
            <v>0</v>
          </cell>
          <cell r="X62">
            <v>9413.8884166705429</v>
          </cell>
          <cell r="Y62">
            <v>9413.8884166705429</v>
          </cell>
          <cell r="Z62">
            <v>0</v>
          </cell>
          <cell r="AA62">
            <v>0</v>
          </cell>
          <cell r="AB62">
            <v>4913108.6059763925</v>
          </cell>
          <cell r="AE62">
            <v>0</v>
          </cell>
          <cell r="AG62">
            <v>0</v>
          </cell>
          <cell r="AI62">
            <v>0</v>
          </cell>
          <cell r="AJ62">
            <v>4913108.6059763925</v>
          </cell>
        </row>
        <row r="63">
          <cell r="B63">
            <v>10357</v>
          </cell>
          <cell r="C63" t="str">
            <v>MEILANI SOFYANA</v>
          </cell>
          <cell r="D63" t="str">
            <v>DC</v>
          </cell>
          <cell r="E63">
            <v>0</v>
          </cell>
          <cell r="F63" t="str">
            <v>SITI ROMLAH</v>
          </cell>
          <cell r="G63" t="str">
            <v>TK</v>
          </cell>
          <cell r="H63">
            <v>43406</v>
          </cell>
          <cell r="I63">
            <v>19</v>
          </cell>
          <cell r="J63">
            <v>4138022</v>
          </cell>
          <cell r="K63">
            <v>4138022</v>
          </cell>
          <cell r="L63">
            <v>0</v>
          </cell>
          <cell r="M63">
            <v>0</v>
          </cell>
          <cell r="N63">
            <v>948050.88439306361</v>
          </cell>
          <cell r="O63">
            <v>175452.13279999999</v>
          </cell>
          <cell r="P63">
            <v>0</v>
          </cell>
          <cell r="Q63">
            <v>82760.44</v>
          </cell>
          <cell r="S63">
            <v>5344285.4571930636</v>
          </cell>
          <cell r="T63">
            <v>82760.44</v>
          </cell>
          <cell r="U63">
            <v>0</v>
          </cell>
          <cell r="V63">
            <v>41380.22</v>
          </cell>
          <cell r="W63">
            <v>0</v>
          </cell>
          <cell r="X63">
            <v>22646.526216670496</v>
          </cell>
          <cell r="Y63">
            <v>22646.526216670496</v>
          </cell>
          <cell r="Z63">
            <v>0</v>
          </cell>
          <cell r="AA63">
            <v>0</v>
          </cell>
          <cell r="AB63">
            <v>4939285.6981763933</v>
          </cell>
          <cell r="AE63">
            <v>0</v>
          </cell>
          <cell r="AG63">
            <v>0</v>
          </cell>
          <cell r="AI63">
            <v>0</v>
          </cell>
          <cell r="AJ63">
            <v>4939285.6981763933</v>
          </cell>
        </row>
        <row r="64">
          <cell r="B64">
            <v>10364</v>
          </cell>
          <cell r="C64" t="str">
            <v>MILA ANA MARLINA</v>
          </cell>
          <cell r="D64" t="str">
            <v>DC</v>
          </cell>
          <cell r="E64">
            <v>0</v>
          </cell>
          <cell r="F64" t="str">
            <v>MONANG</v>
          </cell>
          <cell r="G64" t="str">
            <v>TK</v>
          </cell>
          <cell r="H64">
            <v>43480</v>
          </cell>
          <cell r="I64">
            <v>19</v>
          </cell>
          <cell r="J64">
            <v>4138022</v>
          </cell>
          <cell r="K64">
            <v>4138022</v>
          </cell>
          <cell r="L64">
            <v>0</v>
          </cell>
          <cell r="M64">
            <v>0</v>
          </cell>
          <cell r="N64">
            <v>791495.27167630056</v>
          </cell>
          <cell r="O64">
            <v>175452.13279999999</v>
          </cell>
          <cell r="P64">
            <v>157638.92000000001</v>
          </cell>
          <cell r="Q64">
            <v>82760.44</v>
          </cell>
          <cell r="S64">
            <v>5345368.7644763002</v>
          </cell>
          <cell r="T64">
            <v>82760.44</v>
          </cell>
          <cell r="U64">
            <v>39409.730000000003</v>
          </cell>
          <cell r="V64">
            <v>41380.22</v>
          </cell>
          <cell r="W64">
            <v>0</v>
          </cell>
          <cell r="X64">
            <v>20727.4968126243</v>
          </cell>
          <cell r="Y64">
            <v>20727.4968126243</v>
          </cell>
          <cell r="Z64">
            <v>0</v>
          </cell>
          <cell r="AA64">
            <v>0</v>
          </cell>
          <cell r="AB64">
            <v>4745239.3848636756</v>
          </cell>
          <cell r="AE64">
            <v>0</v>
          </cell>
          <cell r="AG64">
            <v>0</v>
          </cell>
          <cell r="AI64">
            <v>0</v>
          </cell>
          <cell r="AJ64">
            <v>4745239.3848636756</v>
          </cell>
        </row>
        <row r="65">
          <cell r="B65">
            <v>10365</v>
          </cell>
          <cell r="C65" t="str">
            <v>LILIK ELISAH MILYANI</v>
          </cell>
          <cell r="D65" t="str">
            <v>DC</v>
          </cell>
          <cell r="E65">
            <v>0</v>
          </cell>
          <cell r="F65" t="str">
            <v>KOTOT</v>
          </cell>
          <cell r="G65" t="str">
            <v>TK</v>
          </cell>
          <cell r="H65">
            <v>43486</v>
          </cell>
          <cell r="I65">
            <v>19</v>
          </cell>
          <cell r="J65">
            <v>4138022</v>
          </cell>
          <cell r="K65">
            <v>4138022</v>
          </cell>
          <cell r="L65">
            <v>0</v>
          </cell>
          <cell r="M65">
            <v>0</v>
          </cell>
          <cell r="N65">
            <v>948050.88439306361</v>
          </cell>
          <cell r="O65">
            <v>175452.13279999999</v>
          </cell>
          <cell r="P65">
            <v>157638.92000000001</v>
          </cell>
          <cell r="Q65">
            <v>82760.44</v>
          </cell>
          <cell r="S65">
            <v>5501924.3771930635</v>
          </cell>
          <cell r="T65">
            <v>82760.44</v>
          </cell>
          <cell r="U65">
            <v>39409.730000000003</v>
          </cell>
          <cell r="V65">
            <v>41380.22</v>
          </cell>
          <cell r="W65">
            <v>0</v>
          </cell>
          <cell r="X65">
            <v>28163.888416670543</v>
          </cell>
          <cell r="Y65">
            <v>28163.888416670543</v>
          </cell>
          <cell r="Z65">
            <v>0</v>
          </cell>
          <cell r="AA65">
            <v>0</v>
          </cell>
          <cell r="AB65">
            <v>4894358.6059763925</v>
          </cell>
          <cell r="AE65">
            <v>0</v>
          </cell>
          <cell r="AG65">
            <v>0</v>
          </cell>
          <cell r="AI65">
            <v>0</v>
          </cell>
          <cell r="AJ65">
            <v>4894358.6059763925</v>
          </cell>
        </row>
        <row r="66">
          <cell r="B66">
            <v>10366</v>
          </cell>
          <cell r="C66" t="str">
            <v>JOKO WURYANTO</v>
          </cell>
          <cell r="D66" t="str">
            <v>DC</v>
          </cell>
          <cell r="E66">
            <v>0</v>
          </cell>
          <cell r="F66" t="str">
            <v>MONANG</v>
          </cell>
          <cell r="G66" t="str">
            <v>K2</v>
          </cell>
          <cell r="H66">
            <v>43493</v>
          </cell>
          <cell r="I66">
            <v>19</v>
          </cell>
          <cell r="J66">
            <v>4138022</v>
          </cell>
          <cell r="K66">
            <v>4138022</v>
          </cell>
          <cell r="L66">
            <v>0</v>
          </cell>
          <cell r="M66">
            <v>0</v>
          </cell>
          <cell r="N66">
            <v>948050.88439306361</v>
          </cell>
          <cell r="O66">
            <v>175452.13279999999</v>
          </cell>
          <cell r="P66">
            <v>0</v>
          </cell>
          <cell r="Q66">
            <v>82760.44</v>
          </cell>
          <cell r="S66">
            <v>5344285.4571930636</v>
          </cell>
          <cell r="T66">
            <v>82760.44</v>
          </cell>
          <cell r="U66">
            <v>0</v>
          </cell>
          <cell r="V66">
            <v>41380.22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4961932.2243930632</v>
          </cell>
          <cell r="AE66">
            <v>0</v>
          </cell>
          <cell r="AG66">
            <v>0</v>
          </cell>
          <cell r="AI66">
            <v>0</v>
          </cell>
          <cell r="AJ66">
            <v>4961932.2243930632</v>
          </cell>
        </row>
        <row r="67">
          <cell r="B67">
            <v>10368</v>
          </cell>
          <cell r="C67" t="str">
            <v>JUSLIN LUAHAMBOWO</v>
          </cell>
          <cell r="D67" t="str">
            <v>DC</v>
          </cell>
          <cell r="E67">
            <v>0</v>
          </cell>
          <cell r="F67" t="str">
            <v>SITI ROMLAH</v>
          </cell>
          <cell r="G67" t="str">
            <v>TK</v>
          </cell>
          <cell r="H67">
            <v>43523</v>
          </cell>
          <cell r="I67">
            <v>18</v>
          </cell>
          <cell r="J67">
            <v>4138022</v>
          </cell>
          <cell r="K67">
            <v>3920231.3684210526</v>
          </cell>
          <cell r="L67">
            <v>0</v>
          </cell>
          <cell r="M67">
            <v>0</v>
          </cell>
          <cell r="N67">
            <v>948050.88439306361</v>
          </cell>
          <cell r="O67">
            <v>0</v>
          </cell>
          <cell r="P67">
            <v>0</v>
          </cell>
          <cell r="Q67">
            <v>0</v>
          </cell>
          <cell r="S67">
            <v>4868282.252814116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6243.4070086705187</v>
          </cell>
          <cell r="Y67">
            <v>6243.4070086705187</v>
          </cell>
          <cell r="Z67">
            <v>0</v>
          </cell>
          <cell r="AA67">
            <v>0</v>
          </cell>
          <cell r="AB67">
            <v>4862038.8458054457</v>
          </cell>
          <cell r="AE67">
            <v>0</v>
          </cell>
          <cell r="AG67">
            <v>0</v>
          </cell>
          <cell r="AI67">
            <v>0</v>
          </cell>
          <cell r="AJ67">
            <v>4862038.8458054457</v>
          </cell>
        </row>
        <row r="68">
          <cell r="B68">
            <v>10369</v>
          </cell>
          <cell r="C68" t="str">
            <v xml:space="preserve">YUNIMAN ZEBUA </v>
          </cell>
          <cell r="D68" t="str">
            <v>DC</v>
          </cell>
          <cell r="E68">
            <v>0</v>
          </cell>
          <cell r="F68" t="str">
            <v>KOTOT</v>
          </cell>
          <cell r="G68" t="str">
            <v>TK</v>
          </cell>
          <cell r="H68">
            <v>43530</v>
          </cell>
          <cell r="I68">
            <v>13</v>
          </cell>
          <cell r="J68">
            <v>4138022</v>
          </cell>
          <cell r="K68">
            <v>2831278.210526316</v>
          </cell>
          <cell r="L68">
            <v>0</v>
          </cell>
          <cell r="M68">
            <v>0</v>
          </cell>
          <cell r="N68">
            <v>791495.27167630056</v>
          </cell>
          <cell r="O68">
            <v>120046.1961263158</v>
          </cell>
          <cell r="P68">
            <v>0</v>
          </cell>
          <cell r="Q68">
            <v>56625.564210526318</v>
          </cell>
          <cell r="S68">
            <v>3799445.2425394584</v>
          </cell>
          <cell r="T68">
            <v>56625.564210526318</v>
          </cell>
          <cell r="U68">
            <v>0</v>
          </cell>
          <cell r="V68">
            <v>28312.782105263159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3537835.135886827</v>
          </cell>
          <cell r="AE68">
            <v>0</v>
          </cell>
          <cell r="AG68">
            <v>0</v>
          </cell>
          <cell r="AI68">
            <v>0</v>
          </cell>
          <cell r="AJ68">
            <v>3537835.135886827</v>
          </cell>
        </row>
        <row r="69">
          <cell r="B69">
            <v>10370</v>
          </cell>
          <cell r="C69" t="str">
            <v xml:space="preserve">TUAN MARTAPPAK SIAHAAN </v>
          </cell>
          <cell r="D69" t="str">
            <v>DC</v>
          </cell>
          <cell r="E69">
            <v>0</v>
          </cell>
          <cell r="F69" t="str">
            <v>MITA</v>
          </cell>
          <cell r="G69" t="str">
            <v>TK</v>
          </cell>
          <cell r="H69">
            <v>43542</v>
          </cell>
          <cell r="I69">
            <v>6</v>
          </cell>
          <cell r="J69">
            <v>4138022</v>
          </cell>
          <cell r="K69">
            <v>1306743.7894736843</v>
          </cell>
          <cell r="L69">
            <v>0</v>
          </cell>
          <cell r="M69">
            <v>0</v>
          </cell>
          <cell r="N69">
            <v>0</v>
          </cell>
          <cell r="O69">
            <v>55405.936673684213</v>
          </cell>
          <cell r="P69">
            <v>0</v>
          </cell>
          <cell r="Q69">
            <v>26134.875789473685</v>
          </cell>
          <cell r="S69">
            <v>1388284.6019368423</v>
          </cell>
          <cell r="T69">
            <v>26134.875789473685</v>
          </cell>
          <cell r="U69">
            <v>0</v>
          </cell>
          <cell r="V69">
            <v>13067.437894736842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1267541.4757894739</v>
          </cell>
          <cell r="AE69">
            <v>0</v>
          </cell>
          <cell r="AG69">
            <v>0</v>
          </cell>
          <cell r="AI69">
            <v>0</v>
          </cell>
          <cell r="AJ69">
            <v>1267541.4757894739</v>
          </cell>
        </row>
        <row r="70">
          <cell r="B70">
            <v>10363</v>
          </cell>
          <cell r="C70" t="str">
            <v>RISTI IMAN SARI</v>
          </cell>
          <cell r="D70" t="str">
            <v>DC</v>
          </cell>
          <cell r="E70">
            <v>0</v>
          </cell>
          <cell r="F70" t="str">
            <v>KOTOT</v>
          </cell>
          <cell r="G70" t="str">
            <v>TK</v>
          </cell>
          <cell r="H70">
            <v>43479</v>
          </cell>
          <cell r="I70">
            <v>2</v>
          </cell>
          <cell r="J70">
            <v>4138022</v>
          </cell>
          <cell r="K70">
            <v>435581.26315789472</v>
          </cell>
          <cell r="L70">
            <v>0</v>
          </cell>
          <cell r="M70">
            <v>0</v>
          </cell>
          <cell r="N70">
            <v>0</v>
          </cell>
          <cell r="O70">
            <v>18468.645557894735</v>
          </cell>
          <cell r="P70">
            <v>0</v>
          </cell>
          <cell r="Q70">
            <v>8711.6252631578936</v>
          </cell>
          <cell r="S70">
            <v>462761.53397894732</v>
          </cell>
          <cell r="T70">
            <v>8711.6252631578936</v>
          </cell>
          <cell r="U70">
            <v>0</v>
          </cell>
          <cell r="V70">
            <v>4355.8126315789468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422513.82526315789</v>
          </cell>
          <cell r="AE70">
            <v>0</v>
          </cell>
          <cell r="AG70">
            <v>0</v>
          </cell>
          <cell r="AI70">
            <v>0</v>
          </cell>
          <cell r="AJ70">
            <v>422513.82526315789</v>
          </cell>
        </row>
        <row r="71">
          <cell r="B71">
            <v>50009</v>
          </cell>
          <cell r="C71" t="str">
            <v>Rusdi Risdiantoro</v>
          </cell>
          <cell r="D71" t="str">
            <v>SC</v>
          </cell>
          <cell r="E71">
            <v>0</v>
          </cell>
          <cell r="F71" t="str">
            <v>Security</v>
          </cell>
          <cell r="G71" t="str">
            <v>K2</v>
          </cell>
          <cell r="H71">
            <v>40026</v>
          </cell>
          <cell r="I71">
            <v>19</v>
          </cell>
          <cell r="J71">
            <v>4138022</v>
          </cell>
          <cell r="K71">
            <v>4138022</v>
          </cell>
          <cell r="L71">
            <v>0</v>
          </cell>
          <cell r="M71">
            <v>0</v>
          </cell>
          <cell r="N71">
            <v>948050.88439306361</v>
          </cell>
          <cell r="O71">
            <v>175452.13279999999</v>
          </cell>
          <cell r="P71">
            <v>157638.92000000001</v>
          </cell>
          <cell r="Q71">
            <v>82760.44</v>
          </cell>
          <cell r="S71">
            <v>5501924.3771930635</v>
          </cell>
          <cell r="T71">
            <v>82760.44</v>
          </cell>
          <cell r="U71">
            <v>39409.730000000003</v>
          </cell>
          <cell r="V71">
            <v>41380.22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4922522.4943930637</v>
          </cell>
          <cell r="AE71">
            <v>0</v>
          </cell>
          <cell r="AG71">
            <v>0</v>
          </cell>
          <cell r="AI71">
            <v>0</v>
          </cell>
          <cell r="AJ71">
            <v>4922522.4943930637</v>
          </cell>
        </row>
        <row r="72">
          <cell r="B72">
            <v>50016</v>
          </cell>
          <cell r="C72" t="str">
            <v>ROHMAT P</v>
          </cell>
          <cell r="D72" t="str">
            <v>OB</v>
          </cell>
          <cell r="E72">
            <v>0</v>
          </cell>
          <cell r="F72" t="str">
            <v>Office Boy</v>
          </cell>
          <cell r="G72" t="str">
            <v>TK</v>
          </cell>
          <cell r="H72">
            <v>42800</v>
          </cell>
          <cell r="I72">
            <v>19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528612.71676300582</v>
          </cell>
          <cell r="O72">
            <v>0</v>
          </cell>
          <cell r="P72">
            <v>0</v>
          </cell>
          <cell r="Q72">
            <v>0</v>
          </cell>
          <cell r="S72">
            <v>528612.71676300582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528612.71676300582</v>
          </cell>
          <cell r="AE72">
            <v>0</v>
          </cell>
          <cell r="AG72">
            <v>0</v>
          </cell>
          <cell r="AI72">
            <v>0</v>
          </cell>
          <cell r="AJ72">
            <v>528612.71676300582</v>
          </cell>
        </row>
        <row r="73">
          <cell r="B73">
            <v>0</v>
          </cell>
          <cell r="C73">
            <v>0</v>
          </cell>
          <cell r="D73" t="str">
            <v>DC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E73">
            <v>0</v>
          </cell>
          <cell r="AG73">
            <v>0</v>
          </cell>
          <cell r="AI73">
            <v>0</v>
          </cell>
          <cell r="AJ73">
            <v>0</v>
          </cell>
        </row>
        <row r="74">
          <cell r="B74">
            <v>0</v>
          </cell>
          <cell r="C74">
            <v>0</v>
          </cell>
          <cell r="D74" t="str">
            <v>DC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E74">
            <v>0</v>
          </cell>
          <cell r="AG74">
            <v>0</v>
          </cell>
          <cell r="AI74">
            <v>0</v>
          </cell>
          <cell r="AJ74">
            <v>0</v>
          </cell>
        </row>
        <row r="75">
          <cell r="B75">
            <v>0</v>
          </cell>
          <cell r="C75">
            <v>0</v>
          </cell>
          <cell r="D75" t="str">
            <v>DC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E75">
            <v>0</v>
          </cell>
          <cell r="AG75">
            <v>0</v>
          </cell>
          <cell r="AI75">
            <v>0</v>
          </cell>
          <cell r="AJ75">
            <v>0</v>
          </cell>
        </row>
        <row r="76">
          <cell r="B76">
            <v>0</v>
          </cell>
          <cell r="C76">
            <v>0</v>
          </cell>
          <cell r="D76" t="str">
            <v>DC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E76">
            <v>0</v>
          </cell>
          <cell r="AG76">
            <v>0</v>
          </cell>
          <cell r="AI76">
            <v>0</v>
          </cell>
          <cell r="AJ76">
            <v>0</v>
          </cell>
        </row>
        <row r="77">
          <cell r="B77">
            <v>0</v>
          </cell>
          <cell r="C77">
            <v>0</v>
          </cell>
          <cell r="D77" t="str">
            <v>DC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E77">
            <v>0</v>
          </cell>
          <cell r="AG77">
            <v>0</v>
          </cell>
          <cell r="AI77">
            <v>0</v>
          </cell>
          <cell r="AJ77">
            <v>0</v>
          </cell>
        </row>
        <row r="78">
          <cell r="B78">
            <v>0</v>
          </cell>
          <cell r="C78">
            <v>0</v>
          </cell>
          <cell r="D78" t="str">
            <v>DC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E78">
            <v>0</v>
          </cell>
          <cell r="AG78">
            <v>0</v>
          </cell>
          <cell r="AI78">
            <v>0</v>
          </cell>
          <cell r="AJ78">
            <v>0</v>
          </cell>
        </row>
        <row r="79">
          <cell r="B79">
            <v>0</v>
          </cell>
          <cell r="C79">
            <v>0</v>
          </cell>
          <cell r="D79" t="str">
            <v>DC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E79">
            <v>0</v>
          </cell>
          <cell r="AG79">
            <v>0</v>
          </cell>
          <cell r="AI79">
            <v>0</v>
          </cell>
          <cell r="AJ79">
            <v>0</v>
          </cell>
        </row>
        <row r="80">
          <cell r="B80">
            <v>0</v>
          </cell>
          <cell r="C80">
            <v>0</v>
          </cell>
          <cell r="D80" t="str">
            <v>DC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E80">
            <v>0</v>
          </cell>
          <cell r="AG80">
            <v>0</v>
          </cell>
          <cell r="AI80">
            <v>0</v>
          </cell>
          <cell r="AJ80">
            <v>0</v>
          </cell>
        </row>
        <row r="83">
          <cell r="J83">
            <v>252842309</v>
          </cell>
          <cell r="K83">
            <v>244784055.63157895</v>
          </cell>
          <cell r="L83">
            <v>102709383.1825</v>
          </cell>
          <cell r="M83">
            <v>0</v>
          </cell>
          <cell r="N83">
            <v>56013643.173699468</v>
          </cell>
          <cell r="O83">
            <v>10212626.148757886</v>
          </cell>
          <cell r="P83">
            <v>5851816.799999998</v>
          </cell>
          <cell r="Q83">
            <v>4817276.4852631595</v>
          </cell>
          <cell r="R83">
            <v>0</v>
          </cell>
          <cell r="S83">
            <v>424388801.42179954</v>
          </cell>
          <cell r="T83">
            <v>4817276.4852631595</v>
          </cell>
          <cell r="U83">
            <v>1462954.1999999995</v>
          </cell>
          <cell r="V83">
            <v>2408638.2426315797</v>
          </cell>
          <cell r="W83">
            <v>0</v>
          </cell>
          <cell r="X83">
            <v>8545400.556182038</v>
          </cell>
          <cell r="Y83">
            <v>1076114.826882445</v>
          </cell>
          <cell r="Z83">
            <v>7469285.7292995881</v>
          </cell>
          <cell r="AA83">
            <v>2.2118911147117615E-9</v>
          </cell>
          <cell r="AB83">
            <v>386272812.50370163</v>
          </cell>
          <cell r="AC83">
            <v>0</v>
          </cell>
          <cell r="AD83">
            <v>0</v>
          </cell>
          <cell r="AE83">
            <v>1440000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384832812.50370163</v>
          </cell>
        </row>
        <row r="86">
          <cell r="C86" t="str">
            <v>Jakarta, 28 Maret 2019</v>
          </cell>
        </row>
        <row r="87">
          <cell r="C87" t="str">
            <v>Prepared by,</v>
          </cell>
          <cell r="W87" t="str">
            <v>Approved by,</v>
          </cell>
        </row>
        <row r="91">
          <cell r="C91" t="str">
            <v>Maulana Sarif H</v>
          </cell>
          <cell r="W91" t="str">
            <v>Hermanus Julianto</v>
          </cell>
        </row>
        <row r="92">
          <cell r="C92" t="str">
            <v>Admin HRD</v>
          </cell>
          <cell r="W92" t="str">
            <v>H R D</v>
          </cell>
        </row>
        <row r="97">
          <cell r="F97" t="str">
            <v>DC</v>
          </cell>
          <cell r="J97">
            <v>215177144</v>
          </cell>
          <cell r="K97">
            <v>207118890.63157895</v>
          </cell>
          <cell r="L97">
            <v>71998996.055000007</v>
          </cell>
          <cell r="M97">
            <v>0</v>
          </cell>
          <cell r="N97">
            <v>44300148.345761098</v>
          </cell>
          <cell r="O97">
            <v>8615623.1527578887</v>
          </cell>
          <cell r="P97">
            <v>4730386.1999999993</v>
          </cell>
          <cell r="Q97">
            <v>4063973.1852631555</v>
          </cell>
          <cell r="R97">
            <v>0</v>
          </cell>
          <cell r="S97">
            <v>340828017.5703612</v>
          </cell>
          <cell r="T97">
            <v>4063973.1852631555</v>
          </cell>
          <cell r="U97">
            <v>1182596.5499999998</v>
          </cell>
          <cell r="V97">
            <v>2031986.5926315777</v>
          </cell>
          <cell r="W97">
            <v>0</v>
          </cell>
          <cell r="X97">
            <v>5121716.7664191741</v>
          </cell>
          <cell r="Y97">
            <v>909815.05757197505</v>
          </cell>
          <cell r="Z97">
            <v>4211901.7088471958</v>
          </cell>
          <cell r="AA97">
            <v>1.1059455573558807E-9</v>
          </cell>
          <cell r="AB97">
            <v>311017761.93802619</v>
          </cell>
          <cell r="AC97">
            <v>0</v>
          </cell>
          <cell r="AD97">
            <v>0</v>
          </cell>
          <cell r="AE97">
            <v>800000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310217761.93802619</v>
          </cell>
        </row>
        <row r="98">
          <cell r="F98" t="str">
            <v>TL</v>
          </cell>
          <cell r="J98">
            <v>25251099</v>
          </cell>
          <cell r="K98">
            <v>25251099</v>
          </cell>
          <cell r="L98">
            <v>29910387.127500001</v>
          </cell>
          <cell r="M98">
            <v>0</v>
          </cell>
          <cell r="N98">
            <v>8585502.6283236984</v>
          </cell>
          <cell r="O98">
            <v>1070646.5976</v>
          </cell>
          <cell r="P98">
            <v>648513.84000000008</v>
          </cell>
          <cell r="Q98">
            <v>505021.98000000004</v>
          </cell>
          <cell r="R98">
            <v>0</v>
          </cell>
          <cell r="S98">
            <v>65971171.1734237</v>
          </cell>
          <cell r="T98">
            <v>505021.98000000004</v>
          </cell>
          <cell r="U98">
            <v>162128.46000000002</v>
          </cell>
          <cell r="V98">
            <v>252510.99000000002</v>
          </cell>
          <cell r="W98">
            <v>0</v>
          </cell>
          <cell r="X98">
            <v>3340982.7385200826</v>
          </cell>
          <cell r="Y98">
            <v>121598.71806768782</v>
          </cell>
          <cell r="Z98">
            <v>3219384.0204523937</v>
          </cell>
          <cell r="AA98">
            <v>1.1059455573558807E-9</v>
          </cell>
          <cell r="AB98">
            <v>59486344.587303616</v>
          </cell>
          <cell r="AC98">
            <v>0</v>
          </cell>
          <cell r="AD98">
            <v>0</v>
          </cell>
          <cell r="AE98">
            <v>480000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59006344.587303616</v>
          </cell>
        </row>
        <row r="99">
          <cell r="F99" t="str">
            <v>Adm</v>
          </cell>
          <cell r="J99">
            <v>8276044</v>
          </cell>
          <cell r="K99">
            <v>8276044</v>
          </cell>
          <cell r="L99">
            <v>800000</v>
          </cell>
          <cell r="M99">
            <v>0</v>
          </cell>
          <cell r="N99">
            <v>1651328.5984585742</v>
          </cell>
          <cell r="O99">
            <v>350904.26559999998</v>
          </cell>
          <cell r="P99">
            <v>315277.84000000003</v>
          </cell>
          <cell r="Q99">
            <v>165520.88</v>
          </cell>
          <cell r="R99">
            <v>0</v>
          </cell>
          <cell r="S99">
            <v>11559075.584058575</v>
          </cell>
          <cell r="T99">
            <v>165520.88</v>
          </cell>
          <cell r="U99">
            <v>78819.460000000006</v>
          </cell>
          <cell r="V99">
            <v>82760.44</v>
          </cell>
          <cell r="W99">
            <v>0</v>
          </cell>
          <cell r="X99">
            <v>82701.051242782327</v>
          </cell>
          <cell r="Y99">
            <v>44701.051242782334</v>
          </cell>
          <cell r="Z99">
            <v>38000</v>
          </cell>
          <cell r="AA99">
            <v>0</v>
          </cell>
          <cell r="AB99">
            <v>10317570.767215792</v>
          </cell>
          <cell r="AC99">
            <v>0</v>
          </cell>
          <cell r="AD99">
            <v>0</v>
          </cell>
          <cell r="AE99">
            <v>160000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10157570.767215792</v>
          </cell>
        </row>
        <row r="100">
          <cell r="F100" t="str">
            <v>OB &amp; SC</v>
          </cell>
          <cell r="J100">
            <v>4138022</v>
          </cell>
          <cell r="K100">
            <v>4138022</v>
          </cell>
          <cell r="L100">
            <v>0</v>
          </cell>
          <cell r="M100">
            <v>0</v>
          </cell>
          <cell r="N100">
            <v>1476663.6011560694</v>
          </cell>
          <cell r="O100">
            <v>175452.13279999999</v>
          </cell>
          <cell r="P100">
            <v>157638.92000000001</v>
          </cell>
          <cell r="Q100">
            <v>82760.44</v>
          </cell>
          <cell r="R100">
            <v>0</v>
          </cell>
          <cell r="S100">
            <v>6030537.0939560691</v>
          </cell>
          <cell r="T100">
            <v>82760.44</v>
          </cell>
          <cell r="U100">
            <v>39409.730000000003</v>
          </cell>
          <cell r="V100">
            <v>41380.22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5451135.2111560693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5451135.2111560693</v>
          </cell>
        </row>
        <row r="101">
          <cell r="F101" t="str">
            <v>Total</v>
          </cell>
          <cell r="J101">
            <v>252842309</v>
          </cell>
          <cell r="K101">
            <v>244784055.63157895</v>
          </cell>
          <cell r="L101">
            <v>102709383.1825</v>
          </cell>
          <cell r="M101">
            <v>0</v>
          </cell>
          <cell r="N101">
            <v>56013643.173699439</v>
          </cell>
          <cell r="O101">
            <v>10212626.148757888</v>
          </cell>
          <cell r="P101">
            <v>5851816.7999999989</v>
          </cell>
          <cell r="Q101">
            <v>4817276.4852631558</v>
          </cell>
          <cell r="R101">
            <v>0</v>
          </cell>
          <cell r="S101">
            <v>424388801.42179954</v>
          </cell>
          <cell r="T101">
            <v>4817276.4852631558</v>
          </cell>
          <cell r="U101">
            <v>1462954.1999999997</v>
          </cell>
          <cell r="V101">
            <v>2408638.2426315779</v>
          </cell>
          <cell r="W101">
            <v>0</v>
          </cell>
          <cell r="X101">
            <v>8545400.556182038</v>
          </cell>
          <cell r="Y101">
            <v>1076114.8268824453</v>
          </cell>
          <cell r="Z101">
            <v>7469285.72929959</v>
          </cell>
          <cell r="AA101">
            <v>2.2118911147117615E-9</v>
          </cell>
          <cell r="AB101">
            <v>386272812.50370169</v>
          </cell>
          <cell r="AC101">
            <v>0</v>
          </cell>
          <cell r="AD101">
            <v>0</v>
          </cell>
          <cell r="AE101">
            <v>1440000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384832812.50370169</v>
          </cell>
        </row>
        <row r="103"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D103">
            <v>0</v>
          </cell>
          <cell r="AE103">
            <v>0</v>
          </cell>
        </row>
      </sheetData>
      <sheetData sheetId="6"/>
      <sheetData sheetId="7">
        <row r="8">
          <cell r="B8">
            <v>40001</v>
          </cell>
          <cell r="C8" t="str">
            <v>DEWI DAMAYANTI</v>
          </cell>
          <cell r="D8">
            <v>999025.34990366083</v>
          </cell>
          <cell r="E8">
            <v>0</v>
          </cell>
          <cell r="F8">
            <v>100000</v>
          </cell>
        </row>
        <row r="9">
          <cell r="B9">
            <v>40002</v>
          </cell>
          <cell r="C9" t="str">
            <v>DIANAWATI DEWI P.</v>
          </cell>
          <cell r="D9">
            <v>502303.24855491327</v>
          </cell>
          <cell r="E9">
            <v>0</v>
          </cell>
          <cell r="F9">
            <v>50000</v>
          </cell>
        </row>
        <row r="10">
          <cell r="B10">
            <v>10034</v>
          </cell>
          <cell r="C10" t="str">
            <v>KOTOT TAKARIANTO</v>
          </cell>
          <cell r="D10">
            <v>825212.47976878611</v>
          </cell>
          <cell r="E10">
            <v>500000</v>
          </cell>
          <cell r="F10">
            <v>75000</v>
          </cell>
        </row>
        <row r="11">
          <cell r="B11">
            <v>10010</v>
          </cell>
          <cell r="C11" t="str">
            <v>BAYU BERIYANTO</v>
          </cell>
          <cell r="D11">
            <v>873050.88439306361</v>
          </cell>
          <cell r="E11">
            <v>500000</v>
          </cell>
          <cell r="F11">
            <v>75000</v>
          </cell>
        </row>
        <row r="12">
          <cell r="B12">
            <v>10053</v>
          </cell>
          <cell r="C12" t="str">
            <v>RUDI PRAWIRO</v>
          </cell>
          <cell r="D12">
            <v>926198.47109826596</v>
          </cell>
          <cell r="E12">
            <v>750000</v>
          </cell>
          <cell r="F12">
            <v>75000</v>
          </cell>
        </row>
        <row r="13">
          <cell r="B13">
            <v>10174</v>
          </cell>
          <cell r="C13" t="str">
            <v>MONANG SITOHANG</v>
          </cell>
          <cell r="D13">
            <v>652589.6</v>
          </cell>
          <cell r="E13">
            <v>750000</v>
          </cell>
          <cell r="F13">
            <v>75000</v>
          </cell>
        </row>
        <row r="14">
          <cell r="B14" t="str">
            <v>10121(TL)</v>
          </cell>
          <cell r="C14" t="str">
            <v>MITA PURNAMA SARI</v>
          </cell>
          <cell r="D14">
            <v>841955.92138728325</v>
          </cell>
          <cell r="E14">
            <v>400000</v>
          </cell>
          <cell r="F14">
            <v>75000</v>
          </cell>
        </row>
        <row r="15">
          <cell r="B15" t="str">
            <v>10251(TL)</v>
          </cell>
          <cell r="C15" t="str">
            <v>SITI ROMLAH</v>
          </cell>
          <cell r="D15">
            <v>741495.27167630056</v>
          </cell>
          <cell r="E15">
            <v>400000</v>
          </cell>
          <cell r="F15">
            <v>50000</v>
          </cell>
        </row>
        <row r="16">
          <cell r="B16">
            <v>11043</v>
          </cell>
          <cell r="C16" t="str">
            <v>DYNO TRI BAYUNANDA</v>
          </cell>
          <cell r="D16">
            <v>855510.13603082846</v>
          </cell>
          <cell r="E16">
            <v>0</v>
          </cell>
          <cell r="F16">
            <v>75000</v>
          </cell>
        </row>
        <row r="17">
          <cell r="B17">
            <v>10070</v>
          </cell>
          <cell r="C17" t="str">
            <v>YUNITA</v>
          </cell>
          <cell r="D17">
            <v>652994.22312138719</v>
          </cell>
          <cell r="E17">
            <v>0</v>
          </cell>
          <cell r="F17">
            <v>25000</v>
          </cell>
        </row>
        <row r="18">
          <cell r="B18">
            <v>11049</v>
          </cell>
          <cell r="C18" t="str">
            <v>YULIANINGSIH</v>
          </cell>
          <cell r="D18">
            <v>873050.88439306361</v>
          </cell>
          <cell r="E18">
            <v>0</v>
          </cell>
          <cell r="F18">
            <v>75000</v>
          </cell>
        </row>
        <row r="19">
          <cell r="B19">
            <v>10129</v>
          </cell>
          <cell r="C19" t="str">
            <v>AL IKHSAN ARIFUDIN</v>
          </cell>
          <cell r="D19">
            <v>853915.52254335256</v>
          </cell>
          <cell r="E19">
            <v>0</v>
          </cell>
          <cell r="F19">
            <v>75000</v>
          </cell>
        </row>
        <row r="20">
          <cell r="B20">
            <v>10141</v>
          </cell>
          <cell r="C20" t="str">
            <v>ENAH SRIANAH</v>
          </cell>
          <cell r="D20">
            <v>873050.88439306361</v>
          </cell>
          <cell r="E20">
            <v>0</v>
          </cell>
          <cell r="F20">
            <v>75000</v>
          </cell>
        </row>
        <row r="21">
          <cell r="B21">
            <v>10161</v>
          </cell>
          <cell r="C21" t="str">
            <v>SITTI MELATI NOVIATI TRIFIRLI</v>
          </cell>
          <cell r="D21">
            <v>873050.88439306361</v>
          </cell>
          <cell r="E21">
            <v>0</v>
          </cell>
          <cell r="F21">
            <v>75000</v>
          </cell>
        </row>
        <row r="22">
          <cell r="B22">
            <v>10166</v>
          </cell>
          <cell r="C22" t="str">
            <v>EVA ERNAWATI</v>
          </cell>
          <cell r="D22">
            <v>741495.27167630056</v>
          </cell>
          <cell r="E22">
            <v>0</v>
          </cell>
          <cell r="F22">
            <v>50000</v>
          </cell>
        </row>
        <row r="23">
          <cell r="B23">
            <v>10167</v>
          </cell>
          <cell r="C23" t="str">
            <v>F ADISTYA AMANDA</v>
          </cell>
          <cell r="D23">
            <v>868267.0439306359</v>
          </cell>
          <cell r="E23">
            <v>0</v>
          </cell>
          <cell r="F23">
            <v>75000</v>
          </cell>
        </row>
        <row r="24">
          <cell r="B24">
            <v>10208</v>
          </cell>
          <cell r="C24" t="str">
            <v>ABDUL FATAH</v>
          </cell>
          <cell r="D24">
            <v>873050.88439306361</v>
          </cell>
          <cell r="E24">
            <v>0</v>
          </cell>
          <cell r="F24">
            <v>75000</v>
          </cell>
        </row>
        <row r="25">
          <cell r="B25">
            <v>10214</v>
          </cell>
          <cell r="C25" t="str">
            <v>HENDRO NOFRIANTO</v>
          </cell>
          <cell r="D25">
            <v>825212.47976878611</v>
          </cell>
          <cell r="E25">
            <v>0</v>
          </cell>
          <cell r="F25">
            <v>75000</v>
          </cell>
        </row>
        <row r="26">
          <cell r="B26">
            <v>10220</v>
          </cell>
          <cell r="C26" t="str">
            <v xml:space="preserve">TINA SARI SIMANJUNTAK </v>
          </cell>
          <cell r="D26">
            <v>529212.35115606932</v>
          </cell>
          <cell r="E26">
            <v>0</v>
          </cell>
          <cell r="F26">
            <v>50000</v>
          </cell>
        </row>
        <row r="27">
          <cell r="B27">
            <v>10223</v>
          </cell>
          <cell r="C27" t="str">
            <v>DENI IRAWATI</v>
          </cell>
          <cell r="D27">
            <v>851523.60231213877</v>
          </cell>
          <cell r="E27">
            <v>0</v>
          </cell>
          <cell r="F27">
            <v>75000</v>
          </cell>
        </row>
        <row r="28">
          <cell r="B28">
            <v>10224</v>
          </cell>
          <cell r="C28" t="str">
            <v>RUKMINI</v>
          </cell>
          <cell r="D28">
            <v>873050.88439306361</v>
          </cell>
          <cell r="E28">
            <v>0</v>
          </cell>
          <cell r="F28">
            <v>75000</v>
          </cell>
        </row>
        <row r="29">
          <cell r="B29">
            <v>10245</v>
          </cell>
          <cell r="C29" t="str">
            <v>ERNAWATI SAPUTRI</v>
          </cell>
          <cell r="D29">
            <v>633858.86127167637</v>
          </cell>
          <cell r="E29">
            <v>0</v>
          </cell>
          <cell r="F29">
            <v>75000</v>
          </cell>
        </row>
        <row r="30">
          <cell r="B30">
            <v>10246</v>
          </cell>
          <cell r="C30" t="str">
            <v>BERNIKE HERAWATI TAMPUBOLON</v>
          </cell>
          <cell r="D30">
            <v>873050.88439306361</v>
          </cell>
          <cell r="E30">
            <v>0</v>
          </cell>
          <cell r="F30">
            <v>75000</v>
          </cell>
        </row>
        <row r="31">
          <cell r="B31">
            <v>10264</v>
          </cell>
          <cell r="C31" t="str">
            <v>DARWIN RUMAHORBO</v>
          </cell>
          <cell r="D31">
            <v>873050.88439306361</v>
          </cell>
          <cell r="E31">
            <v>0</v>
          </cell>
          <cell r="F31">
            <v>75000</v>
          </cell>
        </row>
        <row r="32">
          <cell r="B32">
            <v>10269</v>
          </cell>
          <cell r="C32" t="str">
            <v>SITI QONI'AH</v>
          </cell>
          <cell r="D32">
            <v>873050.88439306361</v>
          </cell>
          <cell r="E32">
            <v>0</v>
          </cell>
          <cell r="F32">
            <v>75000</v>
          </cell>
        </row>
        <row r="33">
          <cell r="B33">
            <v>10272</v>
          </cell>
          <cell r="C33" t="str">
            <v>LISTIANA PRASTIWI</v>
          </cell>
          <cell r="D33">
            <v>873050.88439306361</v>
          </cell>
          <cell r="E33">
            <v>0</v>
          </cell>
          <cell r="F33">
            <v>75000</v>
          </cell>
        </row>
        <row r="34">
          <cell r="B34">
            <v>10275</v>
          </cell>
          <cell r="C34" t="str">
            <v>SUGESTI SITUMORANG</v>
          </cell>
          <cell r="D34">
            <v>861091.28323699429</v>
          </cell>
          <cell r="E34">
            <v>0</v>
          </cell>
          <cell r="F34">
            <v>75000</v>
          </cell>
        </row>
        <row r="35">
          <cell r="B35">
            <v>10279</v>
          </cell>
          <cell r="C35" t="str">
            <v>JULIA DEVI SINAGA</v>
          </cell>
          <cell r="D35">
            <v>873050.88439306361</v>
          </cell>
          <cell r="E35">
            <v>0</v>
          </cell>
          <cell r="F35">
            <v>75000</v>
          </cell>
        </row>
        <row r="36">
          <cell r="B36">
            <v>10286</v>
          </cell>
          <cell r="C36" t="str">
            <v>TRY HEPPY NESS LB GAOL</v>
          </cell>
          <cell r="D36">
            <v>868267.0439306359</v>
          </cell>
          <cell r="E36">
            <v>0</v>
          </cell>
          <cell r="F36">
            <v>75000</v>
          </cell>
        </row>
        <row r="37">
          <cell r="B37">
            <v>10292</v>
          </cell>
          <cell r="C37" t="str">
            <v>NINING RUSTITIN</v>
          </cell>
          <cell r="D37">
            <v>861091.28323699429</v>
          </cell>
          <cell r="E37">
            <v>0</v>
          </cell>
          <cell r="F37">
            <v>75000</v>
          </cell>
        </row>
        <row r="38">
          <cell r="B38">
            <v>10293</v>
          </cell>
          <cell r="C38" t="str">
            <v>VERONIKA MANURUNG</v>
          </cell>
          <cell r="D38">
            <v>873050.88439306361</v>
          </cell>
          <cell r="E38">
            <v>0</v>
          </cell>
          <cell r="F38">
            <v>75000</v>
          </cell>
        </row>
        <row r="39">
          <cell r="B39">
            <v>10300</v>
          </cell>
          <cell r="C39" t="str">
            <v>SAPTHA MANDASARI</v>
          </cell>
          <cell r="D39">
            <v>844347.84161849716</v>
          </cell>
          <cell r="E39">
            <v>0</v>
          </cell>
          <cell r="F39">
            <v>75000</v>
          </cell>
        </row>
        <row r="40">
          <cell r="B40">
            <v>10306</v>
          </cell>
          <cell r="C40" t="str">
            <v>ROHANI SIBURIAN</v>
          </cell>
          <cell r="D40">
            <v>873050.88439306361</v>
          </cell>
          <cell r="E40">
            <v>0</v>
          </cell>
          <cell r="F40">
            <v>75000</v>
          </cell>
        </row>
        <row r="41">
          <cell r="B41">
            <v>10311</v>
          </cell>
          <cell r="C41" t="str">
            <v>WASTINI</v>
          </cell>
          <cell r="D41">
            <v>873050.88439306361</v>
          </cell>
          <cell r="E41">
            <v>0</v>
          </cell>
          <cell r="F41">
            <v>75000</v>
          </cell>
        </row>
        <row r="42">
          <cell r="B42">
            <v>10313</v>
          </cell>
          <cell r="C42" t="str">
            <v>B.MEGAWATI LUMBANTORUAN</v>
          </cell>
          <cell r="D42">
            <v>873050.88439306361</v>
          </cell>
          <cell r="E42">
            <v>0</v>
          </cell>
          <cell r="F42">
            <v>75000</v>
          </cell>
        </row>
        <row r="43">
          <cell r="B43">
            <v>10314</v>
          </cell>
          <cell r="C43" t="str">
            <v>NANCI MELDA SIHOMBING</v>
          </cell>
          <cell r="D43">
            <v>741495.27167630056</v>
          </cell>
          <cell r="E43">
            <v>0</v>
          </cell>
          <cell r="F43">
            <v>50000</v>
          </cell>
        </row>
        <row r="44">
          <cell r="B44">
            <v>10315</v>
          </cell>
          <cell r="C44" t="str">
            <v>ZAENAL MUSTAFA SITUMORANG</v>
          </cell>
          <cell r="D44">
            <v>853118.21579961467</v>
          </cell>
          <cell r="E44">
            <v>0</v>
          </cell>
          <cell r="F44">
            <v>75000</v>
          </cell>
        </row>
        <row r="45">
          <cell r="B45">
            <v>10317</v>
          </cell>
          <cell r="C45" t="str">
            <v>WA ODE LISA HABSARI</v>
          </cell>
          <cell r="D45">
            <v>873050.88439306361</v>
          </cell>
          <cell r="E45">
            <v>0</v>
          </cell>
          <cell r="F45">
            <v>75000</v>
          </cell>
        </row>
        <row r="46">
          <cell r="B46">
            <v>10322</v>
          </cell>
          <cell r="C46" t="str">
            <v>GABRIELLA TAMPUBOLON</v>
          </cell>
          <cell r="D46">
            <v>873050.88439306361</v>
          </cell>
          <cell r="E46">
            <v>0</v>
          </cell>
          <cell r="F46">
            <v>75000</v>
          </cell>
        </row>
        <row r="47">
          <cell r="B47">
            <v>10324</v>
          </cell>
          <cell r="C47" t="str">
            <v>DHEA PATTAH</v>
          </cell>
          <cell r="D47">
            <v>873050.88439306361</v>
          </cell>
          <cell r="E47">
            <v>0</v>
          </cell>
          <cell r="F47">
            <v>75000</v>
          </cell>
        </row>
        <row r="48">
          <cell r="B48">
            <v>10325</v>
          </cell>
          <cell r="C48" t="str">
            <v>NURLIAN  FAUZIAH RAHMAN</v>
          </cell>
          <cell r="D48">
            <v>873050.88439306361</v>
          </cell>
          <cell r="E48">
            <v>0</v>
          </cell>
          <cell r="F48">
            <v>75000</v>
          </cell>
        </row>
        <row r="49">
          <cell r="B49">
            <v>10331</v>
          </cell>
          <cell r="C49" t="str">
            <v>SUHADAYANI RAHMALIA</v>
          </cell>
          <cell r="D49">
            <v>873050.88439306361</v>
          </cell>
          <cell r="E49">
            <v>0</v>
          </cell>
          <cell r="F49">
            <v>75000</v>
          </cell>
        </row>
        <row r="50">
          <cell r="B50">
            <v>10339</v>
          </cell>
          <cell r="C50" t="str">
            <v>SUGESTI TRI WIHANI</v>
          </cell>
          <cell r="D50">
            <v>873050.88439306361</v>
          </cell>
          <cell r="E50">
            <v>0</v>
          </cell>
          <cell r="F50">
            <v>75000</v>
          </cell>
        </row>
        <row r="51">
          <cell r="B51">
            <v>10342</v>
          </cell>
          <cell r="C51" t="str">
            <v>SELLY BERTOVYA SIHALOHO</v>
          </cell>
          <cell r="D51">
            <v>873050.88439306361</v>
          </cell>
          <cell r="E51">
            <v>0</v>
          </cell>
          <cell r="F51">
            <v>75000</v>
          </cell>
        </row>
        <row r="52">
          <cell r="B52">
            <v>10343</v>
          </cell>
          <cell r="C52" t="str">
            <v>AGUNG SATRIO A</v>
          </cell>
          <cell r="D52">
            <v>873050.88439306361</v>
          </cell>
          <cell r="E52">
            <v>0</v>
          </cell>
          <cell r="F52">
            <v>75000</v>
          </cell>
        </row>
        <row r="53">
          <cell r="B53">
            <v>10344</v>
          </cell>
          <cell r="C53" t="str">
            <v>YANTI KUSNIA LUMBAN GAOL</v>
          </cell>
          <cell r="D53">
            <v>873050.88439306361</v>
          </cell>
          <cell r="E53">
            <v>0</v>
          </cell>
          <cell r="F53">
            <v>75000</v>
          </cell>
        </row>
        <row r="54">
          <cell r="B54">
            <v>10346</v>
          </cell>
          <cell r="C54" t="str">
            <v>SAPUTRA</v>
          </cell>
          <cell r="D54">
            <v>819631.3325626204</v>
          </cell>
          <cell r="E54">
            <v>0</v>
          </cell>
          <cell r="F54">
            <v>75000</v>
          </cell>
        </row>
        <row r="55">
          <cell r="B55">
            <v>10349</v>
          </cell>
          <cell r="C55" t="str">
            <v>RIZKI SARNI PURBA</v>
          </cell>
          <cell r="D55">
            <v>394666.83815028903</v>
          </cell>
          <cell r="E55">
            <v>0</v>
          </cell>
          <cell r="F55">
            <v>75000</v>
          </cell>
        </row>
        <row r="56">
          <cell r="B56">
            <v>10351</v>
          </cell>
          <cell r="C56" t="str">
            <v>IRAWATY TAMPUBOLON</v>
          </cell>
          <cell r="D56">
            <v>629872.32755298645</v>
          </cell>
          <cell r="E56">
            <v>0</v>
          </cell>
          <cell r="F56">
            <v>75000</v>
          </cell>
        </row>
        <row r="57">
          <cell r="B57">
            <v>10353</v>
          </cell>
          <cell r="C57" t="str">
            <v>SYAWAL JUNIAR</v>
          </cell>
          <cell r="D57">
            <v>741495.27167630056</v>
          </cell>
          <cell r="E57">
            <v>0</v>
          </cell>
          <cell r="F57">
            <v>50000</v>
          </cell>
        </row>
        <row r="58">
          <cell r="B58">
            <v>10355</v>
          </cell>
          <cell r="C58" t="str">
            <v>MARTA SINAGA</v>
          </cell>
          <cell r="D58">
            <v>394666.83815028903</v>
          </cell>
          <cell r="E58">
            <v>0</v>
          </cell>
          <cell r="F58">
            <v>75000</v>
          </cell>
        </row>
        <row r="59">
          <cell r="B59">
            <v>10356</v>
          </cell>
          <cell r="C59" t="str">
            <v>AHMAD AFFANDI</v>
          </cell>
          <cell r="D59">
            <v>873050.88439306361</v>
          </cell>
          <cell r="E59">
            <v>0</v>
          </cell>
          <cell r="F59">
            <v>75000</v>
          </cell>
        </row>
        <row r="60">
          <cell r="B60">
            <v>10357</v>
          </cell>
          <cell r="C60" t="str">
            <v>MEILANI SOFYANA</v>
          </cell>
          <cell r="D60">
            <v>873050.88439306361</v>
          </cell>
          <cell r="E60">
            <v>0</v>
          </cell>
          <cell r="F60">
            <v>75000</v>
          </cell>
        </row>
        <row r="61">
          <cell r="B61">
            <v>10364</v>
          </cell>
          <cell r="C61" t="str">
            <v>MILA ANA MARLINA</v>
          </cell>
          <cell r="D61">
            <v>741495.27167630056</v>
          </cell>
          <cell r="E61">
            <v>0</v>
          </cell>
          <cell r="F61">
            <v>50000</v>
          </cell>
        </row>
        <row r="62">
          <cell r="B62">
            <v>10365</v>
          </cell>
          <cell r="C62" t="str">
            <v>LILIK ELISAH MILYANI</v>
          </cell>
          <cell r="D62">
            <v>873050.88439306361</v>
          </cell>
          <cell r="E62">
            <v>0</v>
          </cell>
          <cell r="F62">
            <v>75000</v>
          </cell>
        </row>
        <row r="63">
          <cell r="B63">
            <v>10366</v>
          </cell>
          <cell r="C63" t="str">
            <v>JOKO WURYANTO</v>
          </cell>
          <cell r="D63">
            <v>873050.88439306361</v>
          </cell>
          <cell r="E63">
            <v>0</v>
          </cell>
          <cell r="F63">
            <v>75000</v>
          </cell>
        </row>
        <row r="64">
          <cell r="B64">
            <v>10368</v>
          </cell>
          <cell r="C64" t="str">
            <v>JUSLIN LUAHAMBOWO</v>
          </cell>
          <cell r="D64">
            <v>873050.88439306361</v>
          </cell>
          <cell r="E64">
            <v>0</v>
          </cell>
          <cell r="F64">
            <v>75000</v>
          </cell>
        </row>
        <row r="65">
          <cell r="B65">
            <v>10369</v>
          </cell>
          <cell r="C65" t="str">
            <v xml:space="preserve">YUNIMAN ZEBUA </v>
          </cell>
          <cell r="D65">
            <v>741495.27167630056</v>
          </cell>
          <cell r="E65">
            <v>0</v>
          </cell>
          <cell r="F65">
            <v>50000</v>
          </cell>
        </row>
        <row r="66">
          <cell r="B66">
            <v>10370</v>
          </cell>
          <cell r="C66" t="str">
            <v xml:space="preserve">TUAN MARTAPPAK SIAHAAN </v>
          </cell>
          <cell r="D66">
            <v>0</v>
          </cell>
          <cell r="E66">
            <v>0</v>
          </cell>
          <cell r="F66">
            <v>0</v>
          </cell>
        </row>
        <row r="67">
          <cell r="B67">
            <v>10363</v>
          </cell>
          <cell r="C67" t="str">
            <v>RISTI IMAN SARI</v>
          </cell>
          <cell r="D67">
            <v>0</v>
          </cell>
          <cell r="E67">
            <v>0</v>
          </cell>
          <cell r="F67">
            <v>0</v>
          </cell>
        </row>
        <row r="68">
          <cell r="B68">
            <v>50009</v>
          </cell>
          <cell r="C68" t="str">
            <v>Rusdi Risdiantoro</v>
          </cell>
          <cell r="D68">
            <v>873050.88439306361</v>
          </cell>
          <cell r="E68">
            <v>0</v>
          </cell>
          <cell r="F68">
            <v>75000</v>
          </cell>
        </row>
        <row r="69">
          <cell r="B69">
            <v>50016</v>
          </cell>
          <cell r="C69" t="str">
            <v>ROHMAT P</v>
          </cell>
          <cell r="D69">
            <v>528612.71676300582</v>
          </cell>
          <cell r="E69">
            <v>0</v>
          </cell>
          <cell r="F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4"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</row>
        <row r="75"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6"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</row>
        <row r="77"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</row>
        <row r="86">
          <cell r="D86">
            <v>48513643.173699453</v>
          </cell>
          <cell r="E86">
            <v>3300000</v>
          </cell>
          <cell r="F86">
            <v>4200000</v>
          </cell>
        </row>
        <row r="88">
          <cell r="B88" t="str">
            <v>Jakarta, 28 Maret 2019</v>
          </cell>
        </row>
        <row r="89">
          <cell r="B89" t="str">
            <v>Prepared by,</v>
          </cell>
          <cell r="F89" t="str">
            <v>Approved by,</v>
          </cell>
        </row>
        <row r="93">
          <cell r="B93" t="str">
            <v>Maulana Sarif H</v>
          </cell>
          <cell r="F93" t="str">
            <v>Hermanus Julianto</v>
          </cell>
        </row>
        <row r="94">
          <cell r="B94" t="str">
            <v>Admin HRD</v>
          </cell>
          <cell r="F94" t="str">
            <v>HRD</v>
          </cell>
        </row>
        <row r="97">
          <cell r="C97" t="str">
            <v>DC</v>
          </cell>
          <cell r="D97">
            <v>40750148.345761091</v>
          </cell>
          <cell r="E97">
            <v>0</v>
          </cell>
          <cell r="F97">
            <v>3550000</v>
          </cell>
        </row>
        <row r="98">
          <cell r="C98" t="str">
            <v>TL &amp; ADMIN</v>
          </cell>
          <cell r="D98">
            <v>6361831.2267822735</v>
          </cell>
          <cell r="E98">
            <v>3300000</v>
          </cell>
          <cell r="F98">
            <v>575000</v>
          </cell>
        </row>
        <row r="99">
          <cell r="C99" t="str">
            <v>OB &amp; SC</v>
          </cell>
          <cell r="D99">
            <v>1401663.6011560694</v>
          </cell>
          <cell r="E99">
            <v>0</v>
          </cell>
          <cell r="F99">
            <v>75000</v>
          </cell>
        </row>
        <row r="100">
          <cell r="C100" t="str">
            <v>Rapel Gaji</v>
          </cell>
          <cell r="D100">
            <v>0</v>
          </cell>
          <cell r="E100">
            <v>0</v>
          </cell>
          <cell r="F100">
            <v>0</v>
          </cell>
        </row>
      </sheetData>
      <sheetData sheetId="8"/>
      <sheetData sheetId="9"/>
      <sheetData sheetId="10">
        <row r="8">
          <cell r="B8">
            <v>40001</v>
          </cell>
          <cell r="C8" t="str">
            <v>DEWI DAMAYANTI</v>
          </cell>
          <cell r="D8">
            <v>400000</v>
          </cell>
        </row>
        <row r="9">
          <cell r="B9">
            <v>40002</v>
          </cell>
          <cell r="C9" t="str">
            <v>DIANAWATI DEWI P.</v>
          </cell>
          <cell r="D9">
            <v>400000</v>
          </cell>
        </row>
        <row r="10">
          <cell r="B10">
            <v>10034</v>
          </cell>
          <cell r="C10" t="str">
            <v>KOTOT TAKARIANTO</v>
          </cell>
          <cell r="D10">
            <v>0</v>
          </cell>
        </row>
        <row r="11">
          <cell r="B11">
            <v>10010</v>
          </cell>
          <cell r="C11" t="str">
            <v>BAYU BERIYANTO</v>
          </cell>
          <cell r="D11">
            <v>0</v>
          </cell>
        </row>
        <row r="12">
          <cell r="B12">
            <v>10053</v>
          </cell>
          <cell r="C12" t="str">
            <v>RUDI PRAWIRO</v>
          </cell>
          <cell r="D12">
            <v>6054025.8100000005</v>
          </cell>
        </row>
        <row r="13">
          <cell r="B13">
            <v>10174</v>
          </cell>
          <cell r="C13" t="str">
            <v>MONANG SITOHANG</v>
          </cell>
          <cell r="D13">
            <v>6385676.7100000009</v>
          </cell>
          <cell r="F13">
            <v>9000000</v>
          </cell>
        </row>
        <row r="14">
          <cell r="B14" t="str">
            <v>10121(TL)</v>
          </cell>
          <cell r="C14" t="str">
            <v>MITA PURNAMA SARI</v>
          </cell>
          <cell r="D14">
            <v>787827.43</v>
          </cell>
        </row>
        <row r="15">
          <cell r="B15" t="str">
            <v>10251(TL)</v>
          </cell>
          <cell r="C15" t="str">
            <v>SITI ROMLAH</v>
          </cell>
          <cell r="D15">
            <v>7682857.1774999993</v>
          </cell>
        </row>
        <row r="16">
          <cell r="B16">
            <v>11043</v>
          </cell>
          <cell r="C16" t="str">
            <v>DYNO TRI BAYUNANDA</v>
          </cell>
          <cell r="D16">
            <v>3890458</v>
          </cell>
        </row>
        <row r="17">
          <cell r="B17">
            <v>10070</v>
          </cell>
          <cell r="C17" t="str">
            <v>YUNITA</v>
          </cell>
          <cell r="D17">
            <v>5037882.085</v>
          </cell>
        </row>
        <row r="18">
          <cell r="B18">
            <v>11049</v>
          </cell>
          <cell r="C18" t="str">
            <v>YULIANINGSIH</v>
          </cell>
          <cell r="D18">
            <v>2352500</v>
          </cell>
        </row>
        <row r="19">
          <cell r="B19">
            <v>10129</v>
          </cell>
          <cell r="C19" t="str">
            <v>AL IKHSAN ARIFUDIN</v>
          </cell>
          <cell r="D19">
            <v>828135</v>
          </cell>
        </row>
        <row r="20">
          <cell r="B20">
            <v>10141</v>
          </cell>
          <cell r="C20" t="str">
            <v>ENAH SRIANAH</v>
          </cell>
          <cell r="D20">
            <v>2436900</v>
          </cell>
        </row>
        <row r="21">
          <cell r="B21">
            <v>10161</v>
          </cell>
          <cell r="C21" t="str">
            <v>SITTI MELATI NOVIATI TRIFIRLI</v>
          </cell>
          <cell r="D21">
            <v>2525000</v>
          </cell>
        </row>
        <row r="22">
          <cell r="B22">
            <v>10166</v>
          </cell>
          <cell r="C22" t="str">
            <v>EVA ERNAWATI</v>
          </cell>
          <cell r="D22">
            <v>1678750.0000000002</v>
          </cell>
        </row>
        <row r="23">
          <cell r="B23">
            <v>10167</v>
          </cell>
          <cell r="C23" t="str">
            <v>F ADISTYA AMANDA</v>
          </cell>
          <cell r="D23">
            <v>3102625.5</v>
          </cell>
        </row>
        <row r="24">
          <cell r="B24">
            <v>10208</v>
          </cell>
          <cell r="C24" t="str">
            <v>ABDUL FATAH</v>
          </cell>
          <cell r="D24">
            <v>3877830</v>
          </cell>
        </row>
        <row r="25">
          <cell r="B25">
            <v>10214</v>
          </cell>
          <cell r="C25" t="str">
            <v>HENDRO NOFRIANTO</v>
          </cell>
          <cell r="D25">
            <v>1266687.5975000001</v>
          </cell>
        </row>
        <row r="26">
          <cell r="B26">
            <v>10220</v>
          </cell>
          <cell r="C26" t="str">
            <v xml:space="preserve">TINA SARI SIMANJUNTAK </v>
          </cell>
          <cell r="D26">
            <v>1421956.6725000001</v>
          </cell>
        </row>
        <row r="27">
          <cell r="B27">
            <v>10223</v>
          </cell>
          <cell r="C27" t="str">
            <v>DENI IRAWATI</v>
          </cell>
          <cell r="D27">
            <v>3290227.98</v>
          </cell>
        </row>
        <row r="28">
          <cell r="B28">
            <v>10224</v>
          </cell>
          <cell r="C28" t="str">
            <v>RUKMINI</v>
          </cell>
          <cell r="D28">
            <v>0</v>
          </cell>
        </row>
        <row r="29">
          <cell r="B29">
            <v>10245</v>
          </cell>
          <cell r="C29" t="str">
            <v>ERNAWATI SAPUTRI</v>
          </cell>
          <cell r="D29">
            <v>0</v>
          </cell>
        </row>
        <row r="30">
          <cell r="B30">
            <v>10246</v>
          </cell>
          <cell r="C30" t="str">
            <v>BERNIKE HERAWATI TAMPUBOLON</v>
          </cell>
          <cell r="D30">
            <v>3448440</v>
          </cell>
        </row>
        <row r="31">
          <cell r="B31">
            <v>10264</v>
          </cell>
          <cell r="C31" t="str">
            <v>DARWIN RUMAHORBO</v>
          </cell>
          <cell r="D31">
            <v>5907196.7999999998</v>
          </cell>
        </row>
        <row r="32">
          <cell r="B32">
            <v>10269</v>
          </cell>
          <cell r="C32" t="str">
            <v>SITI QONI'AH</v>
          </cell>
          <cell r="D32">
            <v>2776593.89</v>
          </cell>
        </row>
        <row r="33">
          <cell r="B33">
            <v>10272</v>
          </cell>
          <cell r="C33" t="str">
            <v>LISTIANA PRASTIWI</v>
          </cell>
          <cell r="D33">
            <v>0</v>
          </cell>
        </row>
        <row r="34">
          <cell r="B34">
            <v>10275</v>
          </cell>
          <cell r="C34" t="str">
            <v>SUGESTI SITUMORANG</v>
          </cell>
          <cell r="D34">
            <v>0</v>
          </cell>
        </row>
        <row r="35">
          <cell r="B35">
            <v>10279</v>
          </cell>
          <cell r="C35" t="str">
            <v>JULIA DEVI SINAGA</v>
          </cell>
          <cell r="D35">
            <v>930187.5</v>
          </cell>
        </row>
        <row r="36">
          <cell r="B36">
            <v>10286</v>
          </cell>
          <cell r="C36" t="str">
            <v>TRY HEPPY NESS LB GAOL</v>
          </cell>
          <cell r="D36">
            <v>0</v>
          </cell>
        </row>
        <row r="37">
          <cell r="B37">
            <v>10292</v>
          </cell>
          <cell r="C37" t="str">
            <v>NINING RUSTITIN</v>
          </cell>
          <cell r="D37">
            <v>5997153.6000000006</v>
          </cell>
        </row>
        <row r="38">
          <cell r="B38">
            <v>10293</v>
          </cell>
          <cell r="C38" t="str">
            <v>VERONIKA MANURUNG</v>
          </cell>
          <cell r="D38">
            <v>1799875.0000000002</v>
          </cell>
        </row>
        <row r="39">
          <cell r="B39">
            <v>10300</v>
          </cell>
          <cell r="C39" t="str">
            <v>SAPTHA MANDASARI</v>
          </cell>
          <cell r="D39">
            <v>801428.03999999992</v>
          </cell>
        </row>
        <row r="40">
          <cell r="B40">
            <v>10306</v>
          </cell>
          <cell r="C40" t="str">
            <v>ROHANI SIBURIAN</v>
          </cell>
          <cell r="D40">
            <v>2360015.9500000002</v>
          </cell>
        </row>
        <row r="41">
          <cell r="B41">
            <v>10311</v>
          </cell>
          <cell r="C41" t="str">
            <v>WASTINI</v>
          </cell>
          <cell r="D41">
            <v>0</v>
          </cell>
        </row>
        <row r="42">
          <cell r="B42">
            <v>10313</v>
          </cell>
          <cell r="C42" t="str">
            <v>B.MEGAWATI LUMBANTORUAN</v>
          </cell>
          <cell r="D42">
            <v>2303800</v>
          </cell>
        </row>
        <row r="43">
          <cell r="B43">
            <v>10314</v>
          </cell>
          <cell r="C43" t="str">
            <v>NANCI MELDA SIHOMBING</v>
          </cell>
          <cell r="D43">
            <v>753806.52</v>
          </cell>
        </row>
        <row r="44">
          <cell r="B44">
            <v>10315</v>
          </cell>
          <cell r="C44" t="str">
            <v>ZAENAL MUSTAFA SITUMORANG</v>
          </cell>
          <cell r="D44">
            <v>0</v>
          </cell>
        </row>
        <row r="45">
          <cell r="B45">
            <v>10317</v>
          </cell>
          <cell r="C45" t="str">
            <v>WA ODE LISA HABSARI</v>
          </cell>
          <cell r="D45">
            <v>809100</v>
          </cell>
        </row>
        <row r="46">
          <cell r="B46">
            <v>10322</v>
          </cell>
          <cell r="C46" t="str">
            <v>GABRIELLA TAMPUBOLON</v>
          </cell>
          <cell r="D46">
            <v>0</v>
          </cell>
        </row>
        <row r="47">
          <cell r="B47">
            <v>10324</v>
          </cell>
          <cell r="C47" t="str">
            <v>DHEA PATTAH</v>
          </cell>
          <cell r="D47">
            <v>0</v>
          </cell>
        </row>
        <row r="48">
          <cell r="B48">
            <v>10325</v>
          </cell>
          <cell r="C48" t="str">
            <v>NURLIAN  FAUZIAH RAHMAN</v>
          </cell>
          <cell r="D48">
            <v>6645295.9199999999</v>
          </cell>
        </row>
        <row r="49">
          <cell r="B49">
            <v>10331</v>
          </cell>
          <cell r="C49" t="str">
            <v>SUHADAYANI RAHMALIA</v>
          </cell>
          <cell r="D49">
            <v>0</v>
          </cell>
        </row>
        <row r="50">
          <cell r="B50">
            <v>10339</v>
          </cell>
          <cell r="C50" t="str">
            <v>SUGESTI TRI WIHANI</v>
          </cell>
          <cell r="D50">
            <v>0</v>
          </cell>
        </row>
        <row r="51">
          <cell r="B51">
            <v>10342</v>
          </cell>
          <cell r="C51" t="str">
            <v>SELLY BERTOVYA SIHALOHO</v>
          </cell>
          <cell r="D51">
            <v>1238900</v>
          </cell>
        </row>
        <row r="52">
          <cell r="B52">
            <v>10343</v>
          </cell>
          <cell r="C52" t="str">
            <v>AGUNG SATRIO A</v>
          </cell>
          <cell r="D52">
            <v>0</v>
          </cell>
        </row>
        <row r="53">
          <cell r="B53">
            <v>10344</v>
          </cell>
          <cell r="C53" t="str">
            <v>YANTI KUSNIA LUMBAN GAOL</v>
          </cell>
          <cell r="D53">
            <v>954250</v>
          </cell>
        </row>
        <row r="54">
          <cell r="B54">
            <v>10346</v>
          </cell>
          <cell r="C54" t="str">
            <v>SAPUTRA</v>
          </cell>
          <cell r="D54">
            <v>0</v>
          </cell>
        </row>
        <row r="55">
          <cell r="B55">
            <v>10349</v>
          </cell>
          <cell r="C55" t="str">
            <v>RIZKI SARNI PURBA</v>
          </cell>
          <cell r="D55">
            <v>1950750.0000000002</v>
          </cell>
        </row>
        <row r="56">
          <cell r="B56">
            <v>10351</v>
          </cell>
          <cell r="C56" t="str">
            <v>IRAWATY TAMPUBOLON</v>
          </cell>
          <cell r="D56">
            <v>811125</v>
          </cell>
        </row>
        <row r="57">
          <cell r="B57">
            <v>10353</v>
          </cell>
          <cell r="C57" t="str">
            <v>SYAWAL JUNIAR</v>
          </cell>
          <cell r="D57">
            <v>0</v>
          </cell>
        </row>
        <row r="58">
          <cell r="B58">
            <v>10355</v>
          </cell>
          <cell r="C58" t="str">
            <v>MARTA SINAGA</v>
          </cell>
          <cell r="D58">
            <v>802125</v>
          </cell>
        </row>
        <row r="59">
          <cell r="B59">
            <v>10356</v>
          </cell>
          <cell r="C59" t="str">
            <v>AHMAD AFFANDI</v>
          </cell>
          <cell r="D59">
            <v>0</v>
          </cell>
        </row>
        <row r="60">
          <cell r="B60">
            <v>10357</v>
          </cell>
          <cell r="C60" t="str">
            <v>MEILANI SOFYANA</v>
          </cell>
          <cell r="D60">
            <v>0</v>
          </cell>
        </row>
        <row r="61">
          <cell r="B61">
            <v>10364</v>
          </cell>
          <cell r="C61" t="str">
            <v>MILA ANA MARLINA</v>
          </cell>
          <cell r="D61">
            <v>0</v>
          </cell>
        </row>
        <row r="62">
          <cell r="B62">
            <v>10365</v>
          </cell>
          <cell r="C62" t="str">
            <v>LILIK ELISAH MILYANI</v>
          </cell>
          <cell r="D62">
            <v>0</v>
          </cell>
        </row>
        <row r="63">
          <cell r="B63">
            <v>10366</v>
          </cell>
          <cell r="C63" t="str">
            <v>JOKO WURYANTO</v>
          </cell>
          <cell r="D63">
            <v>0</v>
          </cell>
        </row>
        <row r="64">
          <cell r="B64">
            <v>10368</v>
          </cell>
          <cell r="C64" t="str">
            <v>JUSLIN LUAHAMBOWO</v>
          </cell>
          <cell r="D64">
            <v>0</v>
          </cell>
        </row>
        <row r="65">
          <cell r="B65">
            <v>10369</v>
          </cell>
          <cell r="C65" t="str">
            <v xml:space="preserve">YUNIMAN ZEBUA </v>
          </cell>
          <cell r="D65">
            <v>0</v>
          </cell>
        </row>
        <row r="66">
          <cell r="B66">
            <v>10370</v>
          </cell>
          <cell r="C66" t="str">
            <v xml:space="preserve">TUAN MARTAPPAK SIAHAAN </v>
          </cell>
          <cell r="D66">
            <v>0</v>
          </cell>
        </row>
        <row r="67">
          <cell r="B67">
            <v>10363</v>
          </cell>
          <cell r="C67" t="str">
            <v>RISTI IMAN SARI</v>
          </cell>
          <cell r="D67">
            <v>0</v>
          </cell>
        </row>
        <row r="68">
          <cell r="B68">
            <v>50009</v>
          </cell>
          <cell r="C68" t="str">
            <v>Rusdi Risdiantoro</v>
          </cell>
          <cell r="D68">
            <v>0</v>
          </cell>
        </row>
        <row r="69">
          <cell r="B69">
            <v>50016</v>
          </cell>
          <cell r="C69" t="str">
            <v>ROHMAT P</v>
          </cell>
          <cell r="D69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tabSelected="1" topLeftCell="S1" workbookViewId="0">
      <selection activeCell="AC1" sqref="AC1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3" width="32.140625" bestFit="1" customWidth="1"/>
    <col min="4" max="5" width="11.7109375" bestFit="1" customWidth="1"/>
    <col min="6" max="6" width="9.7109375" bestFit="1" customWidth="1"/>
    <col min="7" max="7" width="14.28515625" bestFit="1" customWidth="1"/>
    <col min="8" max="8" width="18.140625" bestFit="1" customWidth="1"/>
    <col min="9" max="9" width="21.140625" bestFit="1" customWidth="1"/>
    <col min="10" max="10" width="18" bestFit="1" customWidth="1"/>
    <col min="11" max="11" width="24.28515625" bestFit="1" customWidth="1"/>
    <col min="12" max="12" width="13.28515625" bestFit="1" customWidth="1"/>
    <col min="13" max="13" width="24.140625" bestFit="1" customWidth="1"/>
    <col min="14" max="14" width="10.5703125" bestFit="1" customWidth="1"/>
    <col min="15" max="15" width="12" bestFit="1" customWidth="1"/>
    <col min="16" max="16" width="10.5703125" bestFit="1" customWidth="1"/>
    <col min="17" max="17" width="23.7109375" bestFit="1" customWidth="1"/>
    <col min="18" max="18" width="26.140625" bestFit="1" customWidth="1"/>
    <col min="19" max="19" width="13.140625" bestFit="1" customWidth="1"/>
    <col min="20" max="20" width="13.5703125" bestFit="1" customWidth="1"/>
    <col min="21" max="21" width="11.5703125" bestFit="1" customWidth="1"/>
    <col min="22" max="22" width="17.5703125" bestFit="1" customWidth="1"/>
    <col min="23" max="23" width="14.140625" bestFit="1" customWidth="1"/>
    <col min="24" max="24" width="10.140625" customWidth="1"/>
    <col min="26" max="26" width="15" bestFit="1" customWidth="1"/>
    <col min="27" max="27" width="19" bestFit="1" customWidth="1"/>
    <col min="28" max="28" width="18.85546875" bestFit="1" customWidth="1"/>
    <col min="29" max="29" width="12.5703125" bestFit="1" customWidth="1"/>
    <col min="30" max="30" width="12" customWidth="1"/>
    <col min="32" max="32" width="35" bestFit="1" customWidth="1"/>
  </cols>
  <sheetData>
    <row r="1" spans="1:36" ht="16.5" customHeight="1" x14ac:dyDescent="0.25">
      <c r="A1" s="1" t="s">
        <v>20</v>
      </c>
      <c r="B1" s="1" t="s">
        <v>5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21</v>
      </c>
      <c r="I1" s="1" t="s">
        <v>16</v>
      </c>
      <c r="J1" s="1" t="s">
        <v>22</v>
      </c>
      <c r="K1" s="1" t="s">
        <v>4</v>
      </c>
      <c r="L1" s="1" t="s">
        <v>12</v>
      </c>
      <c r="M1" s="1" t="s">
        <v>23</v>
      </c>
      <c r="N1" s="1" t="s">
        <v>19</v>
      </c>
      <c r="O1" s="1" t="s">
        <v>17</v>
      </c>
      <c r="P1" s="1" t="s">
        <v>18</v>
      </c>
      <c r="Q1" s="2" t="s">
        <v>25</v>
      </c>
      <c r="R1" s="2" t="s">
        <v>26</v>
      </c>
      <c r="S1" s="1" t="s">
        <v>6</v>
      </c>
      <c r="T1" s="1" t="s">
        <v>7</v>
      </c>
      <c r="U1" s="1" t="s">
        <v>13</v>
      </c>
      <c r="V1" s="1" t="s">
        <v>8</v>
      </c>
      <c r="W1" s="1" t="s">
        <v>24</v>
      </c>
      <c r="X1" s="1" t="s">
        <v>14</v>
      </c>
      <c r="Y1" s="1" t="s">
        <v>7</v>
      </c>
      <c r="Z1" s="1" t="s">
        <v>13</v>
      </c>
      <c r="AA1" s="1" t="s">
        <v>9</v>
      </c>
      <c r="AB1" s="1" t="s">
        <v>10</v>
      </c>
      <c r="AC1" s="1" t="s">
        <v>11</v>
      </c>
      <c r="AE1" s="4" t="s">
        <v>27</v>
      </c>
      <c r="AF1" s="3"/>
      <c r="AG1" s="3"/>
      <c r="AH1" s="3"/>
      <c r="AI1" s="3"/>
      <c r="AJ1" s="3"/>
    </row>
    <row r="2" spans="1:36" ht="15.75" customHeight="1" x14ac:dyDescent="0.25">
      <c r="A2" s="6">
        <v>43580</v>
      </c>
      <c r="B2" s="8">
        <f>[1]THP!$B11</f>
        <v>40001</v>
      </c>
      <c r="C2" t="str">
        <f>[1]THP!$C11</f>
        <v>DEWI DAMAYANTI</v>
      </c>
      <c r="D2" s="8">
        <f>B2</f>
        <v>40001</v>
      </c>
      <c r="E2" t="s">
        <v>32</v>
      </c>
      <c r="F2" t="str">
        <f>[1]THP!$F11</f>
        <v>Adm</v>
      </c>
      <c r="G2">
        <f>[1]THP!$I11</f>
        <v>19</v>
      </c>
      <c r="H2" t="str">
        <f>[1]THP!$D11</f>
        <v>Adm</v>
      </c>
      <c r="I2" s="7">
        <f>[1]THP!$J11</f>
        <v>4138022</v>
      </c>
      <c r="J2" s="7">
        <f>[1]THP!$K11</f>
        <v>4138022</v>
      </c>
      <c r="K2" s="7">
        <f>IFERROR(VLOOKUP(B2,[1]OToT!$B8:$E69,4,0),0)</f>
        <v>0</v>
      </c>
      <c r="L2" s="9">
        <f>IFERROR(VLOOKUP(B2,[1]OToT!$B8:$D69,3,0),0)</f>
        <v>999025.34990366083</v>
      </c>
      <c r="M2" s="9">
        <f>IFERROR(VLOOKUP(B2,[1]OToT!$B8:$F69,5,0),0)</f>
        <v>100000</v>
      </c>
      <c r="N2" s="7">
        <f>SUM(J2:M2)</f>
        <v>5237047.3499036608</v>
      </c>
      <c r="O2" s="9">
        <f>IFERROR(VLOOKUP(B2,[1]Komisi!$B8:$D69,3,0),0)</f>
        <v>400000</v>
      </c>
      <c r="P2" s="9">
        <f>IFERROR(VLOOKUP(B2,[1]Komisi!$B8:$F69,5,0),0)</f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7">
        <f>SUM(N2:P2)</f>
        <v>5637047.3499036608</v>
      </c>
      <c r="W2" s="9">
        <f>IFERROR(VLOOKUP(B2,[1]THP!$B11:$X72,23,0),0)</f>
        <v>54335.175528423926</v>
      </c>
      <c r="X2" s="9">
        <f>IFERROR(VLOOKUP(B2,[1]THP!$B11:$T72,19,0),0)</f>
        <v>82760.44</v>
      </c>
      <c r="Y2" s="9">
        <f>IFERROR(VLOOKUP(B2,[1]THP!$B11:$V72,21,0),0)</f>
        <v>41380.22</v>
      </c>
      <c r="Z2" s="9">
        <f>IFERROR(VLOOKUP(B2,[1]THP!$B11:$U72,20,0),0)</f>
        <v>39409.730000000003</v>
      </c>
      <c r="AA2" s="9">
        <v>0</v>
      </c>
      <c r="AB2" s="9">
        <f>IFERROR(VLOOKUP(B2,[1]THP!$B11:$AE72,30,0),0)</f>
        <v>160000</v>
      </c>
      <c r="AC2" s="9">
        <f>IFERROR(VLOOKUP(B2,[1]THP!$B11:$AJ72,35,0),0)</f>
        <v>5259161.7843752373</v>
      </c>
      <c r="AD2" s="7"/>
      <c r="AE2" s="3" t="s">
        <v>28</v>
      </c>
      <c r="AF2" s="3" t="s">
        <v>29</v>
      </c>
      <c r="AG2" s="3"/>
      <c r="AH2" s="3"/>
      <c r="AI2" s="3"/>
      <c r="AJ2" s="3"/>
    </row>
    <row r="3" spans="1:36" x14ac:dyDescent="0.25">
      <c r="A3" s="6">
        <v>43580</v>
      </c>
      <c r="B3" s="8">
        <f>[1]THP!$B12</f>
        <v>40002</v>
      </c>
      <c r="C3" t="str">
        <f>[1]THP!$C12</f>
        <v>DIANAWATI DEWI P.</v>
      </c>
      <c r="D3" s="8">
        <f t="shared" ref="D3:D65" si="0">B3</f>
        <v>40002</v>
      </c>
      <c r="E3" t="s">
        <v>32</v>
      </c>
      <c r="F3" t="str">
        <f>[1]THP!$F12</f>
        <v>Adm</v>
      </c>
      <c r="G3">
        <f>[1]THP!$I12</f>
        <v>19</v>
      </c>
      <c r="H3" t="str">
        <f>[1]THP!$D12</f>
        <v>Adm</v>
      </c>
      <c r="I3" s="7">
        <f>[1]THP!$J12</f>
        <v>4138022</v>
      </c>
      <c r="J3" s="7">
        <f>[1]THP!$K12</f>
        <v>4138022</v>
      </c>
      <c r="K3" s="7">
        <f>IFERROR(VLOOKUP(B3,[1]OToT!$B9:$E70,4,0),0)</f>
        <v>0</v>
      </c>
      <c r="L3" s="9">
        <f>IFERROR(VLOOKUP(B3,[1]OToT!$B9:$D70,3,0),0)</f>
        <v>502303.24855491327</v>
      </c>
      <c r="M3" s="9">
        <f>IFERROR(VLOOKUP(B3,[1]OToT!$B9:$F70,5,0),0)</f>
        <v>50000</v>
      </c>
      <c r="N3" s="7">
        <f t="shared" ref="N3:N63" si="1">SUM(J3:M3)</f>
        <v>4690325.2485549133</v>
      </c>
      <c r="O3" s="9">
        <f>IFERROR(VLOOKUP(B3,[1]Komisi!$B9:$D70,3,0),0)</f>
        <v>400000</v>
      </c>
      <c r="P3" s="9">
        <f>IFERROR(VLOOKUP(B3,[1]Komisi!$B9:$F70,5,0),0)</f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7">
        <f t="shared" ref="V3:V63" si="2">SUM(N3:P3)</f>
        <v>5090325.2485549133</v>
      </c>
      <c r="W3" s="9">
        <f>IFERROR(VLOOKUP(B3,[1]THP!$B12:$X73,23,0),0)</f>
        <v>28365.875714358408</v>
      </c>
      <c r="X3" s="9">
        <f>IFERROR(VLOOKUP(B3,[1]THP!$B12:$T73,19,0),0)</f>
        <v>82760.44</v>
      </c>
      <c r="Y3" s="9">
        <f>IFERROR(VLOOKUP(B3,[1]THP!$B12:$V73,21,0),0)</f>
        <v>41380.22</v>
      </c>
      <c r="Z3" s="9">
        <f>IFERROR(VLOOKUP(B3,[1]THP!$B12:$U73,20,0),0)</f>
        <v>39409.730000000003</v>
      </c>
      <c r="AA3" s="9">
        <v>0</v>
      </c>
      <c r="AB3" s="9">
        <f>IFERROR(VLOOKUP(B3,[1]THP!$B12:$AE73,30,0),0)</f>
        <v>0</v>
      </c>
      <c r="AC3" s="9">
        <f>IFERROR(VLOOKUP(B3,[1]THP!$B12:$AJ73,35,0),0)</f>
        <v>4898408.9828405548</v>
      </c>
      <c r="AD3" s="7"/>
      <c r="AE3" s="3"/>
      <c r="AF3" s="3" t="s">
        <v>30</v>
      </c>
      <c r="AG3" s="3"/>
      <c r="AH3" s="3"/>
      <c r="AI3" s="3"/>
      <c r="AJ3" s="3"/>
    </row>
    <row r="4" spans="1:36" x14ac:dyDescent="0.25">
      <c r="A4" s="6">
        <v>43580</v>
      </c>
      <c r="B4" s="8">
        <f>[1]THP!$B13</f>
        <v>10034</v>
      </c>
      <c r="C4" t="str">
        <f>[1]THP!$C13</f>
        <v>KOTOT TAKARIANTO</v>
      </c>
      <c r="D4" s="8">
        <f t="shared" si="0"/>
        <v>10034</v>
      </c>
      <c r="E4" t="s">
        <v>32</v>
      </c>
      <c r="F4" t="str">
        <f>[1]THP!$F13</f>
        <v>TL</v>
      </c>
      <c r="G4">
        <f>[1]THP!$I13</f>
        <v>19</v>
      </c>
      <c r="H4" t="str">
        <f>[1]THP!$D13</f>
        <v>TL</v>
      </c>
      <c r="I4" s="7">
        <f>[1]THP!$J13</f>
        <v>4138022</v>
      </c>
      <c r="J4" s="7">
        <f>[1]THP!$K13</f>
        <v>4138022</v>
      </c>
      <c r="K4" s="7">
        <f>IFERROR(VLOOKUP(B4,[1]OToT!$B10:$E71,4,0),0)</f>
        <v>500000</v>
      </c>
      <c r="L4" s="9">
        <f>IFERROR(VLOOKUP(B4,[1]OToT!$B10:$D71,3,0),0)</f>
        <v>825212.47976878611</v>
      </c>
      <c r="M4" s="9">
        <f>IFERROR(VLOOKUP(B4,[1]OToT!$B10:$F71,5,0),0)</f>
        <v>75000</v>
      </c>
      <c r="N4" s="7">
        <f t="shared" si="1"/>
        <v>5538234.4797687866</v>
      </c>
      <c r="O4" s="9">
        <f>IFERROR(VLOOKUP(B4,[1]Komisi!$B10:$D71,3,0),0)</f>
        <v>0</v>
      </c>
      <c r="P4" s="9">
        <f>IFERROR(VLOOKUP(B4,[1]Komisi!$B10:$F71,5,0),0)</f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7">
        <f t="shared" si="2"/>
        <v>5538234.4797687866</v>
      </c>
      <c r="W4" s="9">
        <f>IFERROR(VLOOKUP(B4,[1]THP!$B13:$X74,23,0),0)</f>
        <v>0</v>
      </c>
      <c r="X4" s="9">
        <f>IFERROR(VLOOKUP(B4,[1]THP!$B13:$T74,19,0),0)</f>
        <v>82760.44</v>
      </c>
      <c r="Y4" s="9">
        <f>IFERROR(VLOOKUP(B4,[1]THP!$B13:$V74,21,0),0)</f>
        <v>41380.22</v>
      </c>
      <c r="Z4" s="9">
        <f>IFERROR(VLOOKUP(B4,[1]THP!$B13:$U74,20,0),0)</f>
        <v>39409.730000000003</v>
      </c>
      <c r="AA4" s="9">
        <v>0</v>
      </c>
      <c r="AB4" s="9">
        <f>IFERROR(VLOOKUP(B4,[1]THP!$B13:$AE74,30,0),0)</f>
        <v>0</v>
      </c>
      <c r="AC4" s="9">
        <f>IFERROR(VLOOKUP(B4,[1]THP!$B13:$AJ74,35,0),0)</f>
        <v>5374684.0897687869</v>
      </c>
      <c r="AD4" s="7"/>
      <c r="AE4" s="3"/>
      <c r="AF4" s="3" t="s">
        <v>31</v>
      </c>
      <c r="AG4" s="3"/>
      <c r="AH4" s="3"/>
      <c r="AI4" s="3"/>
      <c r="AJ4" s="3"/>
    </row>
    <row r="5" spans="1:36" x14ac:dyDescent="0.25">
      <c r="A5" s="6">
        <v>43580</v>
      </c>
      <c r="B5" s="8">
        <f>[1]THP!$B14</f>
        <v>10010</v>
      </c>
      <c r="C5" t="str">
        <f>[1]THP!$C14</f>
        <v>BAYU BERIYANTO</v>
      </c>
      <c r="D5" s="8">
        <f t="shared" si="0"/>
        <v>10010</v>
      </c>
      <c r="E5" t="s">
        <v>32</v>
      </c>
      <c r="F5" t="str">
        <f>[1]THP!$F14</f>
        <v>TL</v>
      </c>
      <c r="G5">
        <f>[1]THP!$I14</f>
        <v>19</v>
      </c>
      <c r="H5" t="str">
        <f>[1]THP!$D14</f>
        <v>TL</v>
      </c>
      <c r="I5" s="7">
        <f>[1]THP!$J14</f>
        <v>4138022</v>
      </c>
      <c r="J5" s="7">
        <f>[1]THP!$K14</f>
        <v>4138022</v>
      </c>
      <c r="K5" s="7">
        <f>IFERROR(VLOOKUP(B5,[1]OToT!$B11:$E72,4,0),0)</f>
        <v>500000</v>
      </c>
      <c r="L5" s="9">
        <f>IFERROR(VLOOKUP(B5,[1]OToT!$B11:$D72,3,0),0)</f>
        <v>873050.88439306361</v>
      </c>
      <c r="M5" s="9">
        <f>IFERROR(VLOOKUP(B5,[1]OToT!$B11:$F72,5,0),0)</f>
        <v>75000</v>
      </c>
      <c r="N5" s="7">
        <f t="shared" si="1"/>
        <v>5586072.8843930634</v>
      </c>
      <c r="O5" s="9">
        <f>IFERROR(VLOOKUP(B5,[1]Komisi!$B11:$D72,3,0),0)</f>
        <v>0</v>
      </c>
      <c r="P5" s="9">
        <f>IFERROR(VLOOKUP(B5,[1]Komisi!$B11:$F72,5,0),0)</f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7">
        <f t="shared" si="2"/>
        <v>5586072.8843930634</v>
      </c>
      <c r="W5" s="9">
        <f>IFERROR(VLOOKUP(B5,[1]THP!$B14:$X75,23,0),0)</f>
        <v>0</v>
      </c>
      <c r="X5" s="9">
        <f>IFERROR(VLOOKUP(B5,[1]THP!$B14:$T75,19,0),0)</f>
        <v>82760.44</v>
      </c>
      <c r="Y5" s="9">
        <f>IFERROR(VLOOKUP(B5,[1]THP!$B14:$V75,21,0),0)</f>
        <v>41380.22</v>
      </c>
      <c r="Z5" s="9">
        <f>IFERROR(VLOOKUP(B5,[1]THP!$B14:$U75,20,0),0)</f>
        <v>39409.730000000003</v>
      </c>
      <c r="AA5" s="9">
        <v>0</v>
      </c>
      <c r="AB5" s="9">
        <f>IFERROR(VLOOKUP(B5,[1]THP!$B14:$AE75,30,0),0)</f>
        <v>160000</v>
      </c>
      <c r="AC5" s="9">
        <f>IFERROR(VLOOKUP(B5,[1]THP!$B14:$AJ75,35,0),0)</f>
        <v>5262522.4943930637</v>
      </c>
      <c r="AD5" s="7"/>
      <c r="AE5" s="3"/>
      <c r="AF5" s="5">
        <v>43572</v>
      </c>
      <c r="AG5" s="3"/>
      <c r="AH5" s="3"/>
      <c r="AI5" s="3"/>
      <c r="AJ5" s="3"/>
    </row>
    <row r="6" spans="1:36" x14ac:dyDescent="0.25">
      <c r="A6" s="6">
        <v>43580</v>
      </c>
      <c r="B6" s="8">
        <f>[1]THP!$B15</f>
        <v>10053</v>
      </c>
      <c r="C6" t="str">
        <f>[1]THP!$C15</f>
        <v>RUDI PRAWIRO</v>
      </c>
      <c r="D6" s="8">
        <f t="shared" si="0"/>
        <v>10053</v>
      </c>
      <c r="E6" t="s">
        <v>32</v>
      </c>
      <c r="F6" t="str">
        <f>[1]THP!$F15</f>
        <v>TL</v>
      </c>
      <c r="G6">
        <f>[1]THP!$I15</f>
        <v>19</v>
      </c>
      <c r="H6" t="str">
        <f>[1]THP!$D15</f>
        <v>TL</v>
      </c>
      <c r="I6" s="7">
        <f>[1]THP!$J15</f>
        <v>4389927</v>
      </c>
      <c r="J6" s="7">
        <f>[1]THP!$K15</f>
        <v>4389927</v>
      </c>
      <c r="K6" s="7">
        <f>IFERROR(VLOOKUP(B6,[1]OToT!$B12:$E73,4,0),0)</f>
        <v>750000</v>
      </c>
      <c r="L6" s="9">
        <f>IFERROR(VLOOKUP(B6,[1]OToT!$B12:$D73,3,0),0)</f>
        <v>926198.47109826596</v>
      </c>
      <c r="M6" s="9">
        <f>IFERROR(VLOOKUP(B6,[1]OToT!$B12:$F73,5,0),0)</f>
        <v>75000</v>
      </c>
      <c r="N6" s="7">
        <f t="shared" si="1"/>
        <v>6141125.4710982656</v>
      </c>
      <c r="O6" s="9">
        <f>IFERROR(VLOOKUP(B6,[1]Komisi!$B12:$D73,3,0),0)</f>
        <v>6054025.8100000005</v>
      </c>
      <c r="P6" s="9">
        <f>IFERROR(VLOOKUP(B6,[1]Komisi!$B12:$F73,5,0),0)</f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7">
        <f t="shared" si="2"/>
        <v>12195151.281098265</v>
      </c>
      <c r="W6" s="9">
        <f>IFERROR(VLOOKUP(B6,[1]THP!$B15:$X76,23,0),0)</f>
        <v>534945.74221807439</v>
      </c>
      <c r="X6" s="9">
        <f>IFERROR(VLOOKUP(B6,[1]THP!$B15:$T76,19,0),0)</f>
        <v>87798.540000000008</v>
      </c>
      <c r="Y6" s="9">
        <f>IFERROR(VLOOKUP(B6,[1]THP!$B15:$V76,21,0),0)</f>
        <v>43899.270000000004</v>
      </c>
      <c r="Z6" s="9">
        <f>IFERROR(VLOOKUP(B6,[1]THP!$B15:$U76,20,0),0)</f>
        <v>43899.270000000004</v>
      </c>
      <c r="AA6" s="9">
        <v>0</v>
      </c>
      <c r="AB6" s="9">
        <f>IFERROR(VLOOKUP(B6,[1]THP!$B15:$AE76,30,0),0)</f>
        <v>160000</v>
      </c>
      <c r="AC6" s="9">
        <f>IFERROR(VLOOKUP(B6,[1]THP!$B15:$AJ76,35,0),0)</f>
        <v>11324608.458880194</v>
      </c>
      <c r="AD6" s="7"/>
      <c r="AE6" s="3"/>
      <c r="AF6" s="3"/>
      <c r="AG6" s="3"/>
      <c r="AH6" s="3"/>
      <c r="AI6" s="3"/>
      <c r="AJ6" s="3"/>
    </row>
    <row r="7" spans="1:36" x14ac:dyDescent="0.25">
      <c r="A7" s="6">
        <v>43580</v>
      </c>
      <c r="B7" s="8">
        <f>[1]THP!$B16</f>
        <v>10174</v>
      </c>
      <c r="C7" t="str">
        <f>[1]THP!$C16</f>
        <v>MONANG SITOHANG</v>
      </c>
      <c r="D7" s="8">
        <f t="shared" si="0"/>
        <v>10174</v>
      </c>
      <c r="E7" t="s">
        <v>32</v>
      </c>
      <c r="F7" t="str">
        <f>[1]THP!$F16</f>
        <v>TL</v>
      </c>
      <c r="G7">
        <f>[1]THP!$I16</f>
        <v>19</v>
      </c>
      <c r="H7" t="str">
        <f>[1]THP!$D16</f>
        <v>TL</v>
      </c>
      <c r="I7" s="7">
        <f>[1]THP!$J16</f>
        <v>4309084</v>
      </c>
      <c r="J7" s="7">
        <f>[1]THP!$K16</f>
        <v>4309084</v>
      </c>
      <c r="K7" s="7">
        <f>IFERROR(VLOOKUP(B7,[1]OToT!$B13:$E74,4,0),0)</f>
        <v>750000</v>
      </c>
      <c r="L7" s="9">
        <f>IFERROR(VLOOKUP(B7,[1]OToT!$B13:$D74,3,0),0)</f>
        <v>652589.6</v>
      </c>
      <c r="M7" s="9">
        <f>IFERROR(VLOOKUP(B7,[1]OToT!$B13:$F74,5,0),0)</f>
        <v>75000</v>
      </c>
      <c r="N7" s="7">
        <f t="shared" si="1"/>
        <v>5786673.5999999996</v>
      </c>
      <c r="O7" s="9">
        <f>IFERROR(VLOOKUP(B7,[1]Komisi!$B13:$D74,3,0),0)</f>
        <v>6385676.7100000009</v>
      </c>
      <c r="P7" s="9">
        <f>IFERROR(VLOOKUP(B7,[1]Komisi!$B13:$F74,5,0),0)</f>
        <v>9000000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7">
        <f t="shared" si="2"/>
        <v>21172350.310000002</v>
      </c>
      <c r="W7" s="9">
        <f>IFERROR(VLOOKUP(B7,[1]THP!$B16:$X77,23,0),0)</f>
        <v>1917628.0280733332</v>
      </c>
      <c r="X7" s="9">
        <f>IFERROR(VLOOKUP(B7,[1]THP!$B16:$T77,19,0),0)</f>
        <v>86181.680000000008</v>
      </c>
      <c r="Y7" s="9">
        <f>IFERROR(VLOOKUP(B7,[1]THP!$B16:$V77,21,0),0)</f>
        <v>43090.840000000004</v>
      </c>
      <c r="Z7" s="9">
        <f>IFERROR(VLOOKUP(B7,[1]THP!$B16:$U77,20,0),0)</f>
        <v>0</v>
      </c>
      <c r="AA7" s="9">
        <v>0</v>
      </c>
      <c r="AB7" s="9">
        <f>IFERROR(VLOOKUP(B7,[1]THP!$B16:$AE77,30,0),0)</f>
        <v>160000</v>
      </c>
      <c r="AC7" s="9">
        <f>IFERROR(VLOOKUP(B7,[1]THP!$B16:$AJ77,35,0),0)</f>
        <v>18965449.76192667</v>
      </c>
      <c r="AD7" s="7"/>
      <c r="AE7" s="3"/>
      <c r="AF7" s="3"/>
      <c r="AG7" s="3"/>
      <c r="AH7" s="3"/>
      <c r="AI7" s="3"/>
      <c r="AJ7" s="3"/>
    </row>
    <row r="8" spans="1:36" x14ac:dyDescent="0.25">
      <c r="A8" s="6">
        <v>43580</v>
      </c>
      <c r="B8" s="8" t="str">
        <f>[1]THP!$B17</f>
        <v>10121(TL)</v>
      </c>
      <c r="C8" t="str">
        <f>[1]THP!$C17</f>
        <v>MITA PURNAMA SARI</v>
      </c>
      <c r="D8" s="8" t="str">
        <f t="shared" si="0"/>
        <v>10121(TL)</v>
      </c>
      <c r="E8" t="s">
        <v>32</v>
      </c>
      <c r="F8" t="str">
        <f>[1]THP!$F17</f>
        <v>TL</v>
      </c>
      <c r="G8">
        <f>[1]THP!$I17</f>
        <v>19</v>
      </c>
      <c r="H8" t="str">
        <f>[1]THP!$D17</f>
        <v>TL</v>
      </c>
      <c r="I8" s="7">
        <f>[1]THP!$J17</f>
        <v>4138022</v>
      </c>
      <c r="J8" s="7">
        <f>[1]THP!$K17</f>
        <v>4138022</v>
      </c>
      <c r="K8" s="7">
        <f>IFERROR(VLOOKUP(B8,[1]OToT!$B14:$E75,4,0),0)</f>
        <v>400000</v>
      </c>
      <c r="L8" s="9">
        <f>IFERROR(VLOOKUP(B8,[1]OToT!$B14:$D75,3,0),0)</f>
        <v>841955.92138728325</v>
      </c>
      <c r="M8" s="9">
        <f>IFERROR(VLOOKUP(B8,[1]OToT!$B14:$F75,5,0),0)</f>
        <v>75000</v>
      </c>
      <c r="N8" s="7">
        <f t="shared" si="1"/>
        <v>5454977.9213872831</v>
      </c>
      <c r="O8" s="9">
        <f>IFERROR(VLOOKUP(B8,[1]Komisi!$B14:$D75,3,0),0)</f>
        <v>787827.43</v>
      </c>
      <c r="P8" s="9">
        <f>IFERROR(VLOOKUP(B8,[1]Komisi!$B14:$F75,5,0),0)</f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7">
        <f t="shared" si="2"/>
        <v>6242805.3513872828</v>
      </c>
      <c r="W8" s="9">
        <f>IFERROR(VLOOKUP(B8,[1]THP!$B17:$X78,23,0),0)</f>
        <v>83108.680598895939</v>
      </c>
      <c r="X8" s="9">
        <f>IFERROR(VLOOKUP(B8,[1]THP!$B17:$T78,19,0),0)</f>
        <v>82760.44</v>
      </c>
      <c r="Y8" s="9">
        <f>IFERROR(VLOOKUP(B8,[1]THP!$B17:$V78,21,0),0)</f>
        <v>41380.22</v>
      </c>
      <c r="Z8" s="9">
        <f>IFERROR(VLOOKUP(B8,[1]THP!$B17:$U78,20,0),0)</f>
        <v>39409.730000000003</v>
      </c>
      <c r="AA8" s="9">
        <v>0</v>
      </c>
      <c r="AB8" s="9">
        <f>IFERROR(VLOOKUP(B8,[1]THP!$B17:$AE78,30,0),0)</f>
        <v>0</v>
      </c>
      <c r="AC8" s="9">
        <f>IFERROR(VLOOKUP(B8,[1]THP!$B17:$AJ78,35,0),0)</f>
        <v>5996146.2807883872</v>
      </c>
      <c r="AD8" s="7"/>
      <c r="AE8" s="3"/>
      <c r="AF8" s="3"/>
      <c r="AG8" s="3"/>
      <c r="AH8" s="3"/>
      <c r="AI8" s="3"/>
      <c r="AJ8" s="3"/>
    </row>
    <row r="9" spans="1:36" x14ac:dyDescent="0.25">
      <c r="A9" s="6">
        <v>43580</v>
      </c>
      <c r="B9" s="8" t="str">
        <f>[1]THP!$B18</f>
        <v>10251(TL)</v>
      </c>
      <c r="C9" t="str">
        <f>[1]THP!$C18</f>
        <v>SITI ROMLAH</v>
      </c>
      <c r="D9" s="8" t="str">
        <f t="shared" si="0"/>
        <v>10251(TL)</v>
      </c>
      <c r="E9" t="s">
        <v>32</v>
      </c>
      <c r="F9" t="str">
        <f>[1]THP!$F18</f>
        <v>TL</v>
      </c>
      <c r="G9">
        <f>[1]THP!$I18</f>
        <v>19</v>
      </c>
      <c r="H9" t="str">
        <f>[1]THP!$D18</f>
        <v>TL</v>
      </c>
      <c r="I9" s="7">
        <f>[1]THP!$J18</f>
        <v>4138022</v>
      </c>
      <c r="J9" s="7">
        <f>[1]THP!$K18</f>
        <v>4138022</v>
      </c>
      <c r="K9" s="7">
        <f>IFERROR(VLOOKUP(B9,[1]OToT!$B15:$E76,4,0),0)</f>
        <v>400000</v>
      </c>
      <c r="L9" s="9">
        <f>IFERROR(VLOOKUP(B9,[1]OToT!$B15:$D76,3,0),0)</f>
        <v>741495.27167630056</v>
      </c>
      <c r="M9" s="9">
        <f>IFERROR(VLOOKUP(B9,[1]OToT!$B15:$F76,5,0),0)</f>
        <v>50000</v>
      </c>
      <c r="N9" s="7">
        <f t="shared" si="1"/>
        <v>5329517.2716763001</v>
      </c>
      <c r="O9" s="9">
        <f>IFERROR(VLOOKUP(B9,[1]Komisi!$B15:$D76,3,0),0)</f>
        <v>7682857.1774999993</v>
      </c>
      <c r="P9" s="9">
        <f>IFERROR(VLOOKUP(B9,[1]Komisi!$B15:$F76,5,0),0)</f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7">
        <f t="shared" si="2"/>
        <v>13012374.4491763</v>
      </c>
      <c r="W9" s="9">
        <f>IFERROR(VLOOKUP(B9,[1]THP!$B18:$X79,23,0),0)</f>
        <v>805300.28762977885</v>
      </c>
      <c r="X9" s="9">
        <f>IFERROR(VLOOKUP(B9,[1]THP!$B18:$T79,19,0),0)</f>
        <v>82760.44</v>
      </c>
      <c r="Y9" s="9">
        <f>IFERROR(VLOOKUP(B9,[1]THP!$B18:$V79,21,0),0)</f>
        <v>41380.22</v>
      </c>
      <c r="Z9" s="9">
        <f>IFERROR(VLOOKUP(B9,[1]THP!$B18:$U79,20,0),0)</f>
        <v>0</v>
      </c>
      <c r="AA9" s="9">
        <v>0</v>
      </c>
      <c r="AB9" s="9">
        <f>IFERROR(VLOOKUP(B9,[1]THP!$B18:$AE79,30,0),0)</f>
        <v>0</v>
      </c>
      <c r="AC9" s="9">
        <f>IFERROR(VLOOKUP(B9,[1]THP!$B18:$AJ79,35,0),0)</f>
        <v>12082933.501546519</v>
      </c>
      <c r="AD9" s="7"/>
      <c r="AE9" s="3"/>
      <c r="AF9" s="3"/>
      <c r="AG9" s="3"/>
      <c r="AH9" s="3"/>
      <c r="AI9" s="3"/>
      <c r="AJ9" s="3"/>
    </row>
    <row r="10" spans="1:36" x14ac:dyDescent="0.25">
      <c r="A10" s="6">
        <v>43580</v>
      </c>
      <c r="B10" s="8">
        <f>[1]THP!$B19</f>
        <v>11043</v>
      </c>
      <c r="C10" t="str">
        <f>[1]THP!$C19</f>
        <v>DYNO TRI BAYUNANDA</v>
      </c>
      <c r="D10" s="8">
        <f t="shared" si="0"/>
        <v>11043</v>
      </c>
      <c r="E10" t="s">
        <v>32</v>
      </c>
      <c r="F10" t="str">
        <f>[1]THP!$F19</f>
        <v>MONANG</v>
      </c>
      <c r="G10">
        <f>[1]THP!$I19</f>
        <v>19</v>
      </c>
      <c r="H10" t="str">
        <f>[1]THP!$D19</f>
        <v>DC</v>
      </c>
      <c r="I10" s="7">
        <f>[1]THP!$J19</f>
        <v>4138022</v>
      </c>
      <c r="J10" s="7">
        <f>[1]THP!$K19</f>
        <v>4138022</v>
      </c>
      <c r="K10" s="7">
        <f>IFERROR(VLOOKUP(B10,[1]OToT!$B16:$E77,4,0),0)</f>
        <v>0</v>
      </c>
      <c r="L10" s="9">
        <f>IFERROR(VLOOKUP(B10,[1]OToT!$B16:$D77,3,0),0)</f>
        <v>855510.13603082846</v>
      </c>
      <c r="M10" s="9">
        <f>IFERROR(VLOOKUP(B10,[1]OToT!$B16:$F77,5,0),0)</f>
        <v>75000</v>
      </c>
      <c r="N10" s="7">
        <f t="shared" si="1"/>
        <v>5068532.1360308286</v>
      </c>
      <c r="O10" s="9">
        <f>IFERROR(VLOOKUP(B10,[1]Komisi!$B16:$D77,3,0),0)</f>
        <v>3890458</v>
      </c>
      <c r="P10" s="9">
        <f>IFERROR(VLOOKUP(B10,[1]Komisi!$B16:$F77,5,0),0)</f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7">
        <f t="shared" si="2"/>
        <v>8958990.1360308286</v>
      </c>
      <c r="W10" s="9">
        <f>IFERROR(VLOOKUP(B10,[1]THP!$B19:$X80,23,0),0)</f>
        <v>174627.4578694643</v>
      </c>
      <c r="X10" s="9">
        <f>IFERROR(VLOOKUP(B10,[1]THP!$B19:$T80,19,0),0)</f>
        <v>82760.44</v>
      </c>
      <c r="Y10" s="9">
        <f>IFERROR(VLOOKUP(B10,[1]THP!$B19:$V80,21,0),0)</f>
        <v>41380.22</v>
      </c>
      <c r="Z10" s="9">
        <f>IFERROR(VLOOKUP(B10,[1]THP!$B19:$U80,20,0),0)</f>
        <v>39409.730000000003</v>
      </c>
      <c r="AA10" s="9">
        <v>0</v>
      </c>
      <c r="AB10" s="9">
        <f>IFERROR(VLOOKUP(B10,[1]THP!$B19:$AE80,30,0),0)</f>
        <v>160000</v>
      </c>
      <c r="AC10" s="9">
        <f>IFERROR(VLOOKUP(B10,[1]THP!$B19:$AJ80,35,0),0)</f>
        <v>8460812.2881613635</v>
      </c>
      <c r="AD10" s="7"/>
    </row>
    <row r="11" spans="1:36" x14ac:dyDescent="0.25">
      <c r="A11" s="6">
        <v>43580</v>
      </c>
      <c r="B11" s="8">
        <f>[1]THP!$B20</f>
        <v>10070</v>
      </c>
      <c r="C11" t="str">
        <f>[1]THP!$C20</f>
        <v>YUNITA</v>
      </c>
      <c r="D11" s="8">
        <f t="shared" si="0"/>
        <v>10070</v>
      </c>
      <c r="E11" t="s">
        <v>32</v>
      </c>
      <c r="F11" t="str">
        <f>[1]THP!$F20</f>
        <v>MONANG</v>
      </c>
      <c r="G11">
        <f>[1]THP!$I20</f>
        <v>19</v>
      </c>
      <c r="H11" t="str">
        <f>[1]THP!$D20</f>
        <v>DC</v>
      </c>
      <c r="I11" s="7">
        <f>[1]THP!$J20</f>
        <v>4138022</v>
      </c>
      <c r="J11" s="7">
        <f>[1]THP!$K20</f>
        <v>4138022</v>
      </c>
      <c r="K11" s="7">
        <f>IFERROR(VLOOKUP(B11,[1]OToT!$B17:$E78,4,0),0)</f>
        <v>0</v>
      </c>
      <c r="L11" s="9">
        <f>IFERROR(VLOOKUP(B11,[1]OToT!$B17:$D78,3,0),0)</f>
        <v>652994.22312138719</v>
      </c>
      <c r="M11" s="9">
        <f>IFERROR(VLOOKUP(B11,[1]OToT!$B17:$F78,5,0),0)</f>
        <v>25000</v>
      </c>
      <c r="N11" s="7">
        <f t="shared" si="1"/>
        <v>4816016.223121387</v>
      </c>
      <c r="O11" s="9">
        <f>IFERROR(VLOOKUP(B11,[1]Komisi!$B17:$D78,3,0),0)</f>
        <v>5037882.085</v>
      </c>
      <c r="P11" s="9">
        <f>IFERROR(VLOOKUP(B11,[1]Komisi!$B17:$F78,5,0),0)</f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7">
        <f t="shared" si="2"/>
        <v>9853898.3081213869</v>
      </c>
      <c r="W11" s="9">
        <f>IFERROR(VLOOKUP(B11,[1]THP!$B20:$X81,23,0),0)</f>
        <v>349263.24497154146</v>
      </c>
      <c r="X11" s="9">
        <f>IFERROR(VLOOKUP(B11,[1]THP!$B20:$T81,19,0),0)</f>
        <v>82760.44</v>
      </c>
      <c r="Y11" s="9">
        <f>IFERROR(VLOOKUP(B11,[1]THP!$B20:$V81,21,0),0)</f>
        <v>41380.22</v>
      </c>
      <c r="Z11" s="9">
        <f>IFERROR(VLOOKUP(B11,[1]THP!$B20:$U81,20,0),0)</f>
        <v>39409.730000000003</v>
      </c>
      <c r="AA11" s="9">
        <v>0</v>
      </c>
      <c r="AB11" s="9">
        <f>IFERROR(VLOOKUP(B11,[1]THP!$B20:$AE81,30,0),0)</f>
        <v>0</v>
      </c>
      <c r="AC11" s="9">
        <f>IFERROR(VLOOKUP(B11,[1]THP!$B20:$AJ81,35,0),0)</f>
        <v>9341084.6731498465</v>
      </c>
      <c r="AD11" s="7"/>
    </row>
    <row r="12" spans="1:36" x14ac:dyDescent="0.25">
      <c r="A12" s="6">
        <v>43580</v>
      </c>
      <c r="B12" s="8">
        <f>[1]THP!$B21</f>
        <v>11049</v>
      </c>
      <c r="C12" t="str">
        <f>[1]THP!$C21</f>
        <v>YULIANINGSIH</v>
      </c>
      <c r="D12" s="8">
        <f t="shared" si="0"/>
        <v>11049</v>
      </c>
      <c r="E12" t="s">
        <v>32</v>
      </c>
      <c r="F12" t="str">
        <f>[1]THP!$F21</f>
        <v>KOTOT</v>
      </c>
      <c r="G12">
        <f>[1]THP!$I21</f>
        <v>19</v>
      </c>
      <c r="H12" t="str">
        <f>[1]THP!$D21</f>
        <v>DC</v>
      </c>
      <c r="I12" s="7">
        <f>[1]THP!$J21</f>
        <v>4138022</v>
      </c>
      <c r="J12" s="7">
        <f>[1]THP!$K21</f>
        <v>4138022</v>
      </c>
      <c r="K12" s="7">
        <f>IFERROR(VLOOKUP(B12,[1]OToT!$B18:$E79,4,0),0)</f>
        <v>0</v>
      </c>
      <c r="L12" s="9">
        <f>IFERROR(VLOOKUP(B12,[1]OToT!$B18:$D79,3,0),0)</f>
        <v>873050.88439306361</v>
      </c>
      <c r="M12" s="9">
        <f>IFERROR(VLOOKUP(B12,[1]OToT!$B18:$F79,5,0),0)</f>
        <v>75000</v>
      </c>
      <c r="N12" s="7">
        <f t="shared" si="1"/>
        <v>5086072.8843930634</v>
      </c>
      <c r="O12" s="9">
        <f>IFERROR(VLOOKUP(B12,[1]Komisi!$B18:$D79,3,0),0)</f>
        <v>2352500</v>
      </c>
      <c r="P12" s="9">
        <f>IFERROR(VLOOKUP(B12,[1]Komisi!$B18:$F79,5,0),0)</f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7">
        <f t="shared" si="2"/>
        <v>7438572.8843930634</v>
      </c>
      <c r="W12" s="9">
        <f>IFERROR(VLOOKUP(B12,[1]THP!$B21:$X82,23,0),0)</f>
        <v>139907.63841667052</v>
      </c>
      <c r="X12" s="9">
        <f>IFERROR(VLOOKUP(B12,[1]THP!$B21:$T82,19,0),0)</f>
        <v>82760.44</v>
      </c>
      <c r="Y12" s="9">
        <f>IFERROR(VLOOKUP(B12,[1]THP!$B21:$V82,21,0),0)</f>
        <v>41380.22</v>
      </c>
      <c r="Z12" s="9">
        <f>IFERROR(VLOOKUP(B12,[1]THP!$B21:$U82,20,0),0)</f>
        <v>39409.730000000003</v>
      </c>
      <c r="AA12" s="9">
        <v>0</v>
      </c>
      <c r="AB12" s="9">
        <f>IFERROR(VLOOKUP(B12,[1]THP!$B21:$AE82,30,0),0)</f>
        <v>0</v>
      </c>
      <c r="AC12" s="9">
        <f>IFERROR(VLOOKUP(B12,[1]THP!$B21:$AJ82,35,0),0)</f>
        <v>7135114.8559763925</v>
      </c>
      <c r="AD12" s="7"/>
    </row>
    <row r="13" spans="1:36" x14ac:dyDescent="0.25">
      <c r="A13" s="6">
        <v>43580</v>
      </c>
      <c r="B13" s="8">
        <f>[1]THP!$B22</f>
        <v>10129</v>
      </c>
      <c r="C13" t="str">
        <f>[1]THP!$C22</f>
        <v>AL IKHSAN ARIFUDIN</v>
      </c>
      <c r="D13" s="8">
        <f t="shared" si="0"/>
        <v>10129</v>
      </c>
      <c r="E13" t="s">
        <v>32</v>
      </c>
      <c r="F13" t="str">
        <f>[1]THP!$F22</f>
        <v>RUDI</v>
      </c>
      <c r="G13">
        <f>[1]THP!$I22</f>
        <v>19</v>
      </c>
      <c r="H13" t="str">
        <f>[1]THP!$D22</f>
        <v>DC</v>
      </c>
      <c r="I13" s="7">
        <f>[1]THP!$J22</f>
        <v>4138022</v>
      </c>
      <c r="J13" s="7">
        <f>[1]THP!$K22</f>
        <v>4138022</v>
      </c>
      <c r="K13" s="7">
        <f>IFERROR(VLOOKUP(B13,[1]OToT!$B19:$E80,4,0),0)</f>
        <v>0</v>
      </c>
      <c r="L13" s="9">
        <f>IFERROR(VLOOKUP(B13,[1]OToT!$B19:$D80,3,0),0)</f>
        <v>853915.52254335256</v>
      </c>
      <c r="M13" s="9">
        <f>IFERROR(VLOOKUP(B13,[1]OToT!$B19:$F80,5,0),0)</f>
        <v>75000</v>
      </c>
      <c r="N13" s="7">
        <f t="shared" si="1"/>
        <v>5066937.5225433521</v>
      </c>
      <c r="O13" s="9">
        <f>IFERROR(VLOOKUP(B13,[1]Komisi!$B19:$D80,3,0),0)</f>
        <v>828135</v>
      </c>
      <c r="P13" s="9">
        <f>IFERROR(VLOOKUP(B13,[1]Komisi!$B19:$F80,5,0),0)</f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7">
        <f t="shared" si="2"/>
        <v>5895072.5225433521</v>
      </c>
      <c r="W13" s="9">
        <f>IFERROR(VLOOKUP(B13,[1]THP!$B22:$X83,23,0),0)</f>
        <v>29091.371228809221</v>
      </c>
      <c r="X13" s="9">
        <f>IFERROR(VLOOKUP(B13,[1]THP!$B22:$T83,19,0),0)</f>
        <v>82760.44</v>
      </c>
      <c r="Y13" s="9">
        <f>IFERROR(VLOOKUP(B13,[1]THP!$B22:$V83,21,0),0)</f>
        <v>41380.22</v>
      </c>
      <c r="Z13" s="9">
        <f>IFERROR(VLOOKUP(B13,[1]THP!$B22:$U83,20,0),0)</f>
        <v>39409.730000000003</v>
      </c>
      <c r="AA13" s="9">
        <v>0</v>
      </c>
      <c r="AB13" s="9">
        <f>IFERROR(VLOOKUP(B13,[1]THP!$B22:$AE83,30,0),0)</f>
        <v>160000</v>
      </c>
      <c r="AC13" s="9">
        <f>IFERROR(VLOOKUP(B13,[1]THP!$B22:$AJ83,35,0),0)</f>
        <v>5542430.761314543</v>
      </c>
      <c r="AD13" s="7"/>
    </row>
    <row r="14" spans="1:36" x14ac:dyDescent="0.25">
      <c r="A14" s="6">
        <v>43580</v>
      </c>
      <c r="B14" s="8">
        <f>[1]THP!$B23</f>
        <v>10141</v>
      </c>
      <c r="C14" t="str">
        <f>[1]THP!$C23</f>
        <v>ENAH SRIANAH</v>
      </c>
      <c r="D14" s="8">
        <f t="shared" si="0"/>
        <v>10141</v>
      </c>
      <c r="E14" t="s">
        <v>32</v>
      </c>
      <c r="F14" t="str">
        <f>[1]THP!$F23</f>
        <v>MITA</v>
      </c>
      <c r="G14">
        <f>[1]THP!$I23</f>
        <v>19</v>
      </c>
      <c r="H14" t="str">
        <f>[1]THP!$D23</f>
        <v>DC</v>
      </c>
      <c r="I14" s="7">
        <f>[1]THP!$J23</f>
        <v>4138022</v>
      </c>
      <c r="J14" s="7">
        <f>[1]THP!$K23</f>
        <v>4138022</v>
      </c>
      <c r="K14" s="7">
        <f>IFERROR(VLOOKUP(B14,[1]OToT!$B20:$E81,4,0),0)</f>
        <v>0</v>
      </c>
      <c r="L14" s="9">
        <f>IFERROR(VLOOKUP(B14,[1]OToT!$B20:$D81,3,0),0)</f>
        <v>873050.88439306361</v>
      </c>
      <c r="M14" s="9">
        <f>IFERROR(VLOOKUP(B14,[1]OToT!$B20:$F81,5,0),0)</f>
        <v>75000</v>
      </c>
      <c r="N14" s="7">
        <f t="shared" si="1"/>
        <v>5086072.8843930634</v>
      </c>
      <c r="O14" s="9">
        <f>IFERROR(VLOOKUP(B14,[1]Komisi!$B20:$D81,3,0),0)</f>
        <v>2436900</v>
      </c>
      <c r="P14" s="9">
        <f>IFERROR(VLOOKUP(B14,[1]Komisi!$B20:$F81,5,0),0)</f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7">
        <f t="shared" si="2"/>
        <v>7522972.8843930634</v>
      </c>
      <c r="W14" s="9">
        <f>IFERROR(VLOOKUP(B14,[1]THP!$B23:$X84,23,0),0)</f>
        <v>143916.63841667052</v>
      </c>
      <c r="X14" s="9">
        <f>IFERROR(VLOOKUP(B14,[1]THP!$B23:$T84,19,0),0)</f>
        <v>82760.44</v>
      </c>
      <c r="Y14" s="9">
        <f>IFERROR(VLOOKUP(B14,[1]THP!$B23:$V84,21,0),0)</f>
        <v>41380.22</v>
      </c>
      <c r="Z14" s="9">
        <f>IFERROR(VLOOKUP(B14,[1]THP!$B23:$U84,20,0),0)</f>
        <v>39409.730000000003</v>
      </c>
      <c r="AA14" s="9">
        <v>0</v>
      </c>
      <c r="AB14" s="9">
        <f>IFERROR(VLOOKUP(B14,[1]THP!$B23:$AE84,30,0),0)</f>
        <v>0</v>
      </c>
      <c r="AC14" s="9">
        <f>IFERROR(VLOOKUP(B14,[1]THP!$B23:$AJ84,35,0),0)</f>
        <v>7215505.8559763925</v>
      </c>
      <c r="AD14" s="7"/>
    </row>
    <row r="15" spans="1:36" x14ac:dyDescent="0.25">
      <c r="A15" s="6">
        <v>43580</v>
      </c>
      <c r="B15" s="8">
        <f>[1]THP!$B24</f>
        <v>10161</v>
      </c>
      <c r="C15" t="str">
        <f>[1]THP!$C24</f>
        <v>SITTI MELATI NOVIATI TRIFIRLI</v>
      </c>
      <c r="D15" s="8">
        <f t="shared" si="0"/>
        <v>10161</v>
      </c>
      <c r="E15" t="s">
        <v>32</v>
      </c>
      <c r="F15" t="str">
        <f>[1]THP!$F24</f>
        <v>SITI ROMLAH</v>
      </c>
      <c r="G15">
        <f>[1]THP!$I24</f>
        <v>19</v>
      </c>
      <c r="H15" t="str">
        <f>[1]THP!$D24</f>
        <v>DC</v>
      </c>
      <c r="I15" s="7">
        <f>[1]THP!$J24</f>
        <v>4138022</v>
      </c>
      <c r="J15" s="7">
        <f>[1]THP!$K24</f>
        <v>4138022</v>
      </c>
      <c r="K15" s="7">
        <f>IFERROR(VLOOKUP(B15,[1]OToT!$B21:$E82,4,0),0)</f>
        <v>0</v>
      </c>
      <c r="L15" s="9">
        <f>IFERROR(VLOOKUP(B15,[1]OToT!$B21:$D82,3,0),0)</f>
        <v>873050.88439306361</v>
      </c>
      <c r="M15" s="9">
        <f>IFERROR(VLOOKUP(B15,[1]OToT!$B21:$F82,5,0),0)</f>
        <v>75000</v>
      </c>
      <c r="N15" s="7">
        <f t="shared" si="1"/>
        <v>5086072.8843930634</v>
      </c>
      <c r="O15" s="9">
        <f>IFERROR(VLOOKUP(B15,[1]Komisi!$B21:$D82,3,0),0)</f>
        <v>2525000</v>
      </c>
      <c r="P15" s="9">
        <f>IFERROR(VLOOKUP(B15,[1]Komisi!$B21:$F82,5,0),0)</f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7">
        <f t="shared" si="2"/>
        <v>7611072.8843930634</v>
      </c>
      <c r="W15" s="9">
        <f>IFERROR(VLOOKUP(B15,[1]THP!$B24:$X85,23,0),0)</f>
        <v>148101.38841667052</v>
      </c>
      <c r="X15" s="9">
        <f>IFERROR(VLOOKUP(B15,[1]THP!$B24:$T85,19,0),0)</f>
        <v>82760.44</v>
      </c>
      <c r="Y15" s="9">
        <f>IFERROR(VLOOKUP(B15,[1]THP!$B24:$V85,21,0),0)</f>
        <v>41380.22</v>
      </c>
      <c r="Z15" s="9">
        <f>IFERROR(VLOOKUP(B15,[1]THP!$B24:$U85,20,0),0)</f>
        <v>39409.730000000003</v>
      </c>
      <c r="AA15" s="9">
        <v>0</v>
      </c>
      <c r="AB15" s="9">
        <f>IFERROR(VLOOKUP(B15,[1]THP!$B24:$AE85,30,0),0)</f>
        <v>0</v>
      </c>
      <c r="AC15" s="9">
        <f>IFERROR(VLOOKUP(B15,[1]THP!$B24:$AJ85,35,0),0)</f>
        <v>7299421.1059763925</v>
      </c>
      <c r="AD15" s="7"/>
    </row>
    <row r="16" spans="1:36" x14ac:dyDescent="0.25">
      <c r="A16" s="6">
        <v>43580</v>
      </c>
      <c r="B16" s="8">
        <f>[1]THP!$B25</f>
        <v>10166</v>
      </c>
      <c r="C16" t="str">
        <f>[1]THP!$C25</f>
        <v>EVA ERNAWATI</v>
      </c>
      <c r="D16" s="8">
        <f t="shared" si="0"/>
        <v>10166</v>
      </c>
      <c r="E16" t="s">
        <v>32</v>
      </c>
      <c r="F16" t="str">
        <f>[1]THP!$F25</f>
        <v>BAYU</v>
      </c>
      <c r="G16">
        <f>[1]THP!$I25</f>
        <v>19</v>
      </c>
      <c r="H16" t="str">
        <f>[1]THP!$D25</f>
        <v>DC</v>
      </c>
      <c r="I16" s="7">
        <f>[1]THP!$J25</f>
        <v>4138022</v>
      </c>
      <c r="J16" s="7">
        <f>[1]THP!$K25</f>
        <v>4138022</v>
      </c>
      <c r="K16" s="7">
        <f>IFERROR(VLOOKUP(B16,[1]OToT!$B22:$E83,4,0),0)</f>
        <v>0</v>
      </c>
      <c r="L16" s="9">
        <f>IFERROR(VLOOKUP(B16,[1]OToT!$B22:$D83,3,0),0)</f>
        <v>741495.27167630056</v>
      </c>
      <c r="M16" s="9">
        <f>IFERROR(VLOOKUP(B16,[1]OToT!$B22:$F83,5,0),0)</f>
        <v>50000</v>
      </c>
      <c r="N16" s="7">
        <f t="shared" si="1"/>
        <v>4929517.2716763001</v>
      </c>
      <c r="O16" s="9">
        <f>IFERROR(VLOOKUP(B16,[1]Komisi!$B22:$D83,3,0),0)</f>
        <v>1678750.0000000002</v>
      </c>
      <c r="P16" s="9">
        <f>IFERROR(VLOOKUP(B16,[1]Komisi!$B22:$F83,5,0),0)</f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7">
        <f t="shared" si="2"/>
        <v>6608267.2716763001</v>
      </c>
      <c r="W16" s="9">
        <f>IFERROR(VLOOKUP(B16,[1]THP!$B25:$X86,23,0),0)</f>
        <v>100468.12181262429</v>
      </c>
      <c r="X16" s="9">
        <f>IFERROR(VLOOKUP(B16,[1]THP!$B25:$T86,19,0),0)</f>
        <v>82760.44</v>
      </c>
      <c r="Y16" s="9">
        <f>IFERROR(VLOOKUP(B16,[1]THP!$B25:$V86,21,0),0)</f>
        <v>41380.22</v>
      </c>
      <c r="Z16" s="9">
        <f>IFERROR(VLOOKUP(B16,[1]THP!$B25:$U86,20,0),0)</f>
        <v>39409.730000000003</v>
      </c>
      <c r="AA16" s="9">
        <v>0</v>
      </c>
      <c r="AB16" s="9">
        <f>IFERROR(VLOOKUP(B16,[1]THP!$B25:$AE86,30,0),0)</f>
        <v>0</v>
      </c>
      <c r="AC16" s="9">
        <f>IFERROR(VLOOKUP(B16,[1]THP!$B25:$AJ86,35,0),0)</f>
        <v>6344248.7598636756</v>
      </c>
      <c r="AD16" s="7"/>
    </row>
    <row r="17" spans="1:30" x14ac:dyDescent="0.25">
      <c r="A17" s="6">
        <v>43580</v>
      </c>
      <c r="B17" s="8">
        <f>[1]THP!$B26</f>
        <v>10167</v>
      </c>
      <c r="C17" t="str">
        <f>[1]THP!$C26</f>
        <v>F ADISTYA AMANDA</v>
      </c>
      <c r="D17" s="8">
        <f t="shared" si="0"/>
        <v>10167</v>
      </c>
      <c r="E17" t="s">
        <v>32</v>
      </c>
      <c r="F17" t="str">
        <f>[1]THP!$F26</f>
        <v>SITI ROMLAH</v>
      </c>
      <c r="G17">
        <f>[1]THP!$I26</f>
        <v>19</v>
      </c>
      <c r="H17" t="str">
        <f>[1]THP!$D26</f>
        <v>DC</v>
      </c>
      <c r="I17" s="7">
        <f>[1]THP!$J26</f>
        <v>4138022</v>
      </c>
      <c r="J17" s="7">
        <f>[1]THP!$K26</f>
        <v>4138022</v>
      </c>
      <c r="K17" s="7">
        <f>IFERROR(VLOOKUP(B17,[1]OToT!$B23:$E84,4,0),0)</f>
        <v>0</v>
      </c>
      <c r="L17" s="9">
        <f>IFERROR(VLOOKUP(B17,[1]OToT!$B23:$D84,3,0),0)</f>
        <v>868267.0439306359</v>
      </c>
      <c r="M17" s="9">
        <f>IFERROR(VLOOKUP(B17,[1]OToT!$B23:$F84,5,0),0)</f>
        <v>75000</v>
      </c>
      <c r="N17" s="7">
        <f t="shared" si="1"/>
        <v>5081289.0439306358</v>
      </c>
      <c r="O17" s="9">
        <f>IFERROR(VLOOKUP(B17,[1]Komisi!$B23:$D84,3,0),0)</f>
        <v>3102625.5</v>
      </c>
      <c r="P17" s="9">
        <f>IFERROR(VLOOKUP(B17,[1]Komisi!$B23:$F84,5,0),0)</f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7">
        <f t="shared" si="2"/>
        <v>8183914.5439306358</v>
      </c>
      <c r="W17" s="9">
        <f>IFERROR(VLOOKUP(B17,[1]THP!$B26:$X87,23,0),0)</f>
        <v>175311.36724470521</v>
      </c>
      <c r="X17" s="9">
        <f>IFERROR(VLOOKUP(B17,[1]THP!$B26:$T87,19,0),0)</f>
        <v>82760.44</v>
      </c>
      <c r="Y17" s="9">
        <f>IFERROR(VLOOKUP(B17,[1]THP!$B26:$V87,21,0),0)</f>
        <v>41380.22</v>
      </c>
      <c r="Z17" s="9">
        <f>IFERROR(VLOOKUP(B17,[1]THP!$B26:$U87,20,0),0)</f>
        <v>39409.730000000003</v>
      </c>
      <c r="AA17" s="9">
        <v>0</v>
      </c>
      <c r="AB17" s="9">
        <f>IFERROR(VLOOKUP(B17,[1]THP!$B26:$AE87,30,0),0)</f>
        <v>0</v>
      </c>
      <c r="AC17" s="9">
        <f>IFERROR(VLOOKUP(B17,[1]THP!$B26:$AJ87,35,0),0)</f>
        <v>7845052.7866859306</v>
      </c>
      <c r="AD17" s="7"/>
    </row>
    <row r="18" spans="1:30" x14ac:dyDescent="0.25">
      <c r="A18" s="6">
        <v>43580</v>
      </c>
      <c r="B18" s="8">
        <f>[1]THP!$B27</f>
        <v>10208</v>
      </c>
      <c r="C18" t="str">
        <f>[1]THP!$C27</f>
        <v>ABDUL FATAH</v>
      </c>
      <c r="D18" s="8">
        <f t="shared" si="0"/>
        <v>10208</v>
      </c>
      <c r="E18" t="s">
        <v>32</v>
      </c>
      <c r="F18" t="str">
        <f>[1]THP!$F27</f>
        <v>MONANG</v>
      </c>
      <c r="G18">
        <f>[1]THP!$I27</f>
        <v>19</v>
      </c>
      <c r="H18" t="str">
        <f>[1]THP!$D27</f>
        <v>DC</v>
      </c>
      <c r="I18" s="7">
        <f>[1]THP!$J27</f>
        <v>4138022</v>
      </c>
      <c r="J18" s="7">
        <f>[1]THP!$K27</f>
        <v>4138022</v>
      </c>
      <c r="K18" s="7">
        <f>IFERROR(VLOOKUP(B18,[1]OToT!$B24:$E85,4,0),0)</f>
        <v>0</v>
      </c>
      <c r="L18" s="9">
        <f>IFERROR(VLOOKUP(B18,[1]OToT!$B24:$D85,3,0),0)</f>
        <v>873050.88439306361</v>
      </c>
      <c r="M18" s="9">
        <f>IFERROR(VLOOKUP(B18,[1]OToT!$B24:$F85,5,0),0)</f>
        <v>75000</v>
      </c>
      <c r="N18" s="7">
        <f t="shared" si="1"/>
        <v>5086072.8843930634</v>
      </c>
      <c r="O18" s="9">
        <f>IFERROR(VLOOKUP(B18,[1]Komisi!$B24:$D85,3,0),0)</f>
        <v>3877830</v>
      </c>
      <c r="P18" s="9">
        <f>IFERROR(VLOOKUP(B18,[1]Komisi!$B24:$F85,5,0),0)</f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7">
        <f t="shared" si="2"/>
        <v>8963902.8843930624</v>
      </c>
      <c r="W18" s="9">
        <f>IFERROR(VLOOKUP(B18,[1]THP!$B27:$X88,23,0),0)</f>
        <v>193610.81341667045</v>
      </c>
      <c r="X18" s="9">
        <f>IFERROR(VLOOKUP(B18,[1]THP!$B27:$T88,19,0),0)</f>
        <v>82760.44</v>
      </c>
      <c r="Y18" s="9">
        <f>IFERROR(VLOOKUP(B18,[1]THP!$B27:$V88,21,0),0)</f>
        <v>41380.22</v>
      </c>
      <c r="Z18" s="9">
        <f>IFERROR(VLOOKUP(B18,[1]THP!$B27:$U88,20,0),0)</f>
        <v>39409.730000000003</v>
      </c>
      <c r="AA18" s="9">
        <v>0</v>
      </c>
      <c r="AB18" s="9">
        <f>IFERROR(VLOOKUP(B18,[1]THP!$B27:$AE88,30,0),0)</f>
        <v>0</v>
      </c>
      <c r="AC18" s="9">
        <f>IFERROR(VLOOKUP(B18,[1]THP!$B27:$AJ88,35,0),0)</f>
        <v>8606741.6809763946</v>
      </c>
      <c r="AD18" s="7"/>
    </row>
    <row r="19" spans="1:30" x14ac:dyDescent="0.25">
      <c r="A19" s="6">
        <v>43580</v>
      </c>
      <c r="B19" s="8">
        <f>[1]THP!$B28</f>
        <v>10214</v>
      </c>
      <c r="C19" t="str">
        <f>[1]THP!$C28</f>
        <v>HENDRO NOFRIANTO</v>
      </c>
      <c r="D19" s="8">
        <f t="shared" si="0"/>
        <v>10214</v>
      </c>
      <c r="E19" t="s">
        <v>32</v>
      </c>
      <c r="F19" t="str">
        <f>[1]THP!$F28</f>
        <v>MONANG</v>
      </c>
      <c r="G19">
        <f>[1]THP!$I28</f>
        <v>19</v>
      </c>
      <c r="H19" t="str">
        <f>[1]THP!$D28</f>
        <v>DC</v>
      </c>
      <c r="I19" s="7">
        <f>[1]THP!$J28</f>
        <v>4138022</v>
      </c>
      <c r="J19" s="7">
        <f>[1]THP!$K28</f>
        <v>4138022</v>
      </c>
      <c r="K19" s="7">
        <f>IFERROR(VLOOKUP(B19,[1]OToT!$B25:$E86,4,0),0)</f>
        <v>0</v>
      </c>
      <c r="L19" s="9">
        <f>IFERROR(VLOOKUP(B19,[1]OToT!$B25:$D86,3,0),0)</f>
        <v>825212.47976878611</v>
      </c>
      <c r="M19" s="9">
        <f>IFERROR(VLOOKUP(B19,[1]OToT!$B25:$F86,5,0),0)</f>
        <v>75000</v>
      </c>
      <c r="N19" s="7">
        <f t="shared" si="1"/>
        <v>5038234.4797687866</v>
      </c>
      <c r="O19" s="9">
        <f>IFERROR(VLOOKUP(B19,[1]Komisi!$B25:$D86,3,0),0)</f>
        <v>1266687.5975000001</v>
      </c>
      <c r="P19" s="9">
        <f>IFERROR(VLOOKUP(B19,[1]Komisi!$B25:$F86,5,0),0)</f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7">
        <f t="shared" si="2"/>
        <v>6304922.0772687867</v>
      </c>
      <c r="W19" s="9">
        <f>IFERROR(VLOOKUP(B19,[1]THP!$B28:$X89,23,0),0)</f>
        <v>67309.225078267351</v>
      </c>
      <c r="X19" s="9">
        <f>IFERROR(VLOOKUP(B19,[1]THP!$B28:$T89,19,0),0)</f>
        <v>82760.44</v>
      </c>
      <c r="Y19" s="9">
        <f>IFERROR(VLOOKUP(B19,[1]THP!$B28:$V89,21,0),0)</f>
        <v>41380.22</v>
      </c>
      <c r="Z19" s="9">
        <f>IFERROR(VLOOKUP(B19,[1]THP!$B28:$U89,20,0),0)</f>
        <v>39409.730000000003</v>
      </c>
      <c r="AA19" s="9">
        <v>0</v>
      </c>
      <c r="AB19" s="9">
        <f>IFERROR(VLOOKUP(B19,[1]THP!$B28:$AE89,30,0),0)</f>
        <v>0</v>
      </c>
      <c r="AC19" s="9">
        <f>IFERROR(VLOOKUP(B19,[1]THP!$B28:$AJ89,35,0),0)</f>
        <v>6074062.4621905191</v>
      </c>
      <c r="AD19" s="7"/>
    </row>
    <row r="20" spans="1:30" x14ac:dyDescent="0.25">
      <c r="A20" s="6">
        <v>43580</v>
      </c>
      <c r="B20" s="8">
        <f>[1]THP!$B29</f>
        <v>10220</v>
      </c>
      <c r="C20" t="str">
        <f>[1]THP!$C29</f>
        <v xml:space="preserve">TINA SARI SIMANJUNTAK </v>
      </c>
      <c r="D20" s="8">
        <f t="shared" si="0"/>
        <v>10220</v>
      </c>
      <c r="E20" t="s">
        <v>32</v>
      </c>
      <c r="F20" t="str">
        <f>[1]THP!$F29</f>
        <v>RUDI</v>
      </c>
      <c r="G20">
        <f>[1]THP!$I29</f>
        <v>19</v>
      </c>
      <c r="H20" t="str">
        <f>[1]THP!$D29</f>
        <v>DC</v>
      </c>
      <c r="I20" s="7">
        <f>[1]THP!$J29</f>
        <v>4138022</v>
      </c>
      <c r="J20" s="7">
        <f>[1]THP!$K29</f>
        <v>4138022</v>
      </c>
      <c r="K20" s="7">
        <f>IFERROR(VLOOKUP(B20,[1]OToT!$B26:$E87,4,0),0)</f>
        <v>0</v>
      </c>
      <c r="L20" s="9">
        <f>IFERROR(VLOOKUP(B20,[1]OToT!$B26:$D87,3,0),0)</f>
        <v>529212.35115606932</v>
      </c>
      <c r="M20" s="9">
        <f>IFERROR(VLOOKUP(B20,[1]OToT!$B26:$F87,5,0),0)</f>
        <v>50000</v>
      </c>
      <c r="N20" s="7">
        <f t="shared" si="1"/>
        <v>4717234.351156069</v>
      </c>
      <c r="O20" s="9">
        <f>IFERROR(VLOOKUP(B20,[1]Komisi!$B26:$D87,3,0),0)</f>
        <v>1421956.6725000001</v>
      </c>
      <c r="P20" s="9">
        <f>IFERROR(VLOOKUP(B20,[1]Komisi!$B26:$F87,5,0),0)</f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7">
        <f t="shared" si="2"/>
        <v>6139191.0236560693</v>
      </c>
      <c r="W20" s="9">
        <f>IFERROR(VLOOKUP(B20,[1]THP!$B29:$X90,23,0),0)</f>
        <v>78187.000031663294</v>
      </c>
      <c r="X20" s="9">
        <f>IFERROR(VLOOKUP(B20,[1]THP!$B29:$T90,19,0),0)</f>
        <v>82760.44</v>
      </c>
      <c r="Y20" s="9">
        <f>IFERROR(VLOOKUP(B20,[1]THP!$B29:$V90,21,0),0)</f>
        <v>41380.22</v>
      </c>
      <c r="Z20" s="9">
        <f>IFERROR(VLOOKUP(B20,[1]THP!$B29:$U90,20,0),0)</f>
        <v>39409.730000000003</v>
      </c>
      <c r="AA20" s="9">
        <v>0</v>
      </c>
      <c r="AB20" s="9">
        <f>IFERROR(VLOOKUP(B20,[1]THP!$B29:$AE90,30,0),0)</f>
        <v>0</v>
      </c>
      <c r="AC20" s="9">
        <f>IFERROR(VLOOKUP(B20,[1]THP!$B29:$AJ90,35,0),0)</f>
        <v>5897453.6336244056</v>
      </c>
      <c r="AD20" s="7"/>
    </row>
    <row r="21" spans="1:30" x14ac:dyDescent="0.25">
      <c r="A21" s="6">
        <v>43580</v>
      </c>
      <c r="B21" s="8">
        <f>[1]THP!$B30</f>
        <v>10223</v>
      </c>
      <c r="C21" t="str">
        <f>[1]THP!$C30</f>
        <v>DENI IRAWATI</v>
      </c>
      <c r="D21" s="8">
        <f t="shared" si="0"/>
        <v>10223</v>
      </c>
      <c r="E21" t="s">
        <v>32</v>
      </c>
      <c r="F21" t="str">
        <f>[1]THP!$F30</f>
        <v>MONANG</v>
      </c>
      <c r="G21">
        <f>[1]THP!$I30</f>
        <v>19</v>
      </c>
      <c r="H21" t="str">
        <f>[1]THP!$D30</f>
        <v>DC</v>
      </c>
      <c r="I21" s="7">
        <f>[1]THP!$J30</f>
        <v>4138022</v>
      </c>
      <c r="J21" s="7">
        <f>[1]THP!$K30</f>
        <v>4138022</v>
      </c>
      <c r="K21" s="7">
        <f>IFERROR(VLOOKUP(B21,[1]OToT!$B27:$E88,4,0),0)</f>
        <v>0</v>
      </c>
      <c r="L21" s="9">
        <f>IFERROR(VLOOKUP(B21,[1]OToT!$B27:$D88,3,0),0)</f>
        <v>851523.60231213877</v>
      </c>
      <c r="M21" s="9">
        <f>IFERROR(VLOOKUP(B21,[1]OToT!$B27:$F88,5,0),0)</f>
        <v>75000</v>
      </c>
      <c r="N21" s="7">
        <f t="shared" si="1"/>
        <v>5064545.6023121383</v>
      </c>
      <c r="O21" s="9">
        <f>IFERROR(VLOOKUP(B21,[1]Komisi!$B27:$D88,3,0),0)</f>
        <v>3290227.98</v>
      </c>
      <c r="P21" s="9">
        <f>IFERROR(VLOOKUP(B21,[1]Komisi!$B27:$F88,5,0),0)</f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7">
        <f t="shared" si="2"/>
        <v>8354773.5823121388</v>
      </c>
      <c r="W21" s="9">
        <f>IFERROR(VLOOKUP(B21,[1]THP!$B30:$X91,23,0),0)</f>
        <v>183469.82256782695</v>
      </c>
      <c r="X21" s="9">
        <f>IFERROR(VLOOKUP(B21,[1]THP!$B30:$T91,19,0),0)</f>
        <v>82760.44</v>
      </c>
      <c r="Y21" s="9">
        <f>IFERROR(VLOOKUP(B21,[1]THP!$B30:$V91,21,0),0)</f>
        <v>41380.22</v>
      </c>
      <c r="Z21" s="9">
        <f>IFERROR(VLOOKUP(B21,[1]THP!$B30:$U91,20,0),0)</f>
        <v>39714.379999999997</v>
      </c>
      <c r="AA21" s="9">
        <v>0</v>
      </c>
      <c r="AB21" s="9">
        <f>IFERROR(VLOOKUP(B21,[1]THP!$B30:$AE91,30,0),0)</f>
        <v>160000</v>
      </c>
      <c r="AC21" s="9">
        <f>IFERROR(VLOOKUP(B21,[1]THP!$B30:$AJ91,35,0),0)</f>
        <v>7847448.7197443116</v>
      </c>
      <c r="AD21" s="7"/>
    </row>
    <row r="22" spans="1:30" x14ac:dyDescent="0.25">
      <c r="A22" s="6">
        <v>43580</v>
      </c>
      <c r="B22" s="8">
        <f>[1]THP!$B31</f>
        <v>10224</v>
      </c>
      <c r="C22" t="str">
        <f>[1]THP!$C31</f>
        <v>RUKMINI</v>
      </c>
      <c r="D22" s="8">
        <f t="shared" si="0"/>
        <v>10224</v>
      </c>
      <c r="E22" t="s">
        <v>32</v>
      </c>
      <c r="F22" t="str">
        <f>[1]THP!$F31</f>
        <v>RUDI</v>
      </c>
      <c r="G22">
        <f>[1]THP!$I31</f>
        <v>19</v>
      </c>
      <c r="H22" t="str">
        <f>[1]THP!$D31</f>
        <v>DC</v>
      </c>
      <c r="I22" s="7">
        <f>[1]THP!$J31</f>
        <v>4138022</v>
      </c>
      <c r="J22" s="7">
        <f>[1]THP!$K31</f>
        <v>4138022</v>
      </c>
      <c r="K22" s="7">
        <f>IFERROR(VLOOKUP(B22,[1]OToT!$B28:$E89,4,0),0)</f>
        <v>0</v>
      </c>
      <c r="L22" s="9">
        <f>IFERROR(VLOOKUP(B22,[1]OToT!$B28:$D89,3,0),0)</f>
        <v>873050.88439306361</v>
      </c>
      <c r="M22" s="9">
        <f>IFERROR(VLOOKUP(B22,[1]OToT!$B28:$F89,5,0),0)</f>
        <v>75000</v>
      </c>
      <c r="N22" s="7">
        <f t="shared" si="1"/>
        <v>5086072.8843930634</v>
      </c>
      <c r="O22" s="9">
        <f>IFERROR(VLOOKUP(B22,[1]Komisi!$B28:$D89,3,0),0)</f>
        <v>0</v>
      </c>
      <c r="P22" s="9">
        <f>IFERROR(VLOOKUP(B22,[1]Komisi!$B28:$F89,5,0),0)</f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7">
        <f t="shared" si="2"/>
        <v>5086072.8843930634</v>
      </c>
      <c r="W22" s="9">
        <f>IFERROR(VLOOKUP(B22,[1]THP!$B31:$X92,23,0),0)</f>
        <v>28163.888416670543</v>
      </c>
      <c r="X22" s="9">
        <f>IFERROR(VLOOKUP(B22,[1]THP!$B31:$T92,19,0),0)</f>
        <v>82760.44</v>
      </c>
      <c r="Y22" s="9">
        <f>IFERROR(VLOOKUP(B22,[1]THP!$B31:$V92,21,0),0)</f>
        <v>41380.22</v>
      </c>
      <c r="Z22" s="9">
        <f>IFERROR(VLOOKUP(B22,[1]THP!$B31:$U92,20,0),0)</f>
        <v>39409.730000000003</v>
      </c>
      <c r="AA22" s="9">
        <v>0</v>
      </c>
      <c r="AB22" s="9">
        <f>IFERROR(VLOOKUP(B22,[1]THP!$B31:$AE92,30,0),0)</f>
        <v>0</v>
      </c>
      <c r="AC22" s="9">
        <f>IFERROR(VLOOKUP(B22,[1]THP!$B31:$AJ92,35,0),0)</f>
        <v>4894358.6059763925</v>
      </c>
      <c r="AD22" s="7"/>
    </row>
    <row r="23" spans="1:30" x14ac:dyDescent="0.25">
      <c r="A23" s="6">
        <v>43580</v>
      </c>
      <c r="B23" s="8">
        <f>[1]THP!$B32</f>
        <v>10245</v>
      </c>
      <c r="C23" t="str">
        <f>[1]THP!$C32</f>
        <v>ERNAWATI SAPUTRI</v>
      </c>
      <c r="D23" s="8">
        <f t="shared" si="0"/>
        <v>10245</v>
      </c>
      <c r="E23" t="s">
        <v>32</v>
      </c>
      <c r="F23" t="str">
        <f>[1]THP!$F32</f>
        <v>BAYU</v>
      </c>
      <c r="G23">
        <f>[1]THP!$I32</f>
        <v>19</v>
      </c>
      <c r="H23" t="str">
        <f>[1]THP!$D32</f>
        <v>DC</v>
      </c>
      <c r="I23" s="7">
        <f>[1]THP!$J32</f>
        <v>4138022</v>
      </c>
      <c r="J23" s="7">
        <f>[1]THP!$K32</f>
        <v>4138022</v>
      </c>
      <c r="K23" s="7">
        <f>IFERROR(VLOOKUP(B23,[1]OToT!$B29:$E90,4,0),0)</f>
        <v>0</v>
      </c>
      <c r="L23" s="9">
        <f>IFERROR(VLOOKUP(B23,[1]OToT!$B29:$D90,3,0),0)</f>
        <v>633858.86127167637</v>
      </c>
      <c r="M23" s="9">
        <f>IFERROR(VLOOKUP(B23,[1]OToT!$B29:$F90,5,0),0)</f>
        <v>75000</v>
      </c>
      <c r="N23" s="7">
        <f t="shared" si="1"/>
        <v>4846880.8612716766</v>
      </c>
      <c r="O23" s="9">
        <f>IFERROR(VLOOKUP(B23,[1]Komisi!$B29:$D90,3,0),0)</f>
        <v>0</v>
      </c>
      <c r="P23" s="9">
        <f>IFERROR(VLOOKUP(B23,[1]Komisi!$B29:$F90,5,0),0)</f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7">
        <f t="shared" si="2"/>
        <v>4846880.8612716766</v>
      </c>
      <c r="W23" s="9">
        <f>IFERROR(VLOOKUP(B23,[1]THP!$B32:$X93,23,0),0)</f>
        <v>16802.267318404654</v>
      </c>
      <c r="X23" s="9">
        <f>IFERROR(VLOOKUP(B23,[1]THP!$B32:$T93,19,0),0)</f>
        <v>82760.44</v>
      </c>
      <c r="Y23" s="9">
        <f>IFERROR(VLOOKUP(B23,[1]THP!$B32:$V93,21,0),0)</f>
        <v>41380.22</v>
      </c>
      <c r="Z23" s="9">
        <f>IFERROR(VLOOKUP(B23,[1]THP!$B32:$U93,20,0),0)</f>
        <v>39409.730000000003</v>
      </c>
      <c r="AA23" s="9">
        <v>0</v>
      </c>
      <c r="AB23" s="9">
        <f>IFERROR(VLOOKUP(B23,[1]THP!$B32:$AE93,30,0),0)</f>
        <v>0</v>
      </c>
      <c r="AC23" s="9">
        <f>IFERROR(VLOOKUP(B23,[1]THP!$B32:$AJ93,35,0),0)</f>
        <v>4666528.2039532717</v>
      </c>
      <c r="AD23" s="7"/>
    </row>
    <row r="24" spans="1:30" x14ac:dyDescent="0.25">
      <c r="A24" s="6">
        <v>43580</v>
      </c>
      <c r="B24" s="8">
        <f>[1]THP!$B33</f>
        <v>10246</v>
      </c>
      <c r="C24" t="str">
        <f>[1]THP!$C33</f>
        <v>BERNIKE HERAWATI TAMPUBOLON</v>
      </c>
      <c r="D24" s="8">
        <f t="shared" si="0"/>
        <v>10246</v>
      </c>
      <c r="E24" t="s">
        <v>32</v>
      </c>
      <c r="F24" t="str">
        <f>[1]THP!$F33</f>
        <v>RUDI</v>
      </c>
      <c r="G24">
        <f>[1]THP!$I33</f>
        <v>19</v>
      </c>
      <c r="H24" t="str">
        <f>[1]THP!$D33</f>
        <v>DC</v>
      </c>
      <c r="I24" s="7">
        <f>[1]THP!$J33</f>
        <v>4138022</v>
      </c>
      <c r="J24" s="7">
        <f>[1]THP!$K33</f>
        <v>4138022</v>
      </c>
      <c r="K24" s="7">
        <f>IFERROR(VLOOKUP(B24,[1]OToT!$B30:$E91,4,0),0)</f>
        <v>0</v>
      </c>
      <c r="L24" s="9">
        <f>IFERROR(VLOOKUP(B24,[1]OToT!$B30:$D91,3,0),0)</f>
        <v>873050.88439306361</v>
      </c>
      <c r="M24" s="9">
        <f>IFERROR(VLOOKUP(B24,[1]OToT!$B30:$F91,5,0),0)</f>
        <v>75000</v>
      </c>
      <c r="N24" s="7">
        <f t="shared" si="1"/>
        <v>5086072.8843930634</v>
      </c>
      <c r="O24" s="9">
        <f>IFERROR(VLOOKUP(B24,[1]Komisi!$B30:$D91,3,0),0)</f>
        <v>3448440</v>
      </c>
      <c r="P24" s="9">
        <f>IFERROR(VLOOKUP(B24,[1]Komisi!$B30:$F91,5,0),0)</f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7">
        <f t="shared" si="2"/>
        <v>8534512.8843930624</v>
      </c>
      <c r="W24" s="9">
        <f>IFERROR(VLOOKUP(B24,[1]THP!$B33:$X94,23,0),0)</f>
        <v>191964.78841667052</v>
      </c>
      <c r="X24" s="9">
        <f>IFERROR(VLOOKUP(B24,[1]THP!$B33:$T94,19,0),0)</f>
        <v>82760.44</v>
      </c>
      <c r="Y24" s="9">
        <f>IFERROR(VLOOKUP(B24,[1]THP!$B33:$V94,21,0),0)</f>
        <v>41380.22</v>
      </c>
      <c r="Z24" s="9">
        <f>IFERROR(VLOOKUP(B24,[1]THP!$B33:$U94,20,0),0)</f>
        <v>39409.730000000003</v>
      </c>
      <c r="AA24" s="9">
        <v>0</v>
      </c>
      <c r="AB24" s="9">
        <f>IFERROR(VLOOKUP(B24,[1]THP!$B33:$AE94,30,0),0)</f>
        <v>0</v>
      </c>
      <c r="AC24" s="9">
        <f>IFERROR(VLOOKUP(B24,[1]THP!$B33:$AJ94,35,0),0)</f>
        <v>8178997.705976394</v>
      </c>
      <c r="AD24" s="7"/>
    </row>
    <row r="25" spans="1:30" x14ac:dyDescent="0.25">
      <c r="A25" s="6">
        <v>43580</v>
      </c>
      <c r="B25" s="8">
        <f>[1]THP!$B34</f>
        <v>10264</v>
      </c>
      <c r="C25" t="str">
        <f>[1]THP!$C34</f>
        <v>DARWIN RUMAHORBO</v>
      </c>
      <c r="D25" s="8">
        <f t="shared" si="0"/>
        <v>10264</v>
      </c>
      <c r="E25" t="s">
        <v>32</v>
      </c>
      <c r="F25" t="str">
        <f>[1]THP!$F34</f>
        <v>MITA</v>
      </c>
      <c r="G25">
        <f>[1]THP!$I34</f>
        <v>19</v>
      </c>
      <c r="H25" t="str">
        <f>[1]THP!$D34</f>
        <v>DC</v>
      </c>
      <c r="I25" s="7">
        <f>[1]THP!$J34</f>
        <v>4138022</v>
      </c>
      <c r="J25" s="7">
        <f>[1]THP!$K34</f>
        <v>4138022</v>
      </c>
      <c r="K25" s="7">
        <f>IFERROR(VLOOKUP(B25,[1]OToT!$B31:$E92,4,0),0)</f>
        <v>0</v>
      </c>
      <c r="L25" s="9">
        <f>IFERROR(VLOOKUP(B25,[1]OToT!$B31:$D92,3,0),0)</f>
        <v>873050.88439306361</v>
      </c>
      <c r="M25" s="9">
        <f>IFERROR(VLOOKUP(B25,[1]OToT!$B31:$F92,5,0),0)</f>
        <v>75000</v>
      </c>
      <c r="N25" s="7">
        <f t="shared" si="1"/>
        <v>5086072.8843930634</v>
      </c>
      <c r="O25" s="9">
        <f>IFERROR(VLOOKUP(B25,[1]Komisi!$B31:$D92,3,0),0)</f>
        <v>5907196.7999999998</v>
      </c>
      <c r="P25" s="9">
        <f>IFERROR(VLOOKUP(B25,[1]Komisi!$B31:$F92,5,0),0)</f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7">
        <f t="shared" si="2"/>
        <v>10993269.684393063</v>
      </c>
      <c r="W25" s="9">
        <f>IFERROR(VLOOKUP(B25,[1]THP!$B34:$X95,23,0),0)</f>
        <v>520168.95141229284</v>
      </c>
      <c r="X25" s="9">
        <f>IFERROR(VLOOKUP(B25,[1]THP!$B34:$T95,19,0),0)</f>
        <v>82760.44</v>
      </c>
      <c r="Y25" s="9">
        <f>IFERROR(VLOOKUP(B25,[1]THP!$B34:$V95,21,0),0)</f>
        <v>41380.22</v>
      </c>
      <c r="Z25" s="9">
        <f>IFERROR(VLOOKUP(B25,[1]THP!$B34:$U95,20,0),0)</f>
        <v>39409.730000000003</v>
      </c>
      <c r="AA25" s="9">
        <v>0</v>
      </c>
      <c r="AB25" s="9">
        <f>IFERROR(VLOOKUP(B25,[1]THP!$B34:$AE95,30,0),0)</f>
        <v>0</v>
      </c>
      <c r="AC25" s="9">
        <f>IFERROR(VLOOKUP(B25,[1]THP!$B34:$AJ95,35,0),0)</f>
        <v>10309550.342980772</v>
      </c>
      <c r="AD25" s="7"/>
    </row>
    <row r="26" spans="1:30" x14ac:dyDescent="0.25">
      <c r="A26" s="6">
        <v>43580</v>
      </c>
      <c r="B26" s="8">
        <f>[1]THP!$B35</f>
        <v>10269</v>
      </c>
      <c r="C26" t="str">
        <f>[1]THP!$C35</f>
        <v>SITI QONI'AH</v>
      </c>
      <c r="D26" s="8">
        <f t="shared" si="0"/>
        <v>10269</v>
      </c>
      <c r="E26" t="s">
        <v>32</v>
      </c>
      <c r="F26" t="str">
        <f>[1]THP!$F35</f>
        <v>BAYU</v>
      </c>
      <c r="G26">
        <f>[1]THP!$I35</f>
        <v>19</v>
      </c>
      <c r="H26" t="str">
        <f>[1]THP!$D35</f>
        <v>DC</v>
      </c>
      <c r="I26" s="7">
        <f>[1]THP!$J35</f>
        <v>4138022</v>
      </c>
      <c r="J26" s="7">
        <f>[1]THP!$K35</f>
        <v>4138022</v>
      </c>
      <c r="K26" s="7">
        <f>IFERROR(VLOOKUP(B26,[1]OToT!$B32:$E93,4,0),0)</f>
        <v>0</v>
      </c>
      <c r="L26" s="9">
        <f>IFERROR(VLOOKUP(B26,[1]OToT!$B32:$D93,3,0),0)</f>
        <v>873050.88439306361</v>
      </c>
      <c r="M26" s="9">
        <f>IFERROR(VLOOKUP(B26,[1]OToT!$B32:$F93,5,0),0)</f>
        <v>75000</v>
      </c>
      <c r="N26" s="7">
        <f t="shared" si="1"/>
        <v>5086072.8843930634</v>
      </c>
      <c r="O26" s="9">
        <f>IFERROR(VLOOKUP(B26,[1]Komisi!$B32:$D93,3,0),0)</f>
        <v>2776593.89</v>
      </c>
      <c r="P26" s="9">
        <f>IFERROR(VLOOKUP(B26,[1]Komisi!$B32:$F93,5,0),0)</f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7">
        <f t="shared" si="2"/>
        <v>7862666.774393063</v>
      </c>
      <c r="W26" s="9">
        <f>IFERROR(VLOOKUP(B26,[1]THP!$B35:$X96,23,0),0)</f>
        <v>154534.73599167058</v>
      </c>
      <c r="X26" s="9">
        <f>IFERROR(VLOOKUP(B26,[1]THP!$B35:$T96,19,0),0)</f>
        <v>82760.44</v>
      </c>
      <c r="Y26" s="9">
        <f>IFERROR(VLOOKUP(B26,[1]THP!$B35:$V96,21,0),0)</f>
        <v>41380.22</v>
      </c>
      <c r="Z26" s="9">
        <f>IFERROR(VLOOKUP(B26,[1]THP!$B35:$U96,20,0),0)</f>
        <v>0</v>
      </c>
      <c r="AA26" s="9">
        <v>0</v>
      </c>
      <c r="AB26" s="9">
        <f>IFERROR(VLOOKUP(B26,[1]THP!$B35:$AE96,30,0),0)</f>
        <v>0</v>
      </c>
      <c r="AC26" s="9">
        <f>IFERROR(VLOOKUP(B26,[1]THP!$B35:$AJ96,35,0),0)</f>
        <v>7583991.3784013931</v>
      </c>
      <c r="AD26" s="7"/>
    </row>
    <row r="27" spans="1:30" x14ac:dyDescent="0.25">
      <c r="A27" s="6">
        <v>43580</v>
      </c>
      <c r="B27" s="8">
        <f>[1]THP!$B36</f>
        <v>10272</v>
      </c>
      <c r="C27" t="str">
        <f>[1]THP!$C36</f>
        <v>LISTIANA PRASTIWI</v>
      </c>
      <c r="D27" s="8">
        <f t="shared" si="0"/>
        <v>10272</v>
      </c>
      <c r="E27" t="s">
        <v>32</v>
      </c>
      <c r="F27" t="str">
        <f>[1]THP!$F36</f>
        <v>BAYU</v>
      </c>
      <c r="G27">
        <f>[1]THP!$I36</f>
        <v>19</v>
      </c>
      <c r="H27" t="str">
        <f>[1]THP!$D36</f>
        <v>DC</v>
      </c>
      <c r="I27" s="7">
        <f>[1]THP!$J36</f>
        <v>4138022</v>
      </c>
      <c r="J27" s="7">
        <f>[1]THP!$K36</f>
        <v>4138022</v>
      </c>
      <c r="K27" s="7">
        <f>IFERROR(VLOOKUP(B27,[1]OToT!$B33:$E94,4,0),0)</f>
        <v>0</v>
      </c>
      <c r="L27" s="9">
        <f>IFERROR(VLOOKUP(B27,[1]OToT!$B33:$D94,3,0),0)</f>
        <v>873050.88439306361</v>
      </c>
      <c r="M27" s="9">
        <f>IFERROR(VLOOKUP(B27,[1]OToT!$B33:$F94,5,0),0)</f>
        <v>75000</v>
      </c>
      <c r="N27" s="7">
        <f t="shared" si="1"/>
        <v>5086072.8843930634</v>
      </c>
      <c r="O27" s="9">
        <f>IFERROR(VLOOKUP(B27,[1]Komisi!$B33:$D94,3,0),0)</f>
        <v>0</v>
      </c>
      <c r="P27" s="9">
        <f>IFERROR(VLOOKUP(B27,[1]Komisi!$B33:$F94,5,0),0)</f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7">
        <f t="shared" si="2"/>
        <v>5086072.8843930634</v>
      </c>
      <c r="W27" s="9">
        <f>IFERROR(VLOOKUP(B27,[1]THP!$B36:$X97,23,0),0)</f>
        <v>28163.888416670543</v>
      </c>
      <c r="X27" s="9">
        <f>IFERROR(VLOOKUP(B27,[1]THP!$B36:$T97,19,0),0)</f>
        <v>82760.44</v>
      </c>
      <c r="Y27" s="9">
        <f>IFERROR(VLOOKUP(B27,[1]THP!$B36:$V97,21,0),0)</f>
        <v>41380.22</v>
      </c>
      <c r="Z27" s="9">
        <f>IFERROR(VLOOKUP(B27,[1]THP!$B36:$U97,20,0),0)</f>
        <v>39409.730000000003</v>
      </c>
      <c r="AA27" s="9">
        <v>0</v>
      </c>
      <c r="AB27" s="9">
        <f>IFERROR(VLOOKUP(B27,[1]THP!$B36:$AE97,30,0),0)</f>
        <v>0</v>
      </c>
      <c r="AC27" s="9">
        <f>IFERROR(VLOOKUP(B27,[1]THP!$B36:$AJ97,35,0),0)</f>
        <v>4894358.6059763925</v>
      </c>
      <c r="AD27" s="7"/>
    </row>
    <row r="28" spans="1:30" x14ac:dyDescent="0.25">
      <c r="A28" s="6">
        <v>43580</v>
      </c>
      <c r="B28" s="8">
        <f>[1]THP!$B37</f>
        <v>10275</v>
      </c>
      <c r="C28" t="str">
        <f>[1]THP!$C37</f>
        <v>SUGESTI SITUMORANG</v>
      </c>
      <c r="D28" s="8">
        <f t="shared" si="0"/>
        <v>10275</v>
      </c>
      <c r="E28" t="s">
        <v>32</v>
      </c>
      <c r="F28" t="str">
        <f>[1]THP!$F37</f>
        <v>KOTOT</v>
      </c>
      <c r="G28">
        <f>[1]THP!$I37</f>
        <v>19</v>
      </c>
      <c r="H28" t="str">
        <f>[1]THP!$D37</f>
        <v>DC</v>
      </c>
      <c r="I28" s="7">
        <f>[1]THP!$J37</f>
        <v>4138022</v>
      </c>
      <c r="J28" s="7">
        <f>[1]THP!$K37</f>
        <v>4138022</v>
      </c>
      <c r="K28" s="7">
        <f>IFERROR(VLOOKUP(B28,[1]OToT!$B34:$E95,4,0),0)</f>
        <v>0</v>
      </c>
      <c r="L28" s="9">
        <f>IFERROR(VLOOKUP(B28,[1]OToT!$B34:$D95,3,0),0)</f>
        <v>861091.28323699429</v>
      </c>
      <c r="M28" s="9">
        <f>IFERROR(VLOOKUP(B28,[1]OToT!$B34:$F95,5,0),0)</f>
        <v>75000</v>
      </c>
      <c r="N28" s="7">
        <f t="shared" si="1"/>
        <v>5074113.2832369944</v>
      </c>
      <c r="O28" s="9">
        <f>IFERROR(VLOOKUP(B28,[1]Komisi!$B34:$D95,3,0),0)</f>
        <v>0</v>
      </c>
      <c r="P28" s="9">
        <f>IFERROR(VLOOKUP(B28,[1]Komisi!$B34:$F95,5,0),0)</f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7">
        <f t="shared" si="2"/>
        <v>5074113.2832369944</v>
      </c>
      <c r="W28" s="9">
        <f>IFERROR(VLOOKUP(B28,[1]THP!$B37:$X98,23,0),0)</f>
        <v>27595.807361757263</v>
      </c>
      <c r="X28" s="9">
        <f>IFERROR(VLOOKUP(B28,[1]THP!$B37:$T98,19,0),0)</f>
        <v>82760.44</v>
      </c>
      <c r="Y28" s="9">
        <f>IFERROR(VLOOKUP(B28,[1]THP!$B37:$V98,21,0),0)</f>
        <v>41380.22</v>
      </c>
      <c r="Z28" s="9">
        <f>IFERROR(VLOOKUP(B28,[1]THP!$B37:$U98,20,0),0)</f>
        <v>39409.730000000003</v>
      </c>
      <c r="AA28" s="9">
        <v>0</v>
      </c>
      <c r="AB28" s="9">
        <f>IFERROR(VLOOKUP(B28,[1]THP!$B37:$AE98,30,0),0)</f>
        <v>0</v>
      </c>
      <c r="AC28" s="9">
        <f>IFERROR(VLOOKUP(B28,[1]THP!$B37:$AJ98,35,0),0)</f>
        <v>4882967.0858752374</v>
      </c>
      <c r="AD28" s="7"/>
    </row>
    <row r="29" spans="1:30" x14ac:dyDescent="0.25">
      <c r="A29" s="6">
        <v>43580</v>
      </c>
      <c r="B29" s="8">
        <f>[1]THP!$B38</f>
        <v>10279</v>
      </c>
      <c r="C29" t="str">
        <f>[1]THP!$C38</f>
        <v>JULIA DEVI SINAGA</v>
      </c>
      <c r="D29" s="8">
        <f t="shared" si="0"/>
        <v>10279</v>
      </c>
      <c r="E29" t="s">
        <v>32</v>
      </c>
      <c r="F29" t="str">
        <f>[1]THP!$F38</f>
        <v>KOTOT</v>
      </c>
      <c r="G29">
        <f>[1]THP!$I38</f>
        <v>19</v>
      </c>
      <c r="H29" t="str">
        <f>[1]THP!$D38</f>
        <v>DC</v>
      </c>
      <c r="I29" s="7">
        <f>[1]THP!$J38</f>
        <v>4138022</v>
      </c>
      <c r="J29" s="7">
        <f>[1]THP!$K38</f>
        <v>4138022</v>
      </c>
      <c r="K29" s="7">
        <f>IFERROR(VLOOKUP(B29,[1]OToT!$B35:$E96,4,0),0)</f>
        <v>0</v>
      </c>
      <c r="L29" s="9">
        <f>IFERROR(VLOOKUP(B29,[1]OToT!$B35:$D96,3,0),0)</f>
        <v>873050.88439306361</v>
      </c>
      <c r="M29" s="9">
        <f>IFERROR(VLOOKUP(B29,[1]OToT!$B35:$F96,5,0),0)</f>
        <v>75000</v>
      </c>
      <c r="N29" s="7">
        <f t="shared" si="1"/>
        <v>5086072.8843930634</v>
      </c>
      <c r="O29" s="9">
        <f>IFERROR(VLOOKUP(B29,[1]Komisi!$B35:$D96,3,0),0)</f>
        <v>930187.5</v>
      </c>
      <c r="P29" s="9">
        <f>IFERROR(VLOOKUP(B29,[1]Komisi!$B35:$F96,5,0),0)</f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7">
        <f t="shared" si="2"/>
        <v>6016260.3843930634</v>
      </c>
      <c r="W29" s="9">
        <f>IFERROR(VLOOKUP(B29,[1]THP!$B38:$X99,23,0),0)</f>
        <v>66830.432466670507</v>
      </c>
      <c r="X29" s="9">
        <f>IFERROR(VLOOKUP(B29,[1]THP!$B38:$T99,19,0),0)</f>
        <v>82760.44</v>
      </c>
      <c r="Y29" s="9">
        <f>IFERROR(VLOOKUP(B29,[1]THP!$B38:$V99,21,0),0)</f>
        <v>41380.22</v>
      </c>
      <c r="Z29" s="9">
        <f>IFERROR(VLOOKUP(B29,[1]THP!$B38:$U99,20,0),0)</f>
        <v>0</v>
      </c>
      <c r="AA29" s="9">
        <v>0</v>
      </c>
      <c r="AB29" s="9">
        <f>IFERROR(VLOOKUP(B29,[1]THP!$B38:$AE99,30,0),0)</f>
        <v>0</v>
      </c>
      <c r="AC29" s="9">
        <f>IFERROR(VLOOKUP(B29,[1]THP!$B38:$AJ99,35,0),0)</f>
        <v>5825289.2919263933</v>
      </c>
      <c r="AD29" s="7"/>
    </row>
    <row r="30" spans="1:30" x14ac:dyDescent="0.25">
      <c r="A30" s="6">
        <v>43580</v>
      </c>
      <c r="B30" s="8">
        <f>[1]THP!$B39</f>
        <v>10286</v>
      </c>
      <c r="C30" t="str">
        <f>[1]THP!$C39</f>
        <v>TRY HEPPY NESS LB GAOL</v>
      </c>
      <c r="D30" s="8">
        <f t="shared" si="0"/>
        <v>10286</v>
      </c>
      <c r="E30" t="s">
        <v>32</v>
      </c>
      <c r="F30" t="str">
        <f>[1]THP!$F39</f>
        <v>MITA</v>
      </c>
      <c r="G30">
        <f>[1]THP!$I39</f>
        <v>19</v>
      </c>
      <c r="H30" t="str">
        <f>[1]THP!$D39</f>
        <v>DC</v>
      </c>
      <c r="I30" s="7">
        <f>[1]THP!$J39</f>
        <v>4138022</v>
      </c>
      <c r="J30" s="7">
        <f>[1]THP!$K39</f>
        <v>4138022</v>
      </c>
      <c r="K30" s="7">
        <f>IFERROR(VLOOKUP(B30,[1]OToT!$B36:$E97,4,0),0)</f>
        <v>0</v>
      </c>
      <c r="L30" s="9">
        <f>IFERROR(VLOOKUP(B30,[1]OToT!$B36:$D97,3,0),0)</f>
        <v>868267.0439306359</v>
      </c>
      <c r="M30" s="9">
        <f>IFERROR(VLOOKUP(B30,[1]OToT!$B36:$F97,5,0),0)</f>
        <v>75000</v>
      </c>
      <c r="N30" s="7">
        <f t="shared" si="1"/>
        <v>5081289.0439306358</v>
      </c>
      <c r="O30" s="9">
        <f>IFERROR(VLOOKUP(B30,[1]Komisi!$B36:$D97,3,0),0)</f>
        <v>0</v>
      </c>
      <c r="P30" s="9">
        <f>IFERROR(VLOOKUP(B30,[1]Komisi!$B36:$F97,5,0),0)</f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7">
        <f t="shared" si="2"/>
        <v>5081289.0439306358</v>
      </c>
      <c r="W30" s="9">
        <f>IFERROR(VLOOKUP(B30,[1]THP!$B39:$X100,23,0),0)</f>
        <v>27936.655994705205</v>
      </c>
      <c r="X30" s="9">
        <f>IFERROR(VLOOKUP(B30,[1]THP!$B39:$T100,19,0),0)</f>
        <v>82760.44</v>
      </c>
      <c r="Y30" s="9">
        <f>IFERROR(VLOOKUP(B30,[1]THP!$B39:$V100,21,0),0)</f>
        <v>41380.22</v>
      </c>
      <c r="Z30" s="9">
        <f>IFERROR(VLOOKUP(B30,[1]THP!$B39:$U100,20,0),0)</f>
        <v>39409.730000000003</v>
      </c>
      <c r="AA30" s="9">
        <v>0</v>
      </c>
      <c r="AB30" s="9">
        <f>IFERROR(VLOOKUP(B30,[1]THP!$B39:$AE100,30,0),0)</f>
        <v>160000</v>
      </c>
      <c r="AC30" s="9">
        <f>IFERROR(VLOOKUP(B30,[1]THP!$B39:$AJ100,35,0),0)</f>
        <v>4729801.9979359303</v>
      </c>
      <c r="AD30" s="7"/>
    </row>
    <row r="31" spans="1:30" x14ac:dyDescent="0.25">
      <c r="A31" s="6">
        <v>43580</v>
      </c>
      <c r="B31" s="8">
        <f>[1]THP!$B40</f>
        <v>10292</v>
      </c>
      <c r="C31" t="str">
        <f>[1]THP!$C40</f>
        <v>NINING RUSTITIN</v>
      </c>
      <c r="D31" s="8">
        <f t="shared" si="0"/>
        <v>10292</v>
      </c>
      <c r="E31" t="s">
        <v>32</v>
      </c>
      <c r="F31" t="str">
        <f>[1]THP!$F40</f>
        <v>SITI ROMLAH</v>
      </c>
      <c r="G31">
        <f>[1]THP!$I40</f>
        <v>19</v>
      </c>
      <c r="H31" t="str">
        <f>[1]THP!$D40</f>
        <v>DC</v>
      </c>
      <c r="I31" s="7">
        <f>[1]THP!$J40</f>
        <v>4138022</v>
      </c>
      <c r="J31" s="7">
        <f>[1]THP!$K40</f>
        <v>4138022</v>
      </c>
      <c r="K31" s="7">
        <f>IFERROR(VLOOKUP(B31,[1]OToT!$B37:$E98,4,0),0)</f>
        <v>0</v>
      </c>
      <c r="L31" s="9">
        <f>IFERROR(VLOOKUP(B31,[1]OToT!$B37:$D98,3,0),0)</f>
        <v>861091.28323699429</v>
      </c>
      <c r="M31" s="9">
        <f>IFERROR(VLOOKUP(B31,[1]OToT!$B37:$F98,5,0),0)</f>
        <v>75000</v>
      </c>
      <c r="N31" s="7">
        <f t="shared" si="1"/>
        <v>5074113.2832369944</v>
      </c>
      <c r="O31" s="9">
        <f>IFERROR(VLOOKUP(B31,[1]Komisi!$B37:$D98,3,0),0)</f>
        <v>5997153.6000000006</v>
      </c>
      <c r="P31" s="9">
        <f>IFERROR(VLOOKUP(B31,[1]Komisi!$B37:$F98,5,0),0)</f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7">
        <f t="shared" si="2"/>
        <v>11071266.883236995</v>
      </c>
      <c r="W31" s="9">
        <f>IFERROR(VLOOKUP(B31,[1]THP!$B40:$X101,23,0),0)</f>
        <v>531868.53123888234</v>
      </c>
      <c r="X31" s="9">
        <f>IFERROR(VLOOKUP(B31,[1]THP!$B40:$T101,19,0),0)</f>
        <v>82760.44</v>
      </c>
      <c r="Y31" s="9">
        <f>IFERROR(VLOOKUP(B31,[1]THP!$B40:$V101,21,0),0)</f>
        <v>41380.22</v>
      </c>
      <c r="Z31" s="9">
        <f>IFERROR(VLOOKUP(B31,[1]THP!$B40:$U101,20,0),0)</f>
        <v>39409.730000000003</v>
      </c>
      <c r="AA31" s="9">
        <v>0</v>
      </c>
      <c r="AB31" s="9">
        <f>IFERROR(VLOOKUP(B31,[1]THP!$B40:$AE101,30,0),0)</f>
        <v>0</v>
      </c>
      <c r="AC31" s="9">
        <f>IFERROR(VLOOKUP(B31,[1]THP!$B40:$AJ101,35,0),0)</f>
        <v>10375847.961998112</v>
      </c>
      <c r="AD31" s="7"/>
    </row>
    <row r="32" spans="1:30" x14ac:dyDescent="0.25">
      <c r="A32" s="6">
        <v>43580</v>
      </c>
      <c r="B32" s="8">
        <f>[1]THP!$B41</f>
        <v>10293</v>
      </c>
      <c r="C32" t="str">
        <f>[1]THP!$C41</f>
        <v>VERONIKA MANURUNG</v>
      </c>
      <c r="D32" s="8">
        <f t="shared" si="0"/>
        <v>10293</v>
      </c>
      <c r="E32" t="s">
        <v>32</v>
      </c>
      <c r="F32" t="str">
        <f>[1]THP!$F41</f>
        <v>BAYU</v>
      </c>
      <c r="G32">
        <f>[1]THP!$I41</f>
        <v>19</v>
      </c>
      <c r="H32" t="str">
        <f>[1]THP!$D41</f>
        <v>DC</v>
      </c>
      <c r="I32" s="7">
        <f>[1]THP!$J41</f>
        <v>4138022</v>
      </c>
      <c r="J32" s="7">
        <f>[1]THP!$K41</f>
        <v>4138022</v>
      </c>
      <c r="K32" s="7">
        <f>IFERROR(VLOOKUP(B32,[1]OToT!$B38:$E99,4,0),0)</f>
        <v>0</v>
      </c>
      <c r="L32" s="9">
        <f>IFERROR(VLOOKUP(B32,[1]OToT!$B38:$D99,3,0),0)</f>
        <v>873050.88439306361</v>
      </c>
      <c r="M32" s="9">
        <f>IFERROR(VLOOKUP(B32,[1]OToT!$B38:$F99,5,0),0)</f>
        <v>75000</v>
      </c>
      <c r="N32" s="7">
        <f t="shared" si="1"/>
        <v>5086072.8843930634</v>
      </c>
      <c r="O32" s="9">
        <f>IFERROR(VLOOKUP(B32,[1]Komisi!$B38:$D99,3,0),0)</f>
        <v>1799875.0000000002</v>
      </c>
      <c r="P32" s="9">
        <f>IFERROR(VLOOKUP(B32,[1]Komisi!$B38:$F99,5,0),0)</f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7">
        <f t="shared" si="2"/>
        <v>6885947.8843930634</v>
      </c>
      <c r="W32" s="9">
        <f>IFERROR(VLOOKUP(B32,[1]THP!$B41:$X102,23,0),0)</f>
        <v>113657.95091667051</v>
      </c>
      <c r="X32" s="9">
        <f>IFERROR(VLOOKUP(B32,[1]THP!$B41:$T102,19,0),0)</f>
        <v>82760.44</v>
      </c>
      <c r="Y32" s="9">
        <f>IFERROR(VLOOKUP(B32,[1]THP!$B41:$V102,21,0),0)</f>
        <v>41380.22</v>
      </c>
      <c r="Z32" s="9">
        <f>IFERROR(VLOOKUP(B32,[1]THP!$B41:$U102,20,0),0)</f>
        <v>39409.730000000003</v>
      </c>
      <c r="AA32" s="9">
        <v>0</v>
      </c>
      <c r="AB32" s="9">
        <f>IFERROR(VLOOKUP(B32,[1]THP!$B41:$AE102,30,0),0)</f>
        <v>0</v>
      </c>
      <c r="AC32" s="9">
        <f>IFERROR(VLOOKUP(B32,[1]THP!$B41:$AJ102,35,0),0)</f>
        <v>6608739.5434763925</v>
      </c>
      <c r="AD32" s="7"/>
    </row>
    <row r="33" spans="1:30" x14ac:dyDescent="0.25">
      <c r="A33" s="6">
        <v>43580</v>
      </c>
      <c r="B33" s="8">
        <f>[1]THP!$B42</f>
        <v>10300</v>
      </c>
      <c r="C33" t="str">
        <f>[1]THP!$C42</f>
        <v>SAPTHA MANDASARI</v>
      </c>
      <c r="D33" s="8">
        <f t="shared" si="0"/>
        <v>10300</v>
      </c>
      <c r="E33" t="s">
        <v>32</v>
      </c>
      <c r="F33" t="str">
        <f>[1]THP!$F42</f>
        <v>KOTOT</v>
      </c>
      <c r="G33">
        <f>[1]THP!$I42</f>
        <v>19</v>
      </c>
      <c r="H33" t="str">
        <f>[1]THP!$D42</f>
        <v>DC</v>
      </c>
      <c r="I33" s="7">
        <f>[1]THP!$J42</f>
        <v>4138022</v>
      </c>
      <c r="J33" s="7">
        <f>[1]THP!$K42</f>
        <v>4138022</v>
      </c>
      <c r="K33" s="7">
        <f>IFERROR(VLOOKUP(B33,[1]OToT!$B39:$E100,4,0),0)</f>
        <v>0</v>
      </c>
      <c r="L33" s="9">
        <f>IFERROR(VLOOKUP(B33,[1]OToT!$B39:$D100,3,0),0)</f>
        <v>844347.84161849716</v>
      </c>
      <c r="M33" s="9">
        <f>IFERROR(VLOOKUP(B33,[1]OToT!$B39:$F100,5,0),0)</f>
        <v>75000</v>
      </c>
      <c r="N33" s="7">
        <f t="shared" si="1"/>
        <v>5057369.8416184969</v>
      </c>
      <c r="O33" s="9">
        <f>IFERROR(VLOOKUP(B33,[1]Komisi!$B39:$D100,3,0),0)</f>
        <v>801428.03999999992</v>
      </c>
      <c r="P33" s="9">
        <f>IFERROR(VLOOKUP(B33,[1]Komisi!$B39:$F100,5,0),0)</f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7">
        <f t="shared" si="2"/>
        <v>5858797.881618497</v>
      </c>
      <c r="W33" s="9">
        <f>IFERROR(VLOOKUP(B33,[1]THP!$B42:$X103,23,0),0)</f>
        <v>59350.963584878984</v>
      </c>
      <c r="X33" s="9">
        <f>IFERROR(VLOOKUP(B33,[1]THP!$B42:$T103,19,0),0)</f>
        <v>82760.44</v>
      </c>
      <c r="Y33" s="9">
        <f>IFERROR(VLOOKUP(B33,[1]THP!$B42:$V103,21,0),0)</f>
        <v>41380.22</v>
      </c>
      <c r="Z33" s="9">
        <f>IFERROR(VLOOKUP(B33,[1]THP!$B42:$U103,20,0),0)</f>
        <v>0</v>
      </c>
      <c r="AA33" s="9">
        <v>0</v>
      </c>
      <c r="AB33" s="9">
        <f>IFERROR(VLOOKUP(B33,[1]THP!$B42:$AE103,30,0),0)</f>
        <v>0</v>
      </c>
      <c r="AC33" s="9">
        <f>IFERROR(VLOOKUP(B33,[1]THP!$B42:$AJ103,35,0),0)</f>
        <v>5675306.2580336183</v>
      </c>
      <c r="AD33" s="7"/>
    </row>
    <row r="34" spans="1:30" x14ac:dyDescent="0.25">
      <c r="A34" s="6">
        <v>43580</v>
      </c>
      <c r="B34" s="8">
        <f>[1]THP!$B43</f>
        <v>10306</v>
      </c>
      <c r="C34" t="str">
        <f>[1]THP!$C43</f>
        <v>ROHANI SIBURIAN</v>
      </c>
      <c r="D34" s="8">
        <f t="shared" si="0"/>
        <v>10306</v>
      </c>
      <c r="E34" t="s">
        <v>32</v>
      </c>
      <c r="F34" t="str">
        <f>[1]THP!$F43</f>
        <v>MONANG</v>
      </c>
      <c r="G34">
        <f>[1]THP!$I43</f>
        <v>19</v>
      </c>
      <c r="H34" t="str">
        <f>[1]THP!$D43</f>
        <v>DC</v>
      </c>
      <c r="I34" s="7">
        <f>[1]THP!$J43</f>
        <v>4138022</v>
      </c>
      <c r="J34" s="7">
        <f>[1]THP!$K43</f>
        <v>4138022</v>
      </c>
      <c r="K34" s="7">
        <f>IFERROR(VLOOKUP(B34,[1]OToT!$B40:$E101,4,0),0)</f>
        <v>0</v>
      </c>
      <c r="L34" s="9">
        <f>IFERROR(VLOOKUP(B34,[1]OToT!$B40:$D101,3,0),0)</f>
        <v>873050.88439306361</v>
      </c>
      <c r="M34" s="9">
        <f>IFERROR(VLOOKUP(B34,[1]OToT!$B40:$F101,5,0),0)</f>
        <v>75000</v>
      </c>
      <c r="N34" s="7">
        <f t="shared" si="1"/>
        <v>5086072.8843930634</v>
      </c>
      <c r="O34" s="9">
        <f>IFERROR(VLOOKUP(B34,[1]Komisi!$B40:$D101,3,0),0)</f>
        <v>2360015.9500000002</v>
      </c>
      <c r="P34" s="9">
        <f>IFERROR(VLOOKUP(B34,[1]Komisi!$B40:$F101,5,0),0)</f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7">
        <f t="shared" si="2"/>
        <v>7446088.8343930636</v>
      </c>
      <c r="W34" s="9">
        <f>IFERROR(VLOOKUP(B34,[1]THP!$B43:$X104,23,0),0)</f>
        <v>140264.64604167058</v>
      </c>
      <c r="X34" s="9">
        <f>IFERROR(VLOOKUP(B34,[1]THP!$B43:$T104,19,0),0)</f>
        <v>82760.44</v>
      </c>
      <c r="Y34" s="9">
        <f>IFERROR(VLOOKUP(B34,[1]THP!$B43:$V104,21,0),0)</f>
        <v>41380.22</v>
      </c>
      <c r="Z34" s="9">
        <f>IFERROR(VLOOKUP(B34,[1]THP!$B43:$U104,20,0),0)</f>
        <v>39409.730000000003</v>
      </c>
      <c r="AA34" s="9">
        <v>0</v>
      </c>
      <c r="AB34" s="9">
        <f>IFERROR(VLOOKUP(B34,[1]THP!$B43:$AE104,30,0),0)</f>
        <v>0</v>
      </c>
      <c r="AC34" s="9">
        <f>IFERROR(VLOOKUP(B34,[1]THP!$B43:$AJ104,35,0),0)</f>
        <v>7142273.7983513931</v>
      </c>
      <c r="AD34" s="7"/>
    </row>
    <row r="35" spans="1:30" x14ac:dyDescent="0.25">
      <c r="A35" s="6">
        <v>43580</v>
      </c>
      <c r="B35" s="8">
        <f>[1]THP!$B44</f>
        <v>10311</v>
      </c>
      <c r="C35" t="str">
        <f>[1]THP!$C44</f>
        <v>WASTINI</v>
      </c>
      <c r="D35" s="8">
        <f t="shared" si="0"/>
        <v>10311</v>
      </c>
      <c r="E35" t="s">
        <v>32</v>
      </c>
      <c r="F35" t="str">
        <f>[1]THP!$F44</f>
        <v>MONANG</v>
      </c>
      <c r="G35">
        <f>[1]THP!$I44</f>
        <v>19</v>
      </c>
      <c r="H35" t="str">
        <f>[1]THP!$D44</f>
        <v>DC</v>
      </c>
      <c r="I35" s="7">
        <f>[1]THP!$J44</f>
        <v>4138022</v>
      </c>
      <c r="J35" s="7">
        <f>[1]THP!$K44</f>
        <v>4138022</v>
      </c>
      <c r="K35" s="7">
        <f>IFERROR(VLOOKUP(B35,[1]OToT!$B41:$E102,4,0),0)</f>
        <v>0</v>
      </c>
      <c r="L35" s="9">
        <f>IFERROR(VLOOKUP(B35,[1]OToT!$B41:$D102,3,0),0)</f>
        <v>873050.88439306361</v>
      </c>
      <c r="M35" s="9">
        <f>IFERROR(VLOOKUP(B35,[1]OToT!$B41:$F102,5,0),0)</f>
        <v>75000</v>
      </c>
      <c r="N35" s="7">
        <f t="shared" si="1"/>
        <v>5086072.8843930634</v>
      </c>
      <c r="O35" s="9">
        <f>IFERROR(VLOOKUP(B35,[1]Komisi!$B41:$D102,3,0),0)</f>
        <v>0</v>
      </c>
      <c r="P35" s="9">
        <f>IFERROR(VLOOKUP(B35,[1]Komisi!$B41:$F102,5,0),0)</f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f t="shared" si="2"/>
        <v>5086072.8843930634</v>
      </c>
      <c r="W35" s="9">
        <f>IFERROR(VLOOKUP(B35,[1]THP!$B44:$X105,23,0),0)</f>
        <v>22646.526216670496</v>
      </c>
      <c r="X35" s="9">
        <f>IFERROR(VLOOKUP(B35,[1]THP!$B44:$T105,19,0),0)</f>
        <v>82760.44</v>
      </c>
      <c r="Y35" s="9">
        <f>IFERROR(VLOOKUP(B35,[1]THP!$B44:$V105,21,0),0)</f>
        <v>41380.22</v>
      </c>
      <c r="Z35" s="9">
        <f>IFERROR(VLOOKUP(B35,[1]THP!$B44:$U105,20,0),0)</f>
        <v>0</v>
      </c>
      <c r="AA35" s="9">
        <v>0</v>
      </c>
      <c r="AB35" s="9">
        <f>IFERROR(VLOOKUP(B35,[1]THP!$B44:$AE105,30,0),0)</f>
        <v>0</v>
      </c>
      <c r="AC35" s="9">
        <f>IFERROR(VLOOKUP(B35,[1]THP!$B44:$AJ105,35,0),0)</f>
        <v>4939285.6981763933</v>
      </c>
      <c r="AD35" s="7"/>
    </row>
    <row r="36" spans="1:30" x14ac:dyDescent="0.25">
      <c r="A36" s="6">
        <v>43580</v>
      </c>
      <c r="B36" s="8">
        <f>[1]THP!$B45</f>
        <v>10313</v>
      </c>
      <c r="C36" t="str">
        <f>[1]THP!$C45</f>
        <v>B.MEGAWATI LUMBANTORUAN</v>
      </c>
      <c r="D36" s="8">
        <f t="shared" si="0"/>
        <v>10313</v>
      </c>
      <c r="E36" t="s">
        <v>32</v>
      </c>
      <c r="F36" t="str">
        <f>[1]THP!$F45</f>
        <v>SITI ROMLAH</v>
      </c>
      <c r="G36">
        <f>[1]THP!$I45</f>
        <v>19</v>
      </c>
      <c r="H36" t="str">
        <f>[1]THP!$D45</f>
        <v>DC</v>
      </c>
      <c r="I36" s="7">
        <f>[1]THP!$J45</f>
        <v>4138022</v>
      </c>
      <c r="J36" s="7">
        <f>[1]THP!$K45</f>
        <v>4138022</v>
      </c>
      <c r="K36" s="7">
        <f>IFERROR(VLOOKUP(B36,[1]OToT!$B42:$E103,4,0),0)</f>
        <v>0</v>
      </c>
      <c r="L36" s="9">
        <f>IFERROR(VLOOKUP(B36,[1]OToT!$B42:$D103,3,0),0)</f>
        <v>873050.88439306361</v>
      </c>
      <c r="M36" s="9">
        <f>IFERROR(VLOOKUP(B36,[1]OToT!$B42:$F103,5,0),0)</f>
        <v>75000</v>
      </c>
      <c r="N36" s="7">
        <f t="shared" si="1"/>
        <v>5086072.8843930634</v>
      </c>
      <c r="O36" s="9">
        <f>IFERROR(VLOOKUP(B36,[1]Komisi!$B42:$D103,3,0),0)</f>
        <v>2303800</v>
      </c>
      <c r="P36" s="9">
        <f>IFERROR(VLOOKUP(B36,[1]Komisi!$B42:$F103,5,0),0)</f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f t="shared" si="2"/>
        <v>7389872.8843930634</v>
      </c>
      <c r="W36" s="9">
        <f>IFERROR(VLOOKUP(B36,[1]THP!$B45:$X106,23,0),0)</f>
        <v>132077.02621667049</v>
      </c>
      <c r="X36" s="9">
        <f>IFERROR(VLOOKUP(B36,[1]THP!$B45:$T106,19,0),0)</f>
        <v>82760.44</v>
      </c>
      <c r="Y36" s="9">
        <f>IFERROR(VLOOKUP(B36,[1]THP!$B45:$V106,21,0),0)</f>
        <v>41380.22</v>
      </c>
      <c r="Z36" s="9">
        <f>IFERROR(VLOOKUP(B36,[1]THP!$B45:$U106,20,0),0)</f>
        <v>0</v>
      </c>
      <c r="AA36" s="9">
        <v>0</v>
      </c>
      <c r="AB36" s="9">
        <f>IFERROR(VLOOKUP(B36,[1]THP!$B45:$AE106,30,0),0)</f>
        <v>0</v>
      </c>
      <c r="AC36" s="9">
        <f>IFERROR(VLOOKUP(B36,[1]THP!$B45:$AJ106,35,0),0)</f>
        <v>7133655.1981763933</v>
      </c>
      <c r="AD36" s="7"/>
    </row>
    <row r="37" spans="1:30" x14ac:dyDescent="0.25">
      <c r="A37" s="6">
        <v>43580</v>
      </c>
      <c r="B37" s="8">
        <f>[1]THP!$B46</f>
        <v>10314</v>
      </c>
      <c r="C37" t="str">
        <f>[1]THP!$C46</f>
        <v>NANCI MELDA SIHOMBING</v>
      </c>
      <c r="D37" s="8">
        <f t="shared" si="0"/>
        <v>10314</v>
      </c>
      <c r="E37" t="s">
        <v>32</v>
      </c>
      <c r="F37" t="str">
        <f>[1]THP!$F46</f>
        <v>MITA</v>
      </c>
      <c r="G37">
        <f>[1]THP!$I46</f>
        <v>19</v>
      </c>
      <c r="H37" t="str">
        <f>[1]THP!$D46</f>
        <v>DC</v>
      </c>
      <c r="I37" s="7">
        <f>[1]THP!$J46</f>
        <v>4138022</v>
      </c>
      <c r="J37" s="7">
        <f>[1]THP!$K46</f>
        <v>4138022</v>
      </c>
      <c r="K37" s="7">
        <f>IFERROR(VLOOKUP(B37,[1]OToT!$B43:$E104,4,0),0)</f>
        <v>0</v>
      </c>
      <c r="L37" s="9">
        <f>IFERROR(VLOOKUP(B37,[1]OToT!$B43:$D104,3,0),0)</f>
        <v>741495.27167630056</v>
      </c>
      <c r="M37" s="9">
        <f>IFERROR(VLOOKUP(B37,[1]OToT!$B43:$F104,5,0),0)</f>
        <v>50000</v>
      </c>
      <c r="N37" s="7">
        <f t="shared" si="1"/>
        <v>4929517.2716763001</v>
      </c>
      <c r="O37" s="9">
        <f>IFERROR(VLOOKUP(B37,[1]Komisi!$B43:$D104,3,0),0)</f>
        <v>753806.52</v>
      </c>
      <c r="P37" s="9">
        <f>IFERROR(VLOOKUP(B37,[1]Komisi!$B43:$F104,5,0),0)</f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f t="shared" si="2"/>
        <v>5683323.7916762996</v>
      </c>
      <c r="W37" s="9">
        <f>IFERROR(VLOOKUP(B37,[1]THP!$B46:$X107,23,0),0)</f>
        <v>51015.944312624262</v>
      </c>
      <c r="X37" s="9">
        <f>IFERROR(VLOOKUP(B37,[1]THP!$B46:$T107,19,0),0)</f>
        <v>82760.44</v>
      </c>
      <c r="Y37" s="9">
        <f>IFERROR(VLOOKUP(B37,[1]THP!$B46:$V107,21,0),0)</f>
        <v>41380.22</v>
      </c>
      <c r="Z37" s="9">
        <f>IFERROR(VLOOKUP(B37,[1]THP!$B46:$U107,20,0),0)</f>
        <v>0</v>
      </c>
      <c r="AA37" s="9">
        <v>0</v>
      </c>
      <c r="AB37" s="9">
        <f>IFERROR(VLOOKUP(B37,[1]THP!$B46:$AE107,30,0),0)</f>
        <v>0</v>
      </c>
      <c r="AC37" s="9">
        <f>IFERROR(VLOOKUP(B37,[1]THP!$B46:$AJ107,35,0),0)</f>
        <v>5508167.1873636758</v>
      </c>
      <c r="AD37" s="7"/>
    </row>
    <row r="38" spans="1:30" x14ac:dyDescent="0.25">
      <c r="A38" s="6">
        <v>43580</v>
      </c>
      <c r="B38" s="8">
        <f>[1]THP!$B47</f>
        <v>10315</v>
      </c>
      <c r="C38" t="str">
        <f>[1]THP!$C47</f>
        <v>ZAENAL MUSTAFA SITUMORANG</v>
      </c>
      <c r="D38" s="8">
        <f t="shared" si="0"/>
        <v>10315</v>
      </c>
      <c r="E38" t="s">
        <v>32</v>
      </c>
      <c r="F38" t="str">
        <f>[1]THP!$F47</f>
        <v>MITA</v>
      </c>
      <c r="G38">
        <f>[1]THP!$I47</f>
        <v>19</v>
      </c>
      <c r="H38" t="str">
        <f>[1]THP!$D47</f>
        <v>DC</v>
      </c>
      <c r="I38" s="7">
        <f>[1]THP!$J47</f>
        <v>4138022</v>
      </c>
      <c r="J38" s="7">
        <f>[1]THP!$K47</f>
        <v>4138022</v>
      </c>
      <c r="K38" s="7">
        <f>IFERROR(VLOOKUP(B38,[1]OToT!$B44:$E105,4,0),0)</f>
        <v>0</v>
      </c>
      <c r="L38" s="9">
        <f>IFERROR(VLOOKUP(B38,[1]OToT!$B44:$D105,3,0),0)</f>
        <v>853118.21579961467</v>
      </c>
      <c r="M38" s="9">
        <f>IFERROR(VLOOKUP(B38,[1]OToT!$B44:$F105,5,0),0)</f>
        <v>75000</v>
      </c>
      <c r="N38" s="7">
        <f t="shared" si="1"/>
        <v>5066140.2157996148</v>
      </c>
      <c r="O38" s="9">
        <f>IFERROR(VLOOKUP(B38,[1]Komisi!$B44:$D105,3,0),0)</f>
        <v>0</v>
      </c>
      <c r="P38" s="9">
        <f>IFERROR(VLOOKUP(B38,[1]Komisi!$B44:$F105,5,0),0)</f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7">
        <f t="shared" si="2"/>
        <v>5066140.2157996148</v>
      </c>
      <c r="W38" s="9">
        <f>IFERROR(VLOOKUP(B38,[1]THP!$B47:$X108,23,0),0)</f>
        <v>0</v>
      </c>
      <c r="X38" s="9">
        <f>IFERROR(VLOOKUP(B38,[1]THP!$B47:$T108,19,0),0)</f>
        <v>82760.44</v>
      </c>
      <c r="Y38" s="9">
        <f>IFERROR(VLOOKUP(B38,[1]THP!$B47:$V108,21,0),0)</f>
        <v>41380.22</v>
      </c>
      <c r="Z38" s="9">
        <f>IFERROR(VLOOKUP(B38,[1]THP!$B47:$U108,20,0),0)</f>
        <v>0</v>
      </c>
      <c r="AA38" s="9">
        <v>0</v>
      </c>
      <c r="AB38" s="9">
        <f>IFERROR(VLOOKUP(B38,[1]THP!$B47:$AE108,30,0),0)</f>
        <v>0</v>
      </c>
      <c r="AC38" s="9">
        <f>IFERROR(VLOOKUP(B38,[1]THP!$B47:$AJ108,35,0),0)</f>
        <v>4941999.5557996146</v>
      </c>
      <c r="AD38" s="7"/>
    </row>
    <row r="39" spans="1:30" x14ac:dyDescent="0.25">
      <c r="A39" s="6">
        <v>43580</v>
      </c>
      <c r="B39" s="8">
        <f>[1]THP!$B48</f>
        <v>10317</v>
      </c>
      <c r="C39" t="str">
        <f>[1]THP!$C48</f>
        <v>WA ODE LISA HABSARI</v>
      </c>
      <c r="D39" s="8">
        <f t="shared" si="0"/>
        <v>10317</v>
      </c>
      <c r="E39" t="s">
        <v>32</v>
      </c>
      <c r="F39" t="str">
        <f>[1]THP!$F48</f>
        <v>RUDI</v>
      </c>
      <c r="G39">
        <f>[1]THP!$I48</f>
        <v>19</v>
      </c>
      <c r="H39" t="str">
        <f>[1]THP!$D48</f>
        <v>DC</v>
      </c>
      <c r="I39" s="7">
        <f>[1]THP!$J48</f>
        <v>4138022</v>
      </c>
      <c r="J39" s="7">
        <f>[1]THP!$K48</f>
        <v>4138022</v>
      </c>
      <c r="K39" s="7">
        <f>IFERROR(VLOOKUP(B39,[1]OToT!$B45:$E106,4,0),0)</f>
        <v>0</v>
      </c>
      <c r="L39" s="9">
        <f>IFERROR(VLOOKUP(B39,[1]OToT!$B45:$D106,3,0),0)</f>
        <v>873050.88439306361</v>
      </c>
      <c r="M39" s="9">
        <f>IFERROR(VLOOKUP(B39,[1]OToT!$B45:$F106,5,0),0)</f>
        <v>75000</v>
      </c>
      <c r="N39" s="7">
        <f t="shared" si="1"/>
        <v>5086072.8843930634</v>
      </c>
      <c r="O39" s="9">
        <f>IFERROR(VLOOKUP(B39,[1]Komisi!$B45:$D106,3,0),0)</f>
        <v>809100</v>
      </c>
      <c r="P39" s="9">
        <f>IFERROR(VLOOKUP(B39,[1]Komisi!$B45:$F106,5,0),0)</f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7">
        <f t="shared" si="2"/>
        <v>5895172.8843930634</v>
      </c>
      <c r="W39" s="9">
        <f>IFERROR(VLOOKUP(B39,[1]THP!$B48:$X109,23,0),0)</f>
        <v>66596.13841667051</v>
      </c>
      <c r="X39" s="9">
        <f>IFERROR(VLOOKUP(B39,[1]THP!$B48:$T109,19,0),0)</f>
        <v>82760.44</v>
      </c>
      <c r="Y39" s="9">
        <f>IFERROR(VLOOKUP(B39,[1]THP!$B48:$V109,21,0),0)</f>
        <v>41380.22</v>
      </c>
      <c r="Z39" s="9">
        <f>IFERROR(VLOOKUP(B39,[1]THP!$B48:$U109,20,0),0)</f>
        <v>39409.730000000003</v>
      </c>
      <c r="AA39" s="9">
        <v>0</v>
      </c>
      <c r="AB39" s="9">
        <f>IFERROR(VLOOKUP(B39,[1]THP!$B48:$AE109,30,0),0)</f>
        <v>0</v>
      </c>
      <c r="AC39" s="9">
        <f>IFERROR(VLOOKUP(B39,[1]THP!$B48:$AJ109,35,0),0)</f>
        <v>5665026.3559763925</v>
      </c>
      <c r="AD39" s="7"/>
    </row>
    <row r="40" spans="1:30" x14ac:dyDescent="0.25">
      <c r="A40" s="6">
        <v>43580</v>
      </c>
      <c r="B40" s="8">
        <f>[1]THP!$B49</f>
        <v>10322</v>
      </c>
      <c r="C40" t="str">
        <f>[1]THP!$C49</f>
        <v>GABRIELLA TAMPUBOLON</v>
      </c>
      <c r="D40" s="8">
        <f t="shared" si="0"/>
        <v>10322</v>
      </c>
      <c r="E40" t="s">
        <v>32</v>
      </c>
      <c r="F40" t="str">
        <f>[1]THP!$F49</f>
        <v>MITA</v>
      </c>
      <c r="G40">
        <f>[1]THP!$I49</f>
        <v>19</v>
      </c>
      <c r="H40" t="str">
        <f>[1]THP!$D49</f>
        <v>DC</v>
      </c>
      <c r="I40" s="7">
        <f>[1]THP!$J49</f>
        <v>4138022</v>
      </c>
      <c r="J40" s="7">
        <f>[1]THP!$K49</f>
        <v>4138022</v>
      </c>
      <c r="K40" s="7">
        <f>IFERROR(VLOOKUP(B40,[1]OToT!$B46:$E107,4,0),0)</f>
        <v>0</v>
      </c>
      <c r="L40" s="9">
        <f>IFERROR(VLOOKUP(B40,[1]OToT!$B46:$D107,3,0),0)</f>
        <v>873050.88439306361</v>
      </c>
      <c r="M40" s="9">
        <f>IFERROR(VLOOKUP(B40,[1]OToT!$B46:$F107,5,0),0)</f>
        <v>75000</v>
      </c>
      <c r="N40" s="7">
        <f t="shared" si="1"/>
        <v>5086072.8843930634</v>
      </c>
      <c r="O40" s="9">
        <f>IFERROR(VLOOKUP(B40,[1]Komisi!$B46:$D107,3,0),0)</f>
        <v>0</v>
      </c>
      <c r="P40" s="9">
        <f>IFERROR(VLOOKUP(B40,[1]Komisi!$B46:$F107,5,0),0)</f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f t="shared" si="2"/>
        <v>5086072.8843930634</v>
      </c>
      <c r="W40" s="9">
        <f>IFERROR(VLOOKUP(B40,[1]THP!$B49:$X110,23,0),0)</f>
        <v>22646.526216670496</v>
      </c>
      <c r="X40" s="9">
        <f>IFERROR(VLOOKUP(B40,[1]THP!$B49:$T110,19,0),0)</f>
        <v>82760.44</v>
      </c>
      <c r="Y40" s="9">
        <f>IFERROR(VLOOKUP(B40,[1]THP!$B49:$V110,21,0),0)</f>
        <v>41380.22</v>
      </c>
      <c r="Z40" s="9">
        <f>IFERROR(VLOOKUP(B40,[1]THP!$B49:$U110,20,0),0)</f>
        <v>0</v>
      </c>
      <c r="AA40" s="9">
        <v>0</v>
      </c>
      <c r="AB40" s="9">
        <f>IFERROR(VLOOKUP(B40,[1]THP!$B49:$AE110,30,0),0)</f>
        <v>0</v>
      </c>
      <c r="AC40" s="9">
        <f>IFERROR(VLOOKUP(B40,[1]THP!$B49:$AJ110,35,0),0)</f>
        <v>4939285.6981763933</v>
      </c>
      <c r="AD40" s="7"/>
    </row>
    <row r="41" spans="1:30" x14ac:dyDescent="0.25">
      <c r="A41" s="6">
        <v>43580</v>
      </c>
      <c r="B41" s="8">
        <f>[1]THP!$B50</f>
        <v>10324</v>
      </c>
      <c r="C41" t="str">
        <f>[1]THP!$C50</f>
        <v>DHEA PATTAH</v>
      </c>
      <c r="D41" s="8">
        <f t="shared" si="0"/>
        <v>10324</v>
      </c>
      <c r="E41" t="s">
        <v>32</v>
      </c>
      <c r="F41" t="str">
        <f>[1]THP!$F50</f>
        <v>KOTOT</v>
      </c>
      <c r="G41">
        <f>[1]THP!$I50</f>
        <v>19</v>
      </c>
      <c r="H41" t="str">
        <f>[1]THP!$D50</f>
        <v>DC</v>
      </c>
      <c r="I41" s="7">
        <f>[1]THP!$J50</f>
        <v>4138022</v>
      </c>
      <c r="J41" s="7">
        <f>[1]THP!$K50</f>
        <v>4138022</v>
      </c>
      <c r="K41" s="7">
        <f>IFERROR(VLOOKUP(B41,[1]OToT!$B47:$E108,4,0),0)</f>
        <v>0</v>
      </c>
      <c r="L41" s="9">
        <f>IFERROR(VLOOKUP(B41,[1]OToT!$B47:$D108,3,0),0)</f>
        <v>873050.88439306361</v>
      </c>
      <c r="M41" s="9">
        <f>IFERROR(VLOOKUP(B41,[1]OToT!$B47:$F108,5,0),0)</f>
        <v>75000</v>
      </c>
      <c r="N41" s="7">
        <f t="shared" si="1"/>
        <v>5086072.8843930634</v>
      </c>
      <c r="O41" s="9">
        <f>IFERROR(VLOOKUP(B41,[1]Komisi!$B47:$D108,3,0),0)</f>
        <v>0</v>
      </c>
      <c r="P41" s="9">
        <f>IFERROR(VLOOKUP(B41,[1]Komisi!$B47:$F108,5,0),0)</f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7">
        <f t="shared" si="2"/>
        <v>5086072.8843930634</v>
      </c>
      <c r="W41" s="9">
        <f>IFERROR(VLOOKUP(B41,[1]THP!$B50:$X111,23,0),0)</f>
        <v>28163.888416670543</v>
      </c>
      <c r="X41" s="9">
        <f>IFERROR(VLOOKUP(B41,[1]THP!$B50:$T111,19,0),0)</f>
        <v>82760.44</v>
      </c>
      <c r="Y41" s="9">
        <f>IFERROR(VLOOKUP(B41,[1]THP!$B50:$V111,21,0),0)</f>
        <v>41380.22</v>
      </c>
      <c r="Z41" s="9">
        <f>IFERROR(VLOOKUP(B41,[1]THP!$B50:$U111,20,0),0)</f>
        <v>39409.730000000003</v>
      </c>
      <c r="AA41" s="9">
        <v>0</v>
      </c>
      <c r="AB41" s="9">
        <f>IFERROR(VLOOKUP(B41,[1]THP!$B50:$AE111,30,0),0)</f>
        <v>0</v>
      </c>
      <c r="AC41" s="9">
        <f>IFERROR(VLOOKUP(B41,[1]THP!$B50:$AJ111,35,0),0)</f>
        <v>4894358.6059763925</v>
      </c>
      <c r="AD41" s="7"/>
    </row>
    <row r="42" spans="1:30" x14ac:dyDescent="0.25">
      <c r="A42" s="6">
        <v>43580</v>
      </c>
      <c r="B42" s="8">
        <f>[1]THP!$B51</f>
        <v>10325</v>
      </c>
      <c r="C42" t="str">
        <f>[1]THP!$C51</f>
        <v>NURLIAN  FAUZIAH RAHMAN</v>
      </c>
      <c r="D42" s="8">
        <f t="shared" si="0"/>
        <v>10325</v>
      </c>
      <c r="E42" t="s">
        <v>32</v>
      </c>
      <c r="F42" t="str">
        <f>[1]THP!$F51</f>
        <v>SITI ROMLAH</v>
      </c>
      <c r="G42">
        <f>[1]THP!$I51</f>
        <v>19</v>
      </c>
      <c r="H42" t="str">
        <f>[1]THP!$D51</f>
        <v>DC</v>
      </c>
      <c r="I42" s="7">
        <f>[1]THP!$J51</f>
        <v>4138022</v>
      </c>
      <c r="J42" s="7">
        <f>[1]THP!$K51</f>
        <v>4138022</v>
      </c>
      <c r="K42" s="7">
        <f>IFERROR(VLOOKUP(B42,[1]OToT!$B48:$E109,4,0),0)</f>
        <v>0</v>
      </c>
      <c r="L42" s="9">
        <f>IFERROR(VLOOKUP(B42,[1]OToT!$B48:$D109,3,0),0)</f>
        <v>873050.88439306361</v>
      </c>
      <c r="M42" s="9">
        <f>IFERROR(VLOOKUP(B42,[1]OToT!$B48:$F109,5,0),0)</f>
        <v>75000</v>
      </c>
      <c r="N42" s="7">
        <f t="shared" si="1"/>
        <v>5086072.8843930634</v>
      </c>
      <c r="O42" s="9">
        <f>IFERROR(VLOOKUP(B42,[1]Komisi!$B48:$D109,3,0),0)</f>
        <v>6645295.9199999999</v>
      </c>
      <c r="P42" s="9">
        <f>IFERROR(VLOOKUP(B42,[1]Komisi!$B48:$F109,5,0),0)</f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f t="shared" si="2"/>
        <v>11731368.804393064</v>
      </c>
      <c r="W42" s="9">
        <f>IFERROR(VLOOKUP(B42,[1]THP!$B51:$X112,23,0),0)</f>
        <v>630883.81941229268</v>
      </c>
      <c r="X42" s="9">
        <f>IFERROR(VLOOKUP(B42,[1]THP!$B51:$T112,19,0),0)</f>
        <v>82760.44</v>
      </c>
      <c r="Y42" s="9">
        <f>IFERROR(VLOOKUP(B42,[1]THP!$B51:$V112,21,0),0)</f>
        <v>41380.22</v>
      </c>
      <c r="Z42" s="9">
        <f>IFERROR(VLOOKUP(B42,[1]THP!$B51:$U112,20,0),0)</f>
        <v>39409.730000000003</v>
      </c>
      <c r="AA42" s="9">
        <v>0</v>
      </c>
      <c r="AB42" s="9">
        <f>IFERROR(VLOOKUP(B42,[1]THP!$B51:$AE112,30,0),0)</f>
        <v>0</v>
      </c>
      <c r="AC42" s="9">
        <f>IFERROR(VLOOKUP(B42,[1]THP!$B51:$AJ112,35,0),0)</f>
        <v>10936934.594980771</v>
      </c>
      <c r="AD42" s="7"/>
    </row>
    <row r="43" spans="1:30" x14ac:dyDescent="0.25">
      <c r="A43" s="6">
        <v>43580</v>
      </c>
      <c r="B43" s="8">
        <f>[1]THP!$B52</f>
        <v>10331</v>
      </c>
      <c r="C43" t="str">
        <f>[1]THP!$C52</f>
        <v>SUHADAYANI RAHMALIA</v>
      </c>
      <c r="D43" s="8">
        <f t="shared" si="0"/>
        <v>10331</v>
      </c>
      <c r="E43" t="s">
        <v>32</v>
      </c>
      <c r="F43" t="str">
        <f>[1]THP!$F52</f>
        <v>BAYU</v>
      </c>
      <c r="G43">
        <f>[1]THP!$I52</f>
        <v>19</v>
      </c>
      <c r="H43" t="str">
        <f>[1]THP!$D52</f>
        <v>DC</v>
      </c>
      <c r="I43" s="7">
        <f>[1]THP!$J52</f>
        <v>4138022</v>
      </c>
      <c r="J43" s="7">
        <f>[1]THP!$K52</f>
        <v>4138022</v>
      </c>
      <c r="K43" s="7">
        <f>IFERROR(VLOOKUP(B43,[1]OToT!$B49:$E110,4,0),0)</f>
        <v>0</v>
      </c>
      <c r="L43" s="9">
        <f>IFERROR(VLOOKUP(B43,[1]OToT!$B49:$D110,3,0),0)</f>
        <v>873050.88439306361</v>
      </c>
      <c r="M43" s="9">
        <f>IFERROR(VLOOKUP(B43,[1]OToT!$B49:$F110,5,0),0)</f>
        <v>75000</v>
      </c>
      <c r="N43" s="7">
        <f t="shared" si="1"/>
        <v>5086072.8843930634</v>
      </c>
      <c r="O43" s="9">
        <f>IFERROR(VLOOKUP(B43,[1]Komisi!$B49:$D110,3,0),0)</f>
        <v>0</v>
      </c>
      <c r="P43" s="9">
        <f>IFERROR(VLOOKUP(B43,[1]Komisi!$B49:$F110,5,0),0)</f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f t="shared" si="2"/>
        <v>5086072.8843930634</v>
      </c>
      <c r="W43" s="9">
        <f>IFERROR(VLOOKUP(B43,[1]THP!$B52:$X113,23,0),0)</f>
        <v>22646.526216670496</v>
      </c>
      <c r="X43" s="9">
        <f>IFERROR(VLOOKUP(B43,[1]THP!$B52:$T113,19,0),0)</f>
        <v>82760.44</v>
      </c>
      <c r="Y43" s="9">
        <f>IFERROR(VLOOKUP(B43,[1]THP!$B52:$V113,21,0),0)</f>
        <v>41380.22</v>
      </c>
      <c r="Z43" s="9">
        <f>IFERROR(VLOOKUP(B43,[1]THP!$B52:$U113,20,0),0)</f>
        <v>0</v>
      </c>
      <c r="AA43" s="9">
        <v>0</v>
      </c>
      <c r="AB43" s="9">
        <f>IFERROR(VLOOKUP(B43,[1]THP!$B52:$AE113,30,0),0)</f>
        <v>0</v>
      </c>
      <c r="AC43" s="9">
        <f>IFERROR(VLOOKUP(B43,[1]THP!$B52:$AJ113,35,0),0)</f>
        <v>4939285.6981763933</v>
      </c>
      <c r="AD43" s="7"/>
    </row>
    <row r="44" spans="1:30" x14ac:dyDescent="0.25">
      <c r="A44" s="6">
        <v>43580</v>
      </c>
      <c r="B44" s="8">
        <f>[1]THP!$B53</f>
        <v>10339</v>
      </c>
      <c r="C44" t="str">
        <f>[1]THP!$C53</f>
        <v>SUGESTI TRI WIHANI</v>
      </c>
      <c r="D44" s="8">
        <f t="shared" si="0"/>
        <v>10339</v>
      </c>
      <c r="E44" t="s">
        <v>32</v>
      </c>
      <c r="F44" t="str">
        <f>[1]THP!$F53</f>
        <v>MONANG</v>
      </c>
      <c r="G44">
        <f>[1]THP!$I53</f>
        <v>19</v>
      </c>
      <c r="H44" t="str">
        <f>[1]THP!$D53</f>
        <v>DC</v>
      </c>
      <c r="I44" s="7">
        <f>[1]THP!$J53</f>
        <v>4138022</v>
      </c>
      <c r="J44" s="7">
        <f>[1]THP!$K53</f>
        <v>4138022</v>
      </c>
      <c r="K44" s="7">
        <f>IFERROR(VLOOKUP(B44,[1]OToT!$B50:$E111,4,0),0)</f>
        <v>0</v>
      </c>
      <c r="L44" s="9">
        <f>IFERROR(VLOOKUP(B44,[1]OToT!$B50:$D111,3,0),0)</f>
        <v>873050.88439306361</v>
      </c>
      <c r="M44" s="9">
        <f>IFERROR(VLOOKUP(B44,[1]OToT!$B50:$F111,5,0),0)</f>
        <v>75000</v>
      </c>
      <c r="N44" s="7">
        <f t="shared" si="1"/>
        <v>5086072.8843930634</v>
      </c>
      <c r="O44" s="9">
        <f>IFERROR(VLOOKUP(B44,[1]Komisi!$B50:$D111,3,0),0)</f>
        <v>0</v>
      </c>
      <c r="P44" s="9">
        <f>IFERROR(VLOOKUP(B44,[1]Komisi!$B50:$F111,5,0),0)</f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f t="shared" si="2"/>
        <v>5086072.8843930634</v>
      </c>
      <c r="W44" s="9">
        <f>IFERROR(VLOOKUP(B44,[1]THP!$B53:$X114,23,0),0)</f>
        <v>22646.526216670496</v>
      </c>
      <c r="X44" s="9">
        <f>IFERROR(VLOOKUP(B44,[1]THP!$B53:$T114,19,0),0)</f>
        <v>82760.44</v>
      </c>
      <c r="Y44" s="9">
        <f>IFERROR(VLOOKUP(B44,[1]THP!$B53:$V114,21,0),0)</f>
        <v>41380.22</v>
      </c>
      <c r="Z44" s="9">
        <f>IFERROR(VLOOKUP(B44,[1]THP!$B53:$U114,20,0),0)</f>
        <v>0</v>
      </c>
      <c r="AA44" s="9">
        <v>0</v>
      </c>
      <c r="AB44" s="9">
        <f>IFERROR(VLOOKUP(B44,[1]THP!$B53:$AE114,30,0),0)</f>
        <v>0</v>
      </c>
      <c r="AC44" s="9">
        <f>IFERROR(VLOOKUP(B44,[1]THP!$B53:$AJ114,35,0),0)</f>
        <v>4939285.6981763933</v>
      </c>
      <c r="AD44" s="7"/>
    </row>
    <row r="45" spans="1:30" x14ac:dyDescent="0.25">
      <c r="A45" s="6">
        <v>43580</v>
      </c>
      <c r="B45" s="8">
        <f>[1]THP!$B54</f>
        <v>10342</v>
      </c>
      <c r="C45" t="str">
        <f>[1]THP!$C54</f>
        <v>SELLY BERTOVYA SIHALOHO</v>
      </c>
      <c r="D45" s="8">
        <f t="shared" si="0"/>
        <v>10342</v>
      </c>
      <c r="E45" t="s">
        <v>32</v>
      </c>
      <c r="F45" t="str">
        <f>[1]THP!$F54</f>
        <v>RUDI</v>
      </c>
      <c r="G45">
        <f>[1]THP!$I54</f>
        <v>19</v>
      </c>
      <c r="H45" t="str">
        <f>[1]THP!$D54</f>
        <v>DC</v>
      </c>
      <c r="I45" s="7">
        <f>[1]THP!$J54</f>
        <v>4138022</v>
      </c>
      <c r="J45" s="7">
        <f>[1]THP!$K54</f>
        <v>4138022</v>
      </c>
      <c r="K45" s="7">
        <f>IFERROR(VLOOKUP(B45,[1]OToT!$B51:$E112,4,0),0)</f>
        <v>0</v>
      </c>
      <c r="L45" s="9">
        <f>IFERROR(VLOOKUP(B45,[1]OToT!$B51:$D112,3,0),0)</f>
        <v>873050.88439306361</v>
      </c>
      <c r="M45" s="9">
        <f>IFERROR(VLOOKUP(B45,[1]OToT!$B51:$F112,5,0),0)</f>
        <v>75000</v>
      </c>
      <c r="N45" s="7">
        <f t="shared" si="1"/>
        <v>5086072.8843930634</v>
      </c>
      <c r="O45" s="9">
        <f>IFERROR(VLOOKUP(B45,[1]Komisi!$B51:$D112,3,0),0)</f>
        <v>1238900</v>
      </c>
      <c r="P45" s="9">
        <f>IFERROR(VLOOKUP(B45,[1]Komisi!$B51:$F112,5,0),0)</f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f t="shared" si="2"/>
        <v>6324972.8843930634</v>
      </c>
      <c r="W45" s="9">
        <f>IFERROR(VLOOKUP(B45,[1]THP!$B54:$X115,23,0),0)</f>
        <v>81494.276216670507</v>
      </c>
      <c r="X45" s="9">
        <f>IFERROR(VLOOKUP(B45,[1]THP!$B54:$T115,19,0),0)</f>
        <v>82760.44</v>
      </c>
      <c r="Y45" s="9">
        <f>IFERROR(VLOOKUP(B45,[1]THP!$B54:$V115,21,0),0)</f>
        <v>41380.22</v>
      </c>
      <c r="Z45" s="9">
        <f>IFERROR(VLOOKUP(B45,[1]THP!$B54:$U115,20,0),0)</f>
        <v>0</v>
      </c>
      <c r="AA45" s="9">
        <v>0</v>
      </c>
      <c r="AB45" s="9">
        <f>IFERROR(VLOOKUP(B45,[1]THP!$B54:$AE115,30,0),0)</f>
        <v>160000</v>
      </c>
      <c r="AC45" s="9">
        <f>IFERROR(VLOOKUP(B45,[1]THP!$B54:$AJ115,35,0),0)</f>
        <v>5959337.9481763933</v>
      </c>
      <c r="AD45" s="7"/>
    </row>
    <row r="46" spans="1:30" x14ac:dyDescent="0.25">
      <c r="A46" s="6">
        <v>43580</v>
      </c>
      <c r="B46" s="8">
        <f>[1]THP!$B55</f>
        <v>10343</v>
      </c>
      <c r="C46" t="str">
        <f>[1]THP!$C55</f>
        <v>AGUNG SATRIO A</v>
      </c>
      <c r="D46" s="8">
        <f t="shared" si="0"/>
        <v>10343</v>
      </c>
      <c r="E46" t="s">
        <v>32</v>
      </c>
      <c r="F46" t="str">
        <f>[1]THP!$F55</f>
        <v>BAYU</v>
      </c>
      <c r="G46">
        <f>[1]THP!$I55</f>
        <v>19</v>
      </c>
      <c r="H46" t="str">
        <f>[1]THP!$D55</f>
        <v>DC</v>
      </c>
      <c r="I46" s="7">
        <f>[1]THP!$J55</f>
        <v>4138022</v>
      </c>
      <c r="J46" s="7">
        <f>[1]THP!$K55</f>
        <v>4138022</v>
      </c>
      <c r="K46" s="7">
        <f>IFERROR(VLOOKUP(B46,[1]OToT!$B52:$E113,4,0),0)</f>
        <v>0</v>
      </c>
      <c r="L46" s="9">
        <f>IFERROR(VLOOKUP(B46,[1]OToT!$B52:$D113,3,0),0)</f>
        <v>873050.88439306361</v>
      </c>
      <c r="M46" s="9">
        <f>IFERROR(VLOOKUP(B46,[1]OToT!$B52:$F113,5,0),0)</f>
        <v>75000</v>
      </c>
      <c r="N46" s="7">
        <f t="shared" si="1"/>
        <v>5086072.8843930634</v>
      </c>
      <c r="O46" s="9">
        <f>IFERROR(VLOOKUP(B46,[1]Komisi!$B52:$D113,3,0),0)</f>
        <v>0</v>
      </c>
      <c r="P46" s="9">
        <f>IFERROR(VLOOKUP(B46,[1]Komisi!$B52:$F113,5,0),0)</f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f t="shared" si="2"/>
        <v>5086072.8843930634</v>
      </c>
      <c r="W46" s="9">
        <f>IFERROR(VLOOKUP(B46,[1]THP!$B55:$X116,23,0),0)</f>
        <v>3896.5262166704983</v>
      </c>
      <c r="X46" s="9">
        <f>IFERROR(VLOOKUP(B46,[1]THP!$B55:$T116,19,0),0)</f>
        <v>82760.44</v>
      </c>
      <c r="Y46" s="9">
        <f>IFERROR(VLOOKUP(B46,[1]THP!$B55:$V116,21,0),0)</f>
        <v>41380.22</v>
      </c>
      <c r="Z46" s="9">
        <f>IFERROR(VLOOKUP(B46,[1]THP!$B55:$U116,20,0),0)</f>
        <v>0</v>
      </c>
      <c r="AA46" s="9">
        <v>0</v>
      </c>
      <c r="AB46" s="9">
        <f>IFERROR(VLOOKUP(B46,[1]THP!$B55:$AE116,30,0),0)</f>
        <v>0</v>
      </c>
      <c r="AC46" s="9">
        <f>IFERROR(VLOOKUP(B46,[1]THP!$B55:$AJ116,35,0),0)</f>
        <v>4958035.6981763933</v>
      </c>
      <c r="AD46" s="7"/>
    </row>
    <row r="47" spans="1:30" x14ac:dyDescent="0.25">
      <c r="A47" s="6">
        <v>43580</v>
      </c>
      <c r="B47" s="8">
        <f>[1]THP!$B56</f>
        <v>10344</v>
      </c>
      <c r="C47" t="str">
        <f>[1]THP!$C56</f>
        <v>YANTI KUSNIA LUMBAN GAOL</v>
      </c>
      <c r="D47" s="8">
        <f t="shared" si="0"/>
        <v>10344</v>
      </c>
      <c r="E47" t="s">
        <v>32</v>
      </c>
      <c r="F47" t="str">
        <f>[1]THP!$F56</f>
        <v>MITA</v>
      </c>
      <c r="G47">
        <f>[1]THP!$I56</f>
        <v>19</v>
      </c>
      <c r="H47" t="str">
        <f>[1]THP!$D56</f>
        <v>DC</v>
      </c>
      <c r="I47" s="7">
        <f>[1]THP!$J56</f>
        <v>4138022</v>
      </c>
      <c r="J47" s="7">
        <f>[1]THP!$K56</f>
        <v>4138022</v>
      </c>
      <c r="K47" s="7">
        <f>IFERROR(VLOOKUP(B47,[1]OToT!$B53:$E114,4,0),0)</f>
        <v>0</v>
      </c>
      <c r="L47" s="9">
        <f>IFERROR(VLOOKUP(B47,[1]OToT!$B53:$D114,3,0),0)</f>
        <v>873050.88439306361</v>
      </c>
      <c r="M47" s="9">
        <f>IFERROR(VLOOKUP(B47,[1]OToT!$B53:$F114,5,0),0)</f>
        <v>75000</v>
      </c>
      <c r="N47" s="7">
        <f t="shared" si="1"/>
        <v>5086072.8843930634</v>
      </c>
      <c r="O47" s="9">
        <f>IFERROR(VLOOKUP(B47,[1]Komisi!$B53:$D114,3,0),0)</f>
        <v>954250</v>
      </c>
      <c r="P47" s="9">
        <f>IFERROR(VLOOKUP(B47,[1]Komisi!$B53:$F114,5,0),0)</f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f t="shared" si="2"/>
        <v>6040322.8843930634</v>
      </c>
      <c r="W47" s="9">
        <f>IFERROR(VLOOKUP(B47,[1]THP!$B56:$X117,23,0),0)</f>
        <v>73490.76341667051</v>
      </c>
      <c r="X47" s="9">
        <f>IFERROR(VLOOKUP(B47,[1]THP!$B56:$T117,19,0),0)</f>
        <v>82760.44</v>
      </c>
      <c r="Y47" s="9">
        <f>IFERROR(VLOOKUP(B47,[1]THP!$B56:$V117,21,0),0)</f>
        <v>41380.22</v>
      </c>
      <c r="Z47" s="9">
        <f>IFERROR(VLOOKUP(B47,[1]THP!$B56:$U117,20,0),0)</f>
        <v>39409.730000000003</v>
      </c>
      <c r="AA47" s="9">
        <v>0</v>
      </c>
      <c r="AB47" s="9">
        <f>IFERROR(VLOOKUP(B47,[1]THP!$B56:$AE117,30,0),0)</f>
        <v>0</v>
      </c>
      <c r="AC47" s="9">
        <f>IFERROR(VLOOKUP(B47,[1]THP!$B56:$AJ117,35,0),0)</f>
        <v>5803281.7309763925</v>
      </c>
      <c r="AD47" s="7"/>
    </row>
    <row r="48" spans="1:30" x14ac:dyDescent="0.25">
      <c r="A48" s="6">
        <v>43580</v>
      </c>
      <c r="B48" s="8">
        <f>[1]THP!$B57</f>
        <v>10346</v>
      </c>
      <c r="C48" t="str">
        <f>[1]THP!$C57</f>
        <v>SAPUTRA</v>
      </c>
      <c r="D48" s="8">
        <f t="shared" si="0"/>
        <v>10346</v>
      </c>
      <c r="E48" t="s">
        <v>32</v>
      </c>
      <c r="F48" t="str">
        <f>[1]THP!$F57</f>
        <v>RUDI</v>
      </c>
      <c r="G48">
        <f>[1]THP!$I57</f>
        <v>19</v>
      </c>
      <c r="H48" t="str">
        <f>[1]THP!$D57</f>
        <v>DC</v>
      </c>
      <c r="I48" s="7">
        <f>[1]THP!$J57</f>
        <v>4138022</v>
      </c>
      <c r="J48" s="7">
        <f>[1]THP!$K57</f>
        <v>4138022</v>
      </c>
      <c r="K48" s="7">
        <f>IFERROR(VLOOKUP(B48,[1]OToT!$B54:$E115,4,0),0)</f>
        <v>0</v>
      </c>
      <c r="L48" s="9">
        <f>IFERROR(VLOOKUP(B48,[1]OToT!$B54:$D115,3,0),0)</f>
        <v>819631.3325626204</v>
      </c>
      <c r="M48" s="9">
        <f>IFERROR(VLOOKUP(B48,[1]OToT!$B54:$F115,5,0),0)</f>
        <v>75000</v>
      </c>
      <c r="N48" s="7">
        <f t="shared" si="1"/>
        <v>5032653.3325626208</v>
      </c>
      <c r="O48" s="9">
        <f>IFERROR(VLOOKUP(B48,[1]Komisi!$B54:$D115,3,0),0)</f>
        <v>0</v>
      </c>
      <c r="P48" s="9">
        <f>IFERROR(VLOOKUP(B48,[1]Komisi!$B54:$F115,5,0),0)</f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f t="shared" si="2"/>
        <v>5032653.3325626208</v>
      </c>
      <c r="W48" s="9">
        <f>IFERROR(VLOOKUP(B48,[1]THP!$B57:$X118,23,0),0)</f>
        <v>0</v>
      </c>
      <c r="X48" s="9">
        <f>IFERROR(VLOOKUP(B48,[1]THP!$B57:$T118,19,0),0)</f>
        <v>82760.44</v>
      </c>
      <c r="Y48" s="9">
        <f>IFERROR(VLOOKUP(B48,[1]THP!$B57:$V118,21,0),0)</f>
        <v>41380.22</v>
      </c>
      <c r="Z48" s="9">
        <f>IFERROR(VLOOKUP(B48,[1]THP!$B57:$U118,20,0),0)</f>
        <v>0</v>
      </c>
      <c r="AA48" s="9">
        <v>0</v>
      </c>
      <c r="AB48" s="9">
        <f>IFERROR(VLOOKUP(B48,[1]THP!$B57:$AE118,30,0),0)</f>
        <v>0</v>
      </c>
      <c r="AC48" s="9">
        <f>IFERROR(VLOOKUP(B48,[1]THP!$B57:$AJ118,35,0),0)</f>
        <v>4908512.6725626206</v>
      </c>
      <c r="AD48" s="7"/>
    </row>
    <row r="49" spans="1:30" x14ac:dyDescent="0.25">
      <c r="A49" s="6">
        <v>43580</v>
      </c>
      <c r="B49" s="8">
        <f>[1]THP!$B58</f>
        <v>10349</v>
      </c>
      <c r="C49" t="str">
        <f>[1]THP!$C58</f>
        <v>RIZKI SARNI PURBA</v>
      </c>
      <c r="D49" s="8">
        <f t="shared" si="0"/>
        <v>10349</v>
      </c>
      <c r="E49" t="s">
        <v>32</v>
      </c>
      <c r="F49" t="str">
        <f>[1]THP!$F58</f>
        <v>BAYU</v>
      </c>
      <c r="G49">
        <f>[1]THP!$I58</f>
        <v>19</v>
      </c>
      <c r="H49" t="str">
        <f>[1]THP!$D58</f>
        <v>DC</v>
      </c>
      <c r="I49" s="7">
        <f>[1]THP!$J58</f>
        <v>4138022</v>
      </c>
      <c r="J49" s="7">
        <f>[1]THP!$K58</f>
        <v>4138022</v>
      </c>
      <c r="K49" s="7">
        <f>IFERROR(VLOOKUP(B49,[1]OToT!$B55:$E116,4,0),0)</f>
        <v>0</v>
      </c>
      <c r="L49" s="9">
        <f>IFERROR(VLOOKUP(B49,[1]OToT!$B55:$D116,3,0),0)</f>
        <v>394666.83815028903</v>
      </c>
      <c r="M49" s="9">
        <f>IFERROR(VLOOKUP(B49,[1]OToT!$B55:$F116,5,0),0)</f>
        <v>75000</v>
      </c>
      <c r="N49" s="7">
        <f t="shared" si="1"/>
        <v>4607688.8381502889</v>
      </c>
      <c r="O49" s="9">
        <f>IFERROR(VLOOKUP(B49,[1]Komisi!$B55:$D116,3,0),0)</f>
        <v>1950750.0000000002</v>
      </c>
      <c r="P49" s="9">
        <f>IFERROR(VLOOKUP(B49,[1]Komisi!$B55:$F116,5,0),0)</f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f t="shared" si="2"/>
        <v>6558438.8381502889</v>
      </c>
      <c r="W49" s="9">
        <f>IFERROR(VLOOKUP(B49,[1]THP!$B58:$X119,23,0),0)</f>
        <v>92583.90902013873</v>
      </c>
      <c r="X49" s="9">
        <f>IFERROR(VLOOKUP(B49,[1]THP!$B58:$T119,19,0),0)</f>
        <v>82760.44</v>
      </c>
      <c r="Y49" s="9">
        <f>IFERROR(VLOOKUP(B49,[1]THP!$B58:$V119,21,0),0)</f>
        <v>41380.22</v>
      </c>
      <c r="Z49" s="9">
        <f>IFERROR(VLOOKUP(B49,[1]THP!$B58:$U119,20,0),0)</f>
        <v>0</v>
      </c>
      <c r="AA49" s="9">
        <v>0</v>
      </c>
      <c r="AB49" s="9">
        <f>IFERROR(VLOOKUP(B49,[1]THP!$B58:$AE119,30,0),0)</f>
        <v>0</v>
      </c>
      <c r="AC49" s="9">
        <f>IFERROR(VLOOKUP(B49,[1]THP!$B58:$AJ119,35,0),0)</f>
        <v>6341714.2691301499</v>
      </c>
      <c r="AD49" s="7"/>
    </row>
    <row r="50" spans="1:30" x14ac:dyDescent="0.25">
      <c r="A50" s="6">
        <v>43580</v>
      </c>
      <c r="B50" s="8">
        <f>[1]THP!$B59</f>
        <v>10351</v>
      </c>
      <c r="C50" t="str">
        <f>[1]THP!$C59</f>
        <v>IRAWATY TAMPUBOLON</v>
      </c>
      <c r="D50" s="8">
        <f t="shared" si="0"/>
        <v>10351</v>
      </c>
      <c r="E50" t="s">
        <v>32</v>
      </c>
      <c r="F50" t="str">
        <f>[1]THP!$F59</f>
        <v>RUDI</v>
      </c>
      <c r="G50">
        <f>[1]THP!$I59</f>
        <v>19</v>
      </c>
      <c r="H50" t="str">
        <f>[1]THP!$D59</f>
        <v>DC</v>
      </c>
      <c r="I50" s="7">
        <f>[1]THP!$J59</f>
        <v>4138022</v>
      </c>
      <c r="J50" s="7">
        <f>[1]THP!$K59</f>
        <v>4138022</v>
      </c>
      <c r="K50" s="7">
        <f>IFERROR(VLOOKUP(B50,[1]OToT!$B56:$E117,4,0),0)</f>
        <v>0</v>
      </c>
      <c r="L50" s="9">
        <f>IFERROR(VLOOKUP(B50,[1]OToT!$B56:$D117,3,0),0)</f>
        <v>629872.32755298645</v>
      </c>
      <c r="M50" s="9">
        <f>IFERROR(VLOOKUP(B50,[1]OToT!$B56:$F117,5,0),0)</f>
        <v>75000</v>
      </c>
      <c r="N50" s="7">
        <f t="shared" si="1"/>
        <v>4842894.3275529863</v>
      </c>
      <c r="O50" s="9">
        <f>IFERROR(VLOOKUP(B50,[1]Komisi!$B56:$D117,3,0),0)</f>
        <v>811125</v>
      </c>
      <c r="P50" s="9">
        <f>IFERROR(VLOOKUP(B50,[1]Komisi!$B56:$F117,5,0),0)</f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f t="shared" si="2"/>
        <v>5654019.3275529863</v>
      </c>
      <c r="W50" s="9">
        <f>IFERROR(VLOOKUP(B50,[1]THP!$B59:$X120,23,0),0)</f>
        <v>55141.344466767216</v>
      </c>
      <c r="X50" s="9">
        <f>IFERROR(VLOOKUP(B50,[1]THP!$B59:$T120,19,0),0)</f>
        <v>82760.44</v>
      </c>
      <c r="Y50" s="9">
        <f>IFERROR(VLOOKUP(B50,[1]THP!$B59:$V120,21,0),0)</f>
        <v>41380.22</v>
      </c>
      <c r="Z50" s="9">
        <f>IFERROR(VLOOKUP(B50,[1]THP!$B59:$U120,20,0),0)</f>
        <v>39409.730000000003</v>
      </c>
      <c r="AA50" s="9">
        <v>0</v>
      </c>
      <c r="AB50" s="9">
        <f>IFERROR(VLOOKUP(B50,[1]THP!$B59:$AE120,30,0),0)</f>
        <v>0</v>
      </c>
      <c r="AC50" s="9">
        <f>IFERROR(VLOOKUP(B50,[1]THP!$B59:$AJ120,35,0),0)</f>
        <v>5435327.5930862194</v>
      </c>
      <c r="AD50" s="7"/>
    </row>
    <row r="51" spans="1:30" x14ac:dyDescent="0.25">
      <c r="A51" s="6">
        <v>43580</v>
      </c>
      <c r="B51" s="8">
        <f>[1]THP!$B60</f>
        <v>10353</v>
      </c>
      <c r="C51" t="str">
        <f>[1]THP!$C60</f>
        <v>SYAWAL JUNIAR</v>
      </c>
      <c r="D51" s="8">
        <f t="shared" si="0"/>
        <v>10353</v>
      </c>
      <c r="E51" t="s">
        <v>32</v>
      </c>
      <c r="F51" t="str">
        <f>[1]THP!$F60</f>
        <v>KOTOT</v>
      </c>
      <c r="G51">
        <f>[1]THP!$I60</f>
        <v>19</v>
      </c>
      <c r="H51" t="str">
        <f>[1]THP!$D60</f>
        <v>DC</v>
      </c>
      <c r="I51" s="7">
        <f>[1]THP!$J60</f>
        <v>4138022</v>
      </c>
      <c r="J51" s="7">
        <f>[1]THP!$K60</f>
        <v>4138022</v>
      </c>
      <c r="K51" s="7">
        <f>IFERROR(VLOOKUP(B51,[1]OToT!$B57:$E118,4,0),0)</f>
        <v>0</v>
      </c>
      <c r="L51" s="9">
        <f>IFERROR(VLOOKUP(B51,[1]OToT!$B57:$D118,3,0),0)</f>
        <v>741495.27167630056</v>
      </c>
      <c r="M51" s="9">
        <f>IFERROR(VLOOKUP(B51,[1]OToT!$B57:$F118,5,0),0)</f>
        <v>50000</v>
      </c>
      <c r="N51" s="7">
        <f t="shared" si="1"/>
        <v>4929517.2716763001</v>
      </c>
      <c r="O51" s="9">
        <f>IFERROR(VLOOKUP(B51,[1]Komisi!$B57:$D118,3,0),0)</f>
        <v>0</v>
      </c>
      <c r="P51" s="9">
        <f>IFERROR(VLOOKUP(B51,[1]Komisi!$B57:$F118,5,0),0)</f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f t="shared" si="2"/>
        <v>4929517.2716763001</v>
      </c>
      <c r="W51" s="9">
        <f>IFERROR(VLOOKUP(B51,[1]THP!$B60:$X121,23,0),0)</f>
        <v>0</v>
      </c>
      <c r="X51" s="9">
        <f>IFERROR(VLOOKUP(B51,[1]THP!$B60:$T121,19,0),0)</f>
        <v>82760.44</v>
      </c>
      <c r="Y51" s="9">
        <f>IFERROR(VLOOKUP(B51,[1]THP!$B60:$V121,21,0),0)</f>
        <v>41380.22</v>
      </c>
      <c r="Z51" s="9">
        <f>IFERROR(VLOOKUP(B51,[1]THP!$B60:$U121,20,0),0)</f>
        <v>0</v>
      </c>
      <c r="AA51" s="9">
        <v>0</v>
      </c>
      <c r="AB51" s="9">
        <f>IFERROR(VLOOKUP(B51,[1]THP!$B60:$AE121,30,0),0)</f>
        <v>0</v>
      </c>
      <c r="AC51" s="9">
        <f>IFERROR(VLOOKUP(B51,[1]THP!$B60:$AJ121,35,0),0)</f>
        <v>4805376.6116762999</v>
      </c>
      <c r="AD51" s="7"/>
    </row>
    <row r="52" spans="1:30" x14ac:dyDescent="0.25">
      <c r="A52" s="6">
        <v>43580</v>
      </c>
      <c r="B52" s="8">
        <f>[1]THP!$B61</f>
        <v>10355</v>
      </c>
      <c r="C52" t="str">
        <f>[1]THP!$C61</f>
        <v>MARTA SINAGA</v>
      </c>
      <c r="D52" s="8">
        <f t="shared" si="0"/>
        <v>10355</v>
      </c>
      <c r="E52" t="s">
        <v>32</v>
      </c>
      <c r="F52" t="str">
        <f>[1]THP!$F61</f>
        <v>MITA</v>
      </c>
      <c r="G52">
        <f>[1]THP!$I61</f>
        <v>19</v>
      </c>
      <c r="H52" t="str">
        <f>[1]THP!$D61</f>
        <v>DC</v>
      </c>
      <c r="I52" s="7">
        <f>[1]THP!$J61</f>
        <v>4138022</v>
      </c>
      <c r="J52" s="7">
        <f>[1]THP!$K61</f>
        <v>4138022</v>
      </c>
      <c r="K52" s="7">
        <f>IFERROR(VLOOKUP(B52,[1]OToT!$B58:$E119,4,0),0)</f>
        <v>0</v>
      </c>
      <c r="L52" s="9">
        <f>IFERROR(VLOOKUP(B52,[1]OToT!$B58:$D119,3,0),0)</f>
        <v>394666.83815028903</v>
      </c>
      <c r="M52" s="9">
        <f>IFERROR(VLOOKUP(B52,[1]OToT!$B58:$F119,5,0),0)</f>
        <v>75000</v>
      </c>
      <c r="N52" s="7">
        <f t="shared" si="1"/>
        <v>4607688.8381502889</v>
      </c>
      <c r="O52" s="9">
        <f>IFERROR(VLOOKUP(B52,[1]Komisi!$B58:$D119,3,0),0)</f>
        <v>802125</v>
      </c>
      <c r="P52" s="9">
        <f>IFERROR(VLOOKUP(B52,[1]Komisi!$B58:$F119,5,0),0)</f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f t="shared" si="2"/>
        <v>5409813.8381502889</v>
      </c>
      <c r="W52" s="9">
        <f>IFERROR(VLOOKUP(B52,[1]THP!$B61:$X122,23,0),0)</f>
        <v>38024.221520138723</v>
      </c>
      <c r="X52" s="9">
        <f>IFERROR(VLOOKUP(B52,[1]THP!$B61:$T122,19,0),0)</f>
        <v>82760.44</v>
      </c>
      <c r="Y52" s="9">
        <f>IFERROR(VLOOKUP(B52,[1]THP!$B61:$V122,21,0),0)</f>
        <v>41380.22</v>
      </c>
      <c r="Z52" s="9">
        <f>IFERROR(VLOOKUP(B52,[1]THP!$B61:$U122,20,0),0)</f>
        <v>0</v>
      </c>
      <c r="AA52" s="9">
        <v>0</v>
      </c>
      <c r="AB52" s="9">
        <f>IFERROR(VLOOKUP(B52,[1]THP!$B61:$AE122,30,0),0)</f>
        <v>0</v>
      </c>
      <c r="AC52" s="9">
        <f>IFERROR(VLOOKUP(B52,[1]THP!$B61:$AJ122,35,0),0)</f>
        <v>5247648.9566301499</v>
      </c>
      <c r="AD52" s="7"/>
    </row>
    <row r="53" spans="1:30" x14ac:dyDescent="0.25">
      <c r="A53" s="6">
        <v>43580</v>
      </c>
      <c r="B53" s="8">
        <f>[1]THP!$B62</f>
        <v>10356</v>
      </c>
      <c r="C53" t="str">
        <f>[1]THP!$C62</f>
        <v>AHMAD AFFANDI</v>
      </c>
      <c r="D53" s="8">
        <f t="shared" si="0"/>
        <v>10356</v>
      </c>
      <c r="E53" t="s">
        <v>32</v>
      </c>
      <c r="F53" t="str">
        <f>[1]THP!$F62</f>
        <v>SITI ROMLAH</v>
      </c>
      <c r="G53">
        <f>[1]THP!$I62</f>
        <v>19</v>
      </c>
      <c r="H53" t="str">
        <f>[1]THP!$D62</f>
        <v>DC</v>
      </c>
      <c r="I53" s="7">
        <f>[1]THP!$J62</f>
        <v>4138022</v>
      </c>
      <c r="J53" s="7">
        <f>[1]THP!$K62</f>
        <v>4138022</v>
      </c>
      <c r="K53" s="7">
        <f>IFERROR(VLOOKUP(B53,[1]OToT!$B59:$E120,4,0),0)</f>
        <v>0</v>
      </c>
      <c r="L53" s="9">
        <f>IFERROR(VLOOKUP(B53,[1]OToT!$B59:$D120,3,0),0)</f>
        <v>873050.88439306361</v>
      </c>
      <c r="M53" s="9">
        <f>IFERROR(VLOOKUP(B53,[1]OToT!$B59:$F120,5,0),0)</f>
        <v>75000</v>
      </c>
      <c r="N53" s="7">
        <f t="shared" si="1"/>
        <v>5086072.8843930634</v>
      </c>
      <c r="O53" s="9">
        <f>IFERROR(VLOOKUP(B53,[1]Komisi!$B59:$D120,3,0),0)</f>
        <v>0</v>
      </c>
      <c r="P53" s="9">
        <f>IFERROR(VLOOKUP(B53,[1]Komisi!$B59:$F120,5,0),0)</f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f t="shared" si="2"/>
        <v>5086072.8843930634</v>
      </c>
      <c r="W53" s="9">
        <f>IFERROR(VLOOKUP(B53,[1]THP!$B62:$X123,23,0),0)</f>
        <v>9413.8884166705429</v>
      </c>
      <c r="X53" s="9">
        <f>IFERROR(VLOOKUP(B53,[1]THP!$B62:$T123,19,0),0)</f>
        <v>82760.44</v>
      </c>
      <c r="Y53" s="9">
        <f>IFERROR(VLOOKUP(B53,[1]THP!$B62:$V123,21,0),0)</f>
        <v>41380.22</v>
      </c>
      <c r="Z53" s="9">
        <f>IFERROR(VLOOKUP(B53,[1]THP!$B62:$U123,20,0),0)</f>
        <v>39409.730000000003</v>
      </c>
      <c r="AA53" s="9">
        <v>0</v>
      </c>
      <c r="AB53" s="9">
        <f>IFERROR(VLOOKUP(B53,[1]THP!$B62:$AE123,30,0),0)</f>
        <v>0</v>
      </c>
      <c r="AC53" s="9">
        <f>IFERROR(VLOOKUP(B53,[1]THP!$B62:$AJ123,35,0),0)</f>
        <v>4913108.6059763925</v>
      </c>
      <c r="AD53" s="7"/>
    </row>
    <row r="54" spans="1:30" x14ac:dyDescent="0.25">
      <c r="A54" s="6">
        <v>43580</v>
      </c>
      <c r="B54" s="8">
        <f>[1]THP!$B63</f>
        <v>10357</v>
      </c>
      <c r="C54" t="str">
        <f>[1]THP!$C63</f>
        <v>MEILANI SOFYANA</v>
      </c>
      <c r="D54" s="8">
        <f t="shared" si="0"/>
        <v>10357</v>
      </c>
      <c r="E54" t="s">
        <v>32</v>
      </c>
      <c r="F54" t="str">
        <f>[1]THP!$F63</f>
        <v>SITI ROMLAH</v>
      </c>
      <c r="G54">
        <f>[1]THP!$I63</f>
        <v>19</v>
      </c>
      <c r="H54" t="str">
        <f>[1]THP!$D63</f>
        <v>DC</v>
      </c>
      <c r="I54" s="7">
        <f>[1]THP!$J63</f>
        <v>4138022</v>
      </c>
      <c r="J54" s="7">
        <f>[1]THP!$K63</f>
        <v>4138022</v>
      </c>
      <c r="K54" s="7">
        <f>IFERROR(VLOOKUP(B54,[1]OToT!$B60:$E121,4,0),0)</f>
        <v>0</v>
      </c>
      <c r="L54" s="9">
        <f>IFERROR(VLOOKUP(B54,[1]OToT!$B60:$D121,3,0),0)</f>
        <v>873050.88439306361</v>
      </c>
      <c r="M54" s="9">
        <f>IFERROR(VLOOKUP(B54,[1]OToT!$B60:$F121,5,0),0)</f>
        <v>75000</v>
      </c>
      <c r="N54" s="7">
        <f t="shared" si="1"/>
        <v>5086072.8843930634</v>
      </c>
      <c r="O54" s="9">
        <f>IFERROR(VLOOKUP(B54,[1]Komisi!$B60:$D121,3,0),0)</f>
        <v>0</v>
      </c>
      <c r="P54" s="9">
        <f>IFERROR(VLOOKUP(B54,[1]Komisi!$B60:$F121,5,0),0)</f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f t="shared" si="2"/>
        <v>5086072.8843930634</v>
      </c>
      <c r="W54" s="9">
        <f>IFERROR(VLOOKUP(B54,[1]THP!$B63:$X124,23,0),0)</f>
        <v>22646.526216670496</v>
      </c>
      <c r="X54" s="9">
        <f>IFERROR(VLOOKUP(B54,[1]THP!$B63:$T124,19,0),0)</f>
        <v>82760.44</v>
      </c>
      <c r="Y54" s="9">
        <f>IFERROR(VLOOKUP(B54,[1]THP!$B63:$V124,21,0),0)</f>
        <v>41380.22</v>
      </c>
      <c r="Z54" s="9">
        <f>IFERROR(VLOOKUP(B54,[1]THP!$B63:$U124,20,0),0)</f>
        <v>0</v>
      </c>
      <c r="AA54" s="9">
        <v>0</v>
      </c>
      <c r="AB54" s="9">
        <f>IFERROR(VLOOKUP(B54,[1]THP!$B63:$AE124,30,0),0)</f>
        <v>0</v>
      </c>
      <c r="AC54" s="9">
        <f>IFERROR(VLOOKUP(B54,[1]THP!$B63:$AJ124,35,0),0)</f>
        <v>4939285.6981763933</v>
      </c>
      <c r="AD54" s="7"/>
    </row>
    <row r="55" spans="1:30" x14ac:dyDescent="0.25">
      <c r="A55" s="6">
        <v>43580</v>
      </c>
      <c r="B55" s="8">
        <f>[1]THP!$B64</f>
        <v>10364</v>
      </c>
      <c r="C55" t="str">
        <f>[1]THP!$C64</f>
        <v>MILA ANA MARLINA</v>
      </c>
      <c r="D55" s="8">
        <f t="shared" si="0"/>
        <v>10364</v>
      </c>
      <c r="E55" t="s">
        <v>32</v>
      </c>
      <c r="F55" t="str">
        <f>[1]THP!$F64</f>
        <v>MONANG</v>
      </c>
      <c r="G55">
        <f>[1]THP!$I64</f>
        <v>19</v>
      </c>
      <c r="H55" t="str">
        <f>[1]THP!$D64</f>
        <v>DC</v>
      </c>
      <c r="I55" s="7">
        <f>[1]THP!$J64</f>
        <v>4138022</v>
      </c>
      <c r="J55" s="7">
        <f>[1]THP!$K64</f>
        <v>4138022</v>
      </c>
      <c r="K55" s="7">
        <f>IFERROR(VLOOKUP(B55,[1]OToT!$B61:$E122,4,0),0)</f>
        <v>0</v>
      </c>
      <c r="L55" s="9">
        <f>IFERROR(VLOOKUP(B55,[1]OToT!$B61:$D122,3,0),0)</f>
        <v>741495.27167630056</v>
      </c>
      <c r="M55" s="9">
        <f>IFERROR(VLOOKUP(B55,[1]OToT!$B61:$F122,5,0),0)</f>
        <v>50000</v>
      </c>
      <c r="N55" s="7">
        <f t="shared" si="1"/>
        <v>4929517.2716763001</v>
      </c>
      <c r="O55" s="9">
        <f>IFERROR(VLOOKUP(B55,[1]Komisi!$B61:$D122,3,0),0)</f>
        <v>0</v>
      </c>
      <c r="P55" s="9">
        <f>IFERROR(VLOOKUP(B55,[1]Komisi!$B61:$F122,5,0),0)</f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f t="shared" si="2"/>
        <v>4929517.2716763001</v>
      </c>
      <c r="W55" s="9">
        <f>IFERROR(VLOOKUP(B55,[1]THP!$B64:$X125,23,0),0)</f>
        <v>20727.4968126243</v>
      </c>
      <c r="X55" s="9">
        <f>IFERROR(VLOOKUP(B55,[1]THP!$B64:$T125,19,0),0)</f>
        <v>82760.44</v>
      </c>
      <c r="Y55" s="9">
        <f>IFERROR(VLOOKUP(B55,[1]THP!$B64:$V125,21,0),0)</f>
        <v>41380.22</v>
      </c>
      <c r="Z55" s="9">
        <f>IFERROR(VLOOKUP(B55,[1]THP!$B64:$U125,20,0),0)</f>
        <v>39409.730000000003</v>
      </c>
      <c r="AA55" s="9">
        <v>0</v>
      </c>
      <c r="AB55" s="9">
        <f>IFERROR(VLOOKUP(B55,[1]THP!$B64:$AE125,30,0),0)</f>
        <v>0</v>
      </c>
      <c r="AC55" s="9">
        <f>IFERROR(VLOOKUP(B55,[1]THP!$B64:$AJ125,35,0),0)</f>
        <v>4745239.3848636756</v>
      </c>
      <c r="AD55" s="7"/>
    </row>
    <row r="56" spans="1:30" x14ac:dyDescent="0.25">
      <c r="A56" s="6">
        <v>43580</v>
      </c>
      <c r="B56" s="8">
        <f>[1]THP!$B65</f>
        <v>10365</v>
      </c>
      <c r="C56" t="str">
        <f>[1]THP!$C65</f>
        <v>LILIK ELISAH MILYANI</v>
      </c>
      <c r="D56" s="8">
        <f t="shared" si="0"/>
        <v>10365</v>
      </c>
      <c r="E56" t="s">
        <v>32</v>
      </c>
      <c r="F56" t="str">
        <f>[1]THP!$F65</f>
        <v>KOTOT</v>
      </c>
      <c r="G56">
        <f>[1]THP!$I65</f>
        <v>19</v>
      </c>
      <c r="H56" t="str">
        <f>[1]THP!$D65</f>
        <v>DC</v>
      </c>
      <c r="I56" s="7">
        <f>[1]THP!$J65</f>
        <v>4138022</v>
      </c>
      <c r="J56" s="7">
        <f>[1]THP!$K65</f>
        <v>4138022</v>
      </c>
      <c r="K56" s="7">
        <f>IFERROR(VLOOKUP(B56,[1]OToT!$B62:$E123,4,0),0)</f>
        <v>0</v>
      </c>
      <c r="L56" s="9">
        <f>IFERROR(VLOOKUP(B56,[1]OToT!$B62:$D123,3,0),0)</f>
        <v>873050.88439306361</v>
      </c>
      <c r="M56" s="9">
        <f>IFERROR(VLOOKUP(B56,[1]OToT!$B62:$F123,5,0),0)</f>
        <v>75000</v>
      </c>
      <c r="N56" s="7">
        <f t="shared" si="1"/>
        <v>5086072.8843930634</v>
      </c>
      <c r="O56" s="9">
        <f>IFERROR(VLOOKUP(B56,[1]Komisi!$B62:$D123,3,0),0)</f>
        <v>0</v>
      </c>
      <c r="P56" s="9">
        <f>IFERROR(VLOOKUP(B56,[1]Komisi!$B62:$F123,5,0),0)</f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f t="shared" si="2"/>
        <v>5086072.8843930634</v>
      </c>
      <c r="W56" s="9">
        <f>IFERROR(VLOOKUP(B56,[1]THP!$B65:$X126,23,0),0)</f>
        <v>28163.888416670543</v>
      </c>
      <c r="X56" s="9">
        <f>IFERROR(VLOOKUP(B56,[1]THP!$B65:$T126,19,0),0)</f>
        <v>82760.44</v>
      </c>
      <c r="Y56" s="9">
        <f>IFERROR(VLOOKUP(B56,[1]THP!$B65:$V126,21,0),0)</f>
        <v>41380.22</v>
      </c>
      <c r="Z56" s="9">
        <f>IFERROR(VLOOKUP(B56,[1]THP!$B65:$U126,20,0),0)</f>
        <v>39409.730000000003</v>
      </c>
      <c r="AA56" s="9">
        <v>0</v>
      </c>
      <c r="AB56" s="9">
        <f>IFERROR(VLOOKUP(B56,[1]THP!$B65:$AE126,30,0),0)</f>
        <v>0</v>
      </c>
      <c r="AC56" s="9">
        <f>IFERROR(VLOOKUP(B56,[1]THP!$B65:$AJ126,35,0),0)</f>
        <v>4894358.6059763925</v>
      </c>
      <c r="AD56" s="7"/>
    </row>
    <row r="57" spans="1:30" x14ac:dyDescent="0.25">
      <c r="A57" s="6">
        <v>43580</v>
      </c>
      <c r="B57" s="8">
        <f>[1]THP!$B66</f>
        <v>10366</v>
      </c>
      <c r="C57" t="str">
        <f>[1]THP!$C66</f>
        <v>JOKO WURYANTO</v>
      </c>
      <c r="D57" s="8">
        <f t="shared" si="0"/>
        <v>10366</v>
      </c>
      <c r="E57" t="s">
        <v>32</v>
      </c>
      <c r="F57" t="str">
        <f>[1]THP!$F66</f>
        <v>MONANG</v>
      </c>
      <c r="G57">
        <f>[1]THP!$I66</f>
        <v>19</v>
      </c>
      <c r="H57" t="str">
        <f>[1]THP!$D66</f>
        <v>DC</v>
      </c>
      <c r="I57" s="7">
        <f>[1]THP!$J66</f>
        <v>4138022</v>
      </c>
      <c r="J57" s="7">
        <f>[1]THP!$K66</f>
        <v>4138022</v>
      </c>
      <c r="K57" s="7">
        <f>IFERROR(VLOOKUP(B57,[1]OToT!$B63:$E124,4,0),0)</f>
        <v>0</v>
      </c>
      <c r="L57" s="9">
        <f>IFERROR(VLOOKUP(B57,[1]OToT!$B63:$D124,3,0),0)</f>
        <v>873050.88439306361</v>
      </c>
      <c r="M57" s="9">
        <f>IFERROR(VLOOKUP(B57,[1]OToT!$B63:$F124,5,0),0)</f>
        <v>75000</v>
      </c>
      <c r="N57" s="7">
        <f t="shared" si="1"/>
        <v>5086072.8843930634</v>
      </c>
      <c r="O57" s="9">
        <f>IFERROR(VLOOKUP(B57,[1]Komisi!$B63:$D124,3,0),0)</f>
        <v>0</v>
      </c>
      <c r="P57" s="9">
        <f>IFERROR(VLOOKUP(B57,[1]Komisi!$B63:$F124,5,0),0)</f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f t="shared" si="2"/>
        <v>5086072.8843930634</v>
      </c>
      <c r="W57" s="9">
        <f>IFERROR(VLOOKUP(B57,[1]THP!$B66:$X127,23,0),0)</f>
        <v>0</v>
      </c>
      <c r="X57" s="9">
        <f>IFERROR(VLOOKUP(B57,[1]THP!$B66:$T127,19,0),0)</f>
        <v>82760.44</v>
      </c>
      <c r="Y57" s="9">
        <f>IFERROR(VLOOKUP(B57,[1]THP!$B66:$V127,21,0),0)</f>
        <v>41380.22</v>
      </c>
      <c r="Z57" s="9">
        <f>IFERROR(VLOOKUP(B57,[1]THP!$B66:$U127,20,0),0)</f>
        <v>0</v>
      </c>
      <c r="AA57" s="9">
        <v>0</v>
      </c>
      <c r="AB57" s="9">
        <f>IFERROR(VLOOKUP(B57,[1]THP!$B66:$AE127,30,0),0)</f>
        <v>0</v>
      </c>
      <c r="AC57" s="9">
        <f>IFERROR(VLOOKUP(B57,[1]THP!$B66:$AJ127,35,0),0)</f>
        <v>4961932.2243930632</v>
      </c>
      <c r="AD57" s="7"/>
    </row>
    <row r="58" spans="1:30" x14ac:dyDescent="0.25">
      <c r="A58" s="6">
        <v>43580</v>
      </c>
      <c r="B58" s="8">
        <f>[1]THP!$B67</f>
        <v>10368</v>
      </c>
      <c r="C58" t="str">
        <f>[1]THP!$C67</f>
        <v>JUSLIN LUAHAMBOWO</v>
      </c>
      <c r="D58" s="8">
        <f t="shared" si="0"/>
        <v>10368</v>
      </c>
      <c r="E58" t="s">
        <v>32</v>
      </c>
      <c r="F58" t="str">
        <f>[1]THP!$F67</f>
        <v>SITI ROMLAH</v>
      </c>
      <c r="G58">
        <f>[1]THP!$I67</f>
        <v>18</v>
      </c>
      <c r="H58" t="str">
        <f>[1]THP!$D67</f>
        <v>DC</v>
      </c>
      <c r="I58" s="7">
        <f>[1]THP!$J67</f>
        <v>4138022</v>
      </c>
      <c r="J58" s="7">
        <f>[1]THP!$K67</f>
        <v>3920231.3684210526</v>
      </c>
      <c r="K58" s="7">
        <f>IFERROR(VLOOKUP(B58,[1]OToT!$B64:$E125,4,0),0)</f>
        <v>0</v>
      </c>
      <c r="L58" s="9">
        <f>IFERROR(VLOOKUP(B58,[1]OToT!$B64:$D125,3,0),0)</f>
        <v>873050.88439306361</v>
      </c>
      <c r="M58" s="9">
        <f>IFERROR(VLOOKUP(B58,[1]OToT!$B64:$F125,5,0),0)</f>
        <v>75000</v>
      </c>
      <c r="N58" s="7">
        <f t="shared" si="1"/>
        <v>4868282.252814116</v>
      </c>
      <c r="O58" s="9">
        <f>IFERROR(VLOOKUP(B58,[1]Komisi!$B64:$D125,3,0),0)</f>
        <v>0</v>
      </c>
      <c r="P58" s="9">
        <f>IFERROR(VLOOKUP(B58,[1]Komisi!$B64:$F125,5,0),0)</f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f t="shared" si="2"/>
        <v>4868282.252814116</v>
      </c>
      <c r="W58" s="9">
        <f>IFERROR(VLOOKUP(B58,[1]THP!$B67:$X128,23,0),0)</f>
        <v>6243.4070086705187</v>
      </c>
      <c r="X58" s="9">
        <f>IFERROR(VLOOKUP(B58,[1]THP!$B67:$T128,19,0),0)</f>
        <v>0</v>
      </c>
      <c r="Y58" s="9">
        <f>IFERROR(VLOOKUP(B58,[1]THP!$B67:$V128,21,0),0)</f>
        <v>0</v>
      </c>
      <c r="Z58" s="9">
        <f>IFERROR(VLOOKUP(B58,[1]THP!$B67:$U128,20,0),0)</f>
        <v>0</v>
      </c>
      <c r="AA58" s="9">
        <v>0</v>
      </c>
      <c r="AB58" s="9">
        <f>IFERROR(VLOOKUP(B58,[1]THP!$B67:$AE128,30,0),0)</f>
        <v>0</v>
      </c>
      <c r="AC58" s="9">
        <f>IFERROR(VLOOKUP(B58,[1]THP!$B67:$AJ128,35,0),0)</f>
        <v>4862038.8458054457</v>
      </c>
      <c r="AD58" s="7"/>
    </row>
    <row r="59" spans="1:30" x14ac:dyDescent="0.25">
      <c r="A59" s="6">
        <v>43580</v>
      </c>
      <c r="B59" s="8">
        <f>[1]THP!$B68</f>
        <v>10369</v>
      </c>
      <c r="C59" t="str">
        <f>[1]THP!$C68</f>
        <v xml:space="preserve">YUNIMAN ZEBUA </v>
      </c>
      <c r="D59" s="8">
        <f t="shared" si="0"/>
        <v>10369</v>
      </c>
      <c r="E59" t="s">
        <v>32</v>
      </c>
      <c r="F59" t="str">
        <f>[1]THP!$F68</f>
        <v>KOTOT</v>
      </c>
      <c r="G59">
        <f>[1]THP!$I68</f>
        <v>13</v>
      </c>
      <c r="H59" t="str">
        <f>[1]THP!$D68</f>
        <v>DC</v>
      </c>
      <c r="I59" s="7">
        <f>[1]THP!$J68</f>
        <v>4138022</v>
      </c>
      <c r="J59" s="7">
        <f>[1]THP!$K68</f>
        <v>2831278.210526316</v>
      </c>
      <c r="K59" s="7">
        <f>IFERROR(VLOOKUP(B59,[1]OToT!$B65:$E126,4,0),0)</f>
        <v>0</v>
      </c>
      <c r="L59" s="9">
        <f>IFERROR(VLOOKUP(B59,[1]OToT!$B65:$D126,3,0),0)</f>
        <v>741495.27167630056</v>
      </c>
      <c r="M59" s="9">
        <f>IFERROR(VLOOKUP(B59,[1]OToT!$B65:$F126,5,0),0)</f>
        <v>50000</v>
      </c>
      <c r="N59" s="7">
        <f t="shared" si="1"/>
        <v>3622773.4822026165</v>
      </c>
      <c r="O59" s="9">
        <f>IFERROR(VLOOKUP(B59,[1]Komisi!$B65:$D126,3,0),0)</f>
        <v>0</v>
      </c>
      <c r="P59" s="9">
        <f>IFERROR(VLOOKUP(B59,[1]Komisi!$B65:$F126,5,0),0)</f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f t="shared" si="2"/>
        <v>3622773.4822026165</v>
      </c>
      <c r="W59" s="9">
        <f>IFERROR(VLOOKUP(B59,[1]THP!$B68:$X129,23,0),0)</f>
        <v>0</v>
      </c>
      <c r="X59" s="9">
        <f>IFERROR(VLOOKUP(B59,[1]THP!$B68:$T129,19,0),0)</f>
        <v>56625.564210526318</v>
      </c>
      <c r="Y59" s="9">
        <f>IFERROR(VLOOKUP(B59,[1]THP!$B68:$V129,21,0),0)</f>
        <v>28312.782105263159</v>
      </c>
      <c r="Z59" s="9">
        <f>IFERROR(VLOOKUP(B59,[1]THP!$B68:$U129,20,0),0)</f>
        <v>0</v>
      </c>
      <c r="AA59" s="9">
        <v>0</v>
      </c>
      <c r="AB59" s="9">
        <f>IFERROR(VLOOKUP(B59,[1]THP!$B68:$AE129,30,0),0)</f>
        <v>0</v>
      </c>
      <c r="AC59" s="9">
        <f>IFERROR(VLOOKUP(B59,[1]THP!$B68:$AJ129,35,0),0)</f>
        <v>3537835.135886827</v>
      </c>
      <c r="AD59" s="7"/>
    </row>
    <row r="60" spans="1:30" x14ac:dyDescent="0.25">
      <c r="A60" s="6">
        <v>43580</v>
      </c>
      <c r="B60" s="8">
        <f>[1]THP!$B69</f>
        <v>10370</v>
      </c>
      <c r="C60" t="str">
        <f>[1]THP!$C69</f>
        <v xml:space="preserve">TUAN MARTAPPAK SIAHAAN </v>
      </c>
      <c r="D60" s="8">
        <f t="shared" si="0"/>
        <v>10370</v>
      </c>
      <c r="E60" t="s">
        <v>32</v>
      </c>
      <c r="F60" t="str">
        <f>[1]THP!$F69</f>
        <v>MITA</v>
      </c>
      <c r="G60">
        <f>[1]THP!$I69</f>
        <v>6</v>
      </c>
      <c r="H60" t="str">
        <f>[1]THP!$D69</f>
        <v>DC</v>
      </c>
      <c r="I60" s="7">
        <f>[1]THP!$J69</f>
        <v>4138022</v>
      </c>
      <c r="J60" s="7">
        <f>[1]THP!$K69</f>
        <v>1306743.7894736843</v>
      </c>
      <c r="K60" s="7">
        <f>IFERROR(VLOOKUP(B60,[1]OToT!$B66:$E127,4,0),0)</f>
        <v>0</v>
      </c>
      <c r="L60" s="9">
        <f>IFERROR(VLOOKUP(B60,[1]OToT!$B66:$D127,3,0),0)</f>
        <v>0</v>
      </c>
      <c r="M60" s="9">
        <f>IFERROR(VLOOKUP(B60,[1]OToT!$B66:$F127,5,0),0)</f>
        <v>0</v>
      </c>
      <c r="N60" s="7">
        <f t="shared" si="1"/>
        <v>1306743.7894736843</v>
      </c>
      <c r="O60" s="9">
        <f>IFERROR(VLOOKUP(B60,[1]Komisi!$B66:$D127,3,0),0)</f>
        <v>0</v>
      </c>
      <c r="P60" s="9">
        <f>IFERROR(VLOOKUP(B60,[1]Komisi!$B66:$F127,5,0),0)</f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f t="shared" si="2"/>
        <v>1306743.7894736843</v>
      </c>
      <c r="W60" s="9">
        <f>IFERROR(VLOOKUP(B60,[1]THP!$B69:$X130,23,0),0)</f>
        <v>0</v>
      </c>
      <c r="X60" s="9">
        <f>IFERROR(VLOOKUP(B60,[1]THP!$B69:$T130,19,0),0)</f>
        <v>26134.875789473685</v>
      </c>
      <c r="Y60" s="9">
        <f>IFERROR(VLOOKUP(B60,[1]THP!$B69:$V130,21,0),0)</f>
        <v>13067.437894736842</v>
      </c>
      <c r="Z60" s="9">
        <f>IFERROR(VLOOKUP(B60,[1]THP!$B69:$U130,20,0),0)</f>
        <v>0</v>
      </c>
      <c r="AA60" s="9">
        <v>0</v>
      </c>
      <c r="AB60" s="9">
        <f>IFERROR(VLOOKUP(B60,[1]THP!$B69:$AE130,30,0),0)</f>
        <v>0</v>
      </c>
      <c r="AC60" s="9">
        <f>IFERROR(VLOOKUP(B60,[1]THP!$B69:$AJ130,35,0),0)</f>
        <v>1267541.4757894739</v>
      </c>
      <c r="AD60" s="7"/>
    </row>
    <row r="61" spans="1:30" x14ac:dyDescent="0.25">
      <c r="A61" s="6">
        <v>43580</v>
      </c>
      <c r="B61" s="8">
        <f>[1]THP!$B70</f>
        <v>10363</v>
      </c>
      <c r="C61" t="str">
        <f>[1]THP!$C70</f>
        <v>RISTI IMAN SARI</v>
      </c>
      <c r="D61" s="8">
        <f t="shared" si="0"/>
        <v>10363</v>
      </c>
      <c r="E61" t="s">
        <v>32</v>
      </c>
      <c r="F61" t="str">
        <f>[1]THP!$F70</f>
        <v>KOTOT</v>
      </c>
      <c r="G61">
        <f>[1]THP!$I70</f>
        <v>2</v>
      </c>
      <c r="H61" t="str">
        <f>[1]THP!$D70</f>
        <v>DC</v>
      </c>
      <c r="I61" s="7">
        <f>[1]THP!$J70</f>
        <v>4138022</v>
      </c>
      <c r="J61" s="7">
        <f>[1]THP!$K70</f>
        <v>435581.26315789472</v>
      </c>
      <c r="K61" s="7">
        <f>IFERROR(VLOOKUP(B61,[1]OToT!$B67:$E128,4,0),0)</f>
        <v>0</v>
      </c>
      <c r="L61" s="9">
        <f>IFERROR(VLOOKUP(B61,[1]OToT!$B67:$D128,3,0),0)</f>
        <v>0</v>
      </c>
      <c r="M61" s="9">
        <f>IFERROR(VLOOKUP(B61,[1]OToT!$B67:$F128,5,0),0)</f>
        <v>0</v>
      </c>
      <c r="N61" s="7">
        <f t="shared" si="1"/>
        <v>435581.26315789472</v>
      </c>
      <c r="O61" s="9">
        <f>IFERROR(VLOOKUP(B61,[1]Komisi!$B67:$D128,3,0),0)</f>
        <v>0</v>
      </c>
      <c r="P61" s="9">
        <f>IFERROR(VLOOKUP(B61,[1]Komisi!$B67:$F128,5,0),0)</f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f t="shared" si="2"/>
        <v>435581.26315789472</v>
      </c>
      <c r="W61" s="9">
        <f>IFERROR(VLOOKUP(B61,[1]THP!$B70:$X131,23,0),0)</f>
        <v>0</v>
      </c>
      <c r="X61" s="9">
        <f>IFERROR(VLOOKUP(B61,[1]THP!$B70:$T131,19,0),0)</f>
        <v>8711.6252631578936</v>
      </c>
      <c r="Y61" s="9">
        <f>IFERROR(VLOOKUP(B61,[1]THP!$B70:$V131,21,0),0)</f>
        <v>4355.8126315789468</v>
      </c>
      <c r="Z61" s="9">
        <f>IFERROR(VLOOKUP(B61,[1]THP!$B70:$U131,20,0),0)</f>
        <v>0</v>
      </c>
      <c r="AA61" s="9">
        <v>0</v>
      </c>
      <c r="AB61" s="9">
        <f>IFERROR(VLOOKUP(B61,[1]THP!$B70:$AE131,30,0),0)</f>
        <v>0</v>
      </c>
      <c r="AC61" s="9">
        <f>IFERROR(VLOOKUP(B61,[1]THP!$B70:$AJ131,35,0),0)</f>
        <v>422513.82526315789</v>
      </c>
      <c r="AD61" s="7"/>
    </row>
    <row r="62" spans="1:30" x14ac:dyDescent="0.25">
      <c r="A62" s="6">
        <v>43580</v>
      </c>
      <c r="B62" s="8">
        <f>[1]THP!$B71</f>
        <v>50009</v>
      </c>
      <c r="C62" t="str">
        <f>[1]THP!$C71</f>
        <v>Rusdi Risdiantoro</v>
      </c>
      <c r="D62" s="8">
        <f t="shared" si="0"/>
        <v>50009</v>
      </c>
      <c r="E62" t="s">
        <v>32</v>
      </c>
      <c r="F62" t="str">
        <f>[1]THP!$F71</f>
        <v>Security</v>
      </c>
      <c r="G62">
        <f>[1]THP!$I71</f>
        <v>19</v>
      </c>
      <c r="H62" t="str">
        <f>[1]THP!$D71</f>
        <v>SC</v>
      </c>
      <c r="I62" s="7">
        <f>[1]THP!$J71</f>
        <v>4138022</v>
      </c>
      <c r="J62" s="7">
        <f>[1]THP!$K71</f>
        <v>4138022</v>
      </c>
      <c r="K62" s="7">
        <f>IFERROR(VLOOKUP(B62,[1]OToT!$B68:$E129,4,0),0)</f>
        <v>0</v>
      </c>
      <c r="L62" s="9">
        <f>IFERROR(VLOOKUP(B62,[1]OToT!$B68:$D129,3,0),0)</f>
        <v>873050.88439306361</v>
      </c>
      <c r="M62" s="9">
        <f>IFERROR(VLOOKUP(B62,[1]OToT!$B68:$F129,5,0),0)</f>
        <v>75000</v>
      </c>
      <c r="N62" s="7">
        <f t="shared" si="1"/>
        <v>5086072.8843930634</v>
      </c>
      <c r="O62" s="9">
        <f>IFERROR(VLOOKUP(B62,[1]Komisi!$B68:$D129,3,0),0)</f>
        <v>0</v>
      </c>
      <c r="P62" s="9">
        <f>IFERROR(VLOOKUP(B62,[1]Komisi!$B68:$F129,5,0),0)</f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f t="shared" si="2"/>
        <v>5086072.8843930634</v>
      </c>
      <c r="W62" s="9">
        <f>IFERROR(VLOOKUP(B62,[1]THP!$B71:$X132,23,0),0)</f>
        <v>0</v>
      </c>
      <c r="X62" s="9">
        <f>IFERROR(VLOOKUP(B62,[1]THP!$B71:$T132,19,0),0)</f>
        <v>82760.44</v>
      </c>
      <c r="Y62" s="9">
        <f>IFERROR(VLOOKUP(B62,[1]THP!$B71:$V132,21,0),0)</f>
        <v>41380.22</v>
      </c>
      <c r="Z62" s="9">
        <f>IFERROR(VLOOKUP(B62,[1]THP!$B71:$U132,20,0),0)</f>
        <v>39409.730000000003</v>
      </c>
      <c r="AA62" s="9">
        <v>0</v>
      </c>
      <c r="AB62" s="9">
        <f>IFERROR(VLOOKUP(B62,[1]THP!$B71:$AE132,30,0),0)</f>
        <v>0</v>
      </c>
      <c r="AC62" s="9">
        <f>IFERROR(VLOOKUP(B62,[1]THP!$B71:$AJ132,35,0),0)</f>
        <v>4922522.4943930637</v>
      </c>
      <c r="AD62" s="7"/>
    </row>
    <row r="63" spans="1:30" x14ac:dyDescent="0.25">
      <c r="A63" s="6">
        <v>43580</v>
      </c>
      <c r="B63" s="8">
        <f>[1]THP!$B72</f>
        <v>50016</v>
      </c>
      <c r="C63" t="str">
        <f>[1]THP!$C72</f>
        <v>ROHMAT P</v>
      </c>
      <c r="D63" s="8">
        <f t="shared" si="0"/>
        <v>50016</v>
      </c>
      <c r="E63" t="s">
        <v>32</v>
      </c>
      <c r="F63" t="str">
        <f>[1]THP!$F72</f>
        <v>Office Boy</v>
      </c>
      <c r="G63">
        <f>[1]THP!$I72</f>
        <v>19</v>
      </c>
      <c r="H63" t="str">
        <f>[1]THP!$D72</f>
        <v>OB</v>
      </c>
      <c r="I63" s="7">
        <f>[1]THP!$J72</f>
        <v>0</v>
      </c>
      <c r="J63" s="7">
        <f>[1]THP!$K72</f>
        <v>0</v>
      </c>
      <c r="K63" s="7">
        <f>IFERROR(VLOOKUP(B63,[1]OToT!$B69:$E130,4,0),0)</f>
        <v>0</v>
      </c>
      <c r="L63" s="9">
        <f>IFERROR(VLOOKUP(B63,[1]OToT!$B69:$D130,3,0),0)</f>
        <v>528612.71676300582</v>
      </c>
      <c r="M63" s="9">
        <f>IFERROR(VLOOKUP(B63,[1]OToT!$B69:$F130,5,0),0)</f>
        <v>0</v>
      </c>
      <c r="N63" s="7">
        <f t="shared" si="1"/>
        <v>528612.71676300582</v>
      </c>
      <c r="O63" s="9">
        <f>IFERROR(VLOOKUP(B63,[1]Komisi!$B69:$D130,3,0),0)</f>
        <v>0</v>
      </c>
      <c r="P63" s="9">
        <f>IFERROR(VLOOKUP(B63,[1]Komisi!$B69:$F130,5,0),0)</f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f t="shared" si="2"/>
        <v>528612.71676300582</v>
      </c>
      <c r="W63" s="9">
        <f>IFERROR(VLOOKUP(B63,[1]THP!$B72:$X133,23,0),0)</f>
        <v>0</v>
      </c>
      <c r="X63" s="9">
        <f>IFERROR(VLOOKUP(B63,[1]THP!$B72:$T133,19,0),0)</f>
        <v>0</v>
      </c>
      <c r="Y63" s="9">
        <f>IFERROR(VLOOKUP(B63,[1]THP!$B72:$V133,21,0),0)</f>
        <v>0</v>
      </c>
      <c r="Z63" s="9">
        <f>IFERROR(VLOOKUP(B63,[1]THP!$B72:$U133,20,0),0)</f>
        <v>0</v>
      </c>
      <c r="AA63" s="9">
        <v>0</v>
      </c>
      <c r="AB63" s="9">
        <f>IFERROR(VLOOKUP(B63,[1]THP!$B72:$AE133,30,0),0)</f>
        <v>0</v>
      </c>
      <c r="AC63" s="9">
        <f>IFERROR(VLOOKUP(B63,[1]THP!$B72:$AJ133,35,0),0)</f>
        <v>528612.71676300582</v>
      </c>
      <c r="AD63" s="7"/>
    </row>
    <row r="64" spans="1:30" x14ac:dyDescent="0.25">
      <c r="A64" s="6"/>
      <c r="B64" s="8"/>
      <c r="D64" s="8"/>
      <c r="I64" s="7"/>
      <c r="J64" s="7"/>
      <c r="K64" s="7"/>
      <c r="L64" s="9"/>
      <c r="M64" s="9"/>
      <c r="N64" s="7"/>
      <c r="O64" s="9"/>
      <c r="P64" s="9"/>
      <c r="Q64" s="9"/>
      <c r="R64" s="9"/>
      <c r="S64" s="9"/>
      <c r="T64" s="9"/>
      <c r="U64" s="9"/>
      <c r="V64" s="7"/>
      <c r="W64" s="9"/>
      <c r="X64" s="9"/>
      <c r="Y64" s="9"/>
      <c r="Z64" s="9"/>
      <c r="AA64" s="9"/>
      <c r="AB64" s="9"/>
      <c r="AC64" s="9"/>
    </row>
    <row r="65" spans="1:29" x14ac:dyDescent="0.25">
      <c r="A65" s="6"/>
      <c r="B65" s="8"/>
      <c r="D65" s="8"/>
      <c r="I65" s="7"/>
      <c r="J65" s="7"/>
      <c r="K65" s="7"/>
      <c r="L65" s="9"/>
      <c r="M65" s="9"/>
      <c r="N65" s="7"/>
      <c r="O65" s="9"/>
      <c r="P65" s="9"/>
      <c r="Q65" s="9"/>
      <c r="R65" s="9"/>
      <c r="S65" s="9"/>
      <c r="T65" s="9"/>
      <c r="U65" s="9"/>
      <c r="V65" s="7"/>
      <c r="W65" s="9"/>
      <c r="X65" s="9"/>
      <c r="Y65" s="9"/>
      <c r="Z65" s="9"/>
      <c r="AA65" s="9"/>
      <c r="AB65" s="9"/>
      <c r="AC65" s="9"/>
    </row>
    <row r="66" spans="1:29" x14ac:dyDescent="0.25">
      <c r="A66" s="6"/>
      <c r="B6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2018-08-03T03:02:52Z</dcterms:created>
  <dcterms:modified xsi:type="dcterms:W3CDTF">2019-04-25T07:04:34Z</dcterms:modified>
  <cp:category/>
  <cp:contentStatus/>
</cp:coreProperties>
</file>