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1. Maul\SLIP GAJI\HSBC DC\5. Mei\"/>
    </mc:Choice>
  </mc:AlternateContent>
  <bookViews>
    <workbookView xWindow="0" yWindow="0" windowWidth="19200" windowHeight="8235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AB63" i="1" l="1"/>
  <c r="Z63" i="1"/>
  <c r="Y63" i="1"/>
  <c r="W63" i="1"/>
  <c r="R63" i="1"/>
  <c r="Q63" i="1"/>
  <c r="O63" i="1"/>
  <c r="M63" i="1"/>
  <c r="L63" i="1"/>
  <c r="N63" i="1" s="1"/>
  <c r="V63" i="1" s="1"/>
  <c r="AC63" i="1" s="1"/>
  <c r="L49" i="1" l="1"/>
  <c r="L33" i="1"/>
  <c r="L17" i="1"/>
  <c r="K62" i="1"/>
  <c r="K46" i="1"/>
  <c r="K30" i="1"/>
  <c r="K14" i="1"/>
  <c r="J63" i="1"/>
  <c r="J59" i="1"/>
  <c r="J43" i="1"/>
  <c r="J27" i="1"/>
  <c r="J15" i="1"/>
  <c r="J7" i="1"/>
  <c r="I63" i="1"/>
  <c r="I62" i="1"/>
  <c r="J62" i="1" s="1"/>
  <c r="I61" i="1"/>
  <c r="J61" i="1" s="1"/>
  <c r="I60" i="1"/>
  <c r="J60" i="1" s="1"/>
  <c r="I59" i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I6" i="1"/>
  <c r="J6" i="1" s="1"/>
  <c r="I5" i="1"/>
  <c r="J5" i="1" s="1"/>
  <c r="I4" i="1"/>
  <c r="J4" i="1" s="1"/>
  <c r="I3" i="1"/>
  <c r="J3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2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63" i="1"/>
  <c r="B62" i="1"/>
  <c r="B61" i="1"/>
  <c r="L61" i="1" s="1"/>
  <c r="B60" i="1"/>
  <c r="B59" i="1"/>
  <c r="B58" i="1"/>
  <c r="B57" i="1"/>
  <c r="D57" i="1" s="1"/>
  <c r="B56" i="1"/>
  <c r="B55" i="1"/>
  <c r="B54" i="1"/>
  <c r="B53" i="1"/>
  <c r="D53" i="1" s="1"/>
  <c r="B52" i="1"/>
  <c r="B51" i="1"/>
  <c r="B50" i="1"/>
  <c r="B49" i="1"/>
  <c r="D49" i="1" s="1"/>
  <c r="B48" i="1"/>
  <c r="M48" i="1" s="1"/>
  <c r="B47" i="1"/>
  <c r="B46" i="1"/>
  <c r="B45" i="1"/>
  <c r="L45" i="1" s="1"/>
  <c r="B44" i="1"/>
  <c r="B43" i="1"/>
  <c r="B42" i="1"/>
  <c r="B41" i="1"/>
  <c r="D41" i="1" s="1"/>
  <c r="B40" i="1"/>
  <c r="B39" i="1"/>
  <c r="B38" i="1"/>
  <c r="B37" i="1"/>
  <c r="D37" i="1" s="1"/>
  <c r="B36" i="1"/>
  <c r="B35" i="1"/>
  <c r="B34" i="1"/>
  <c r="B33" i="1"/>
  <c r="D33" i="1" s="1"/>
  <c r="B32" i="1"/>
  <c r="B31" i="1"/>
  <c r="B30" i="1"/>
  <c r="B29" i="1"/>
  <c r="L29" i="1" s="1"/>
  <c r="B28" i="1"/>
  <c r="B27" i="1"/>
  <c r="B26" i="1"/>
  <c r="K26" i="1" s="1"/>
  <c r="B25" i="1"/>
  <c r="D25" i="1" s="1"/>
  <c r="B24" i="1"/>
  <c r="B23" i="1"/>
  <c r="B22" i="1"/>
  <c r="B21" i="1"/>
  <c r="D21" i="1" s="1"/>
  <c r="B20" i="1"/>
  <c r="M20" i="1" s="1"/>
  <c r="B19" i="1"/>
  <c r="B18" i="1"/>
  <c r="R18" i="1" s="1"/>
  <c r="B17" i="1"/>
  <c r="D17" i="1" s="1"/>
  <c r="B16" i="1"/>
  <c r="M16" i="1" s="1"/>
  <c r="B15" i="1"/>
  <c r="B14" i="1"/>
  <c r="B13" i="1"/>
  <c r="L13" i="1" s="1"/>
  <c r="B12" i="1"/>
  <c r="B11" i="1"/>
  <c r="B10" i="1"/>
  <c r="B9" i="1"/>
  <c r="D9" i="1" s="1"/>
  <c r="B8" i="1"/>
  <c r="M8" i="1" s="1"/>
  <c r="B7" i="1"/>
  <c r="B6" i="1"/>
  <c r="B5" i="1"/>
  <c r="D5" i="1" s="1"/>
  <c r="B4" i="1"/>
  <c r="B3" i="1"/>
  <c r="AB12" i="1" l="1"/>
  <c r="R12" i="1"/>
  <c r="W12" i="1"/>
  <c r="Q12" i="1"/>
  <c r="Z12" i="1"/>
  <c r="K12" i="1"/>
  <c r="L12" i="1"/>
  <c r="AB24" i="1"/>
  <c r="Z24" i="1"/>
  <c r="R24" i="1"/>
  <c r="Q24" i="1"/>
  <c r="Y24" i="1"/>
  <c r="K24" i="1"/>
  <c r="W24" i="1"/>
  <c r="O24" i="1"/>
  <c r="L24" i="1"/>
  <c r="AB32" i="1"/>
  <c r="W32" i="1"/>
  <c r="R32" i="1"/>
  <c r="Y32" i="1"/>
  <c r="Q32" i="1"/>
  <c r="K32" i="1"/>
  <c r="Z32" i="1"/>
  <c r="O32" i="1"/>
  <c r="L32" i="1"/>
  <c r="AB44" i="1"/>
  <c r="R44" i="1"/>
  <c r="W44" i="1"/>
  <c r="Q44" i="1"/>
  <c r="Z44" i="1"/>
  <c r="Y44" i="1"/>
  <c r="K44" i="1"/>
  <c r="L44" i="1"/>
  <c r="AB52" i="1"/>
  <c r="Y52" i="1"/>
  <c r="R52" i="1"/>
  <c r="Z52" i="1"/>
  <c r="Q52" i="1"/>
  <c r="W52" i="1"/>
  <c r="O52" i="1"/>
  <c r="K52" i="1"/>
  <c r="L52" i="1"/>
  <c r="AB60" i="1"/>
  <c r="R60" i="1"/>
  <c r="W60" i="1"/>
  <c r="Q60" i="1"/>
  <c r="Z60" i="1"/>
  <c r="K60" i="1"/>
  <c r="Y60" i="1"/>
  <c r="L60" i="1"/>
  <c r="N14" i="1"/>
  <c r="M52" i="1"/>
  <c r="O60" i="1"/>
  <c r="Z10" i="1"/>
  <c r="Y10" i="1"/>
  <c r="W10" i="1"/>
  <c r="AB10" i="1"/>
  <c r="O10" i="1"/>
  <c r="Q10" i="1"/>
  <c r="R10" i="1"/>
  <c r="M10" i="1"/>
  <c r="L10" i="1"/>
  <c r="Z14" i="1"/>
  <c r="Y14" i="1"/>
  <c r="W14" i="1"/>
  <c r="AB14" i="1"/>
  <c r="O14" i="1"/>
  <c r="Q14" i="1"/>
  <c r="M14" i="1"/>
  <c r="L14" i="1"/>
  <c r="R14" i="1"/>
  <c r="Z22" i="1"/>
  <c r="Y22" i="1"/>
  <c r="W22" i="1"/>
  <c r="AB22" i="1"/>
  <c r="O22" i="1"/>
  <c r="Q22" i="1"/>
  <c r="M22" i="1"/>
  <c r="R22" i="1"/>
  <c r="L22" i="1"/>
  <c r="Z30" i="1"/>
  <c r="Y30" i="1"/>
  <c r="W30" i="1"/>
  <c r="AB30" i="1"/>
  <c r="O30" i="1"/>
  <c r="Q30" i="1"/>
  <c r="M30" i="1"/>
  <c r="N30" i="1" s="1"/>
  <c r="V30" i="1" s="1"/>
  <c r="AC30" i="1" s="1"/>
  <c r="L30" i="1"/>
  <c r="R30" i="1"/>
  <c r="Z34" i="1"/>
  <c r="Y34" i="1"/>
  <c r="W34" i="1"/>
  <c r="AB34" i="1"/>
  <c r="O34" i="1"/>
  <c r="Q34" i="1"/>
  <c r="M34" i="1"/>
  <c r="L34" i="1"/>
  <c r="Z42" i="1"/>
  <c r="Y42" i="1"/>
  <c r="W42" i="1"/>
  <c r="AB42" i="1"/>
  <c r="O42" i="1"/>
  <c r="Q42" i="1"/>
  <c r="R42" i="1"/>
  <c r="M42" i="1"/>
  <c r="L42" i="1"/>
  <c r="Z50" i="1"/>
  <c r="Y50" i="1"/>
  <c r="W50" i="1"/>
  <c r="AB50" i="1"/>
  <c r="O50" i="1"/>
  <c r="Q50" i="1"/>
  <c r="M50" i="1"/>
  <c r="L50" i="1"/>
  <c r="Z58" i="1"/>
  <c r="Y58" i="1"/>
  <c r="W58" i="1"/>
  <c r="AB58" i="1"/>
  <c r="O58" i="1"/>
  <c r="Q58" i="1"/>
  <c r="R58" i="1"/>
  <c r="M58" i="1"/>
  <c r="L58" i="1"/>
  <c r="Z3" i="1"/>
  <c r="Y3" i="1"/>
  <c r="W3" i="1"/>
  <c r="R3" i="1"/>
  <c r="AB3" i="1"/>
  <c r="O3" i="1"/>
  <c r="L3" i="1"/>
  <c r="Q3" i="1"/>
  <c r="K3" i="1"/>
  <c r="N3" i="1" s="1"/>
  <c r="V3" i="1" s="1"/>
  <c r="AC3" i="1" s="1"/>
  <c r="M3" i="1"/>
  <c r="Z7" i="1"/>
  <c r="Y7" i="1"/>
  <c r="W7" i="1"/>
  <c r="AB7" i="1"/>
  <c r="R7" i="1"/>
  <c r="O7" i="1"/>
  <c r="Q7" i="1"/>
  <c r="L7" i="1"/>
  <c r="K7" i="1"/>
  <c r="N7" i="1" s="1"/>
  <c r="V7" i="1" s="1"/>
  <c r="AC7" i="1" s="1"/>
  <c r="M7" i="1"/>
  <c r="Z11" i="1"/>
  <c r="Y11" i="1"/>
  <c r="W11" i="1"/>
  <c r="AB11" i="1"/>
  <c r="R11" i="1"/>
  <c r="O11" i="1"/>
  <c r="L11" i="1"/>
  <c r="K11" i="1"/>
  <c r="N11" i="1" s="1"/>
  <c r="V11" i="1" s="1"/>
  <c r="AC11" i="1" s="1"/>
  <c r="Q11" i="1"/>
  <c r="M11" i="1"/>
  <c r="Z15" i="1"/>
  <c r="Y15" i="1"/>
  <c r="W15" i="1"/>
  <c r="R15" i="1"/>
  <c r="O15" i="1"/>
  <c r="AB15" i="1"/>
  <c r="L15" i="1"/>
  <c r="K15" i="1"/>
  <c r="N15" i="1" s="1"/>
  <c r="V15" i="1" s="1"/>
  <c r="AC15" i="1" s="1"/>
  <c r="M15" i="1"/>
  <c r="Z19" i="1"/>
  <c r="Y19" i="1"/>
  <c r="W19" i="1"/>
  <c r="R19" i="1"/>
  <c r="AB19" i="1"/>
  <c r="O19" i="1"/>
  <c r="L19" i="1"/>
  <c r="Q19" i="1"/>
  <c r="K19" i="1"/>
  <c r="N19" i="1" s="1"/>
  <c r="V19" i="1" s="1"/>
  <c r="AC19" i="1" s="1"/>
  <c r="M19" i="1"/>
  <c r="Z23" i="1"/>
  <c r="Y23" i="1"/>
  <c r="W23" i="1"/>
  <c r="AB23" i="1"/>
  <c r="R23" i="1"/>
  <c r="O23" i="1"/>
  <c r="Q23" i="1"/>
  <c r="L23" i="1"/>
  <c r="K23" i="1"/>
  <c r="N23" i="1" s="1"/>
  <c r="V23" i="1" s="1"/>
  <c r="AC23" i="1" s="1"/>
  <c r="M23" i="1"/>
  <c r="Z27" i="1"/>
  <c r="Y27" i="1"/>
  <c r="W27" i="1"/>
  <c r="AB27" i="1"/>
  <c r="R27" i="1"/>
  <c r="O27" i="1"/>
  <c r="L27" i="1"/>
  <c r="K27" i="1"/>
  <c r="Q27" i="1"/>
  <c r="M27" i="1"/>
  <c r="Z31" i="1"/>
  <c r="Y31" i="1"/>
  <c r="W31" i="1"/>
  <c r="R31" i="1"/>
  <c r="O31" i="1"/>
  <c r="L31" i="1"/>
  <c r="AB31" i="1"/>
  <c r="K31" i="1"/>
  <c r="N31" i="1" s="1"/>
  <c r="V31" i="1" s="1"/>
  <c r="AC31" i="1" s="1"/>
  <c r="M31" i="1"/>
  <c r="Z35" i="1"/>
  <c r="Y35" i="1"/>
  <c r="W35" i="1"/>
  <c r="R35" i="1"/>
  <c r="AB35" i="1"/>
  <c r="O35" i="1"/>
  <c r="L35" i="1"/>
  <c r="Q35" i="1"/>
  <c r="K35" i="1"/>
  <c r="N35" i="1" s="1"/>
  <c r="V35" i="1" s="1"/>
  <c r="AC35" i="1" s="1"/>
  <c r="M35" i="1"/>
  <c r="Z39" i="1"/>
  <c r="Y39" i="1"/>
  <c r="W39" i="1"/>
  <c r="AB39" i="1"/>
  <c r="R39" i="1"/>
  <c r="O39" i="1"/>
  <c r="Q39" i="1"/>
  <c r="L39" i="1"/>
  <c r="K39" i="1"/>
  <c r="N39" i="1" s="1"/>
  <c r="V39" i="1" s="1"/>
  <c r="AC39" i="1" s="1"/>
  <c r="M39" i="1"/>
  <c r="Z43" i="1"/>
  <c r="Y43" i="1"/>
  <c r="W43" i="1"/>
  <c r="AB43" i="1"/>
  <c r="R43" i="1"/>
  <c r="O43" i="1"/>
  <c r="L43" i="1"/>
  <c r="K43" i="1"/>
  <c r="Q43" i="1"/>
  <c r="M43" i="1"/>
  <c r="N43" i="1" s="1"/>
  <c r="V43" i="1" s="1"/>
  <c r="AC43" i="1" s="1"/>
  <c r="Z47" i="1"/>
  <c r="Y47" i="1"/>
  <c r="W47" i="1"/>
  <c r="R47" i="1"/>
  <c r="O47" i="1"/>
  <c r="L47" i="1"/>
  <c r="K47" i="1"/>
  <c r="M47" i="1"/>
  <c r="N47" i="1" s="1"/>
  <c r="V47" i="1" s="1"/>
  <c r="AC47" i="1" s="1"/>
  <c r="Z51" i="1"/>
  <c r="Y51" i="1"/>
  <c r="W51" i="1"/>
  <c r="R51" i="1"/>
  <c r="AB51" i="1"/>
  <c r="O51" i="1"/>
  <c r="L51" i="1"/>
  <c r="Q51" i="1"/>
  <c r="K51" i="1"/>
  <c r="N51" i="1" s="1"/>
  <c r="V51" i="1" s="1"/>
  <c r="AC51" i="1" s="1"/>
  <c r="M51" i="1"/>
  <c r="Z55" i="1"/>
  <c r="Y55" i="1"/>
  <c r="W55" i="1"/>
  <c r="AB55" i="1"/>
  <c r="R55" i="1"/>
  <c r="O55" i="1"/>
  <c r="Q55" i="1"/>
  <c r="L55" i="1"/>
  <c r="K55" i="1"/>
  <c r="N55" i="1" s="1"/>
  <c r="V55" i="1" s="1"/>
  <c r="AC55" i="1" s="1"/>
  <c r="M55" i="1"/>
  <c r="Z59" i="1"/>
  <c r="Y59" i="1"/>
  <c r="W59" i="1"/>
  <c r="AB59" i="1"/>
  <c r="R59" i="1"/>
  <c r="O59" i="1"/>
  <c r="L59" i="1"/>
  <c r="K59" i="1"/>
  <c r="N59" i="1" s="1"/>
  <c r="V59" i="1" s="1"/>
  <c r="AC59" i="1" s="1"/>
  <c r="Q59" i="1"/>
  <c r="M59" i="1"/>
  <c r="K63" i="1"/>
  <c r="D13" i="1"/>
  <c r="D29" i="1"/>
  <c r="D45" i="1"/>
  <c r="D61" i="1"/>
  <c r="K10" i="1"/>
  <c r="K42" i="1"/>
  <c r="K58" i="1"/>
  <c r="N58" i="1" s="1"/>
  <c r="V58" i="1" s="1"/>
  <c r="AC58" i="1" s="1"/>
  <c r="M32" i="1"/>
  <c r="O44" i="1"/>
  <c r="Q47" i="1"/>
  <c r="R50" i="1"/>
  <c r="Y12" i="1"/>
  <c r="AB4" i="1"/>
  <c r="Y4" i="1"/>
  <c r="R4" i="1"/>
  <c r="Z4" i="1"/>
  <c r="Q4" i="1"/>
  <c r="W4" i="1"/>
  <c r="O4" i="1"/>
  <c r="K4" i="1"/>
  <c r="L4" i="1"/>
  <c r="AB16" i="1"/>
  <c r="W16" i="1"/>
  <c r="R16" i="1"/>
  <c r="Y16" i="1"/>
  <c r="Q16" i="1"/>
  <c r="K16" i="1"/>
  <c r="N16" i="1" s="1"/>
  <c r="V16" i="1" s="1"/>
  <c r="AC16" i="1" s="1"/>
  <c r="O16" i="1"/>
  <c r="L16" i="1"/>
  <c r="AB28" i="1"/>
  <c r="R28" i="1"/>
  <c r="W28" i="1"/>
  <c r="Q28" i="1"/>
  <c r="Z28" i="1"/>
  <c r="K28" i="1"/>
  <c r="Y28" i="1"/>
  <c r="L28" i="1"/>
  <c r="AB40" i="1"/>
  <c r="Z40" i="1"/>
  <c r="R40" i="1"/>
  <c r="Q40" i="1"/>
  <c r="Y40" i="1"/>
  <c r="W40" i="1"/>
  <c r="K40" i="1"/>
  <c r="O40" i="1"/>
  <c r="L40" i="1"/>
  <c r="AB56" i="1"/>
  <c r="Z56" i="1"/>
  <c r="R56" i="1"/>
  <c r="Q56" i="1"/>
  <c r="Y56" i="1"/>
  <c r="K56" i="1"/>
  <c r="W56" i="1"/>
  <c r="O56" i="1"/>
  <c r="L56" i="1"/>
  <c r="N56" i="1" s="1"/>
  <c r="V56" i="1" s="1"/>
  <c r="AC56" i="1" s="1"/>
  <c r="N10" i="1"/>
  <c r="N46" i="1"/>
  <c r="Z16" i="1"/>
  <c r="AB5" i="1"/>
  <c r="Z5" i="1"/>
  <c r="Y5" i="1"/>
  <c r="W5" i="1"/>
  <c r="Q5" i="1"/>
  <c r="O5" i="1"/>
  <c r="R5" i="1"/>
  <c r="M5" i="1"/>
  <c r="K5" i="1"/>
  <c r="N5" i="1" s="1"/>
  <c r="V5" i="1" s="1"/>
  <c r="AC5" i="1" s="1"/>
  <c r="AB9" i="1"/>
  <c r="Z9" i="1"/>
  <c r="Y9" i="1"/>
  <c r="W9" i="1"/>
  <c r="Q9" i="1"/>
  <c r="O9" i="1"/>
  <c r="R9" i="1"/>
  <c r="M9" i="1"/>
  <c r="K9" i="1"/>
  <c r="N9" i="1" s="1"/>
  <c r="V9" i="1" s="1"/>
  <c r="AC9" i="1" s="1"/>
  <c r="AB13" i="1"/>
  <c r="Z13" i="1"/>
  <c r="Y13" i="1"/>
  <c r="W13" i="1"/>
  <c r="Q13" i="1"/>
  <c r="O13" i="1"/>
  <c r="R13" i="1"/>
  <c r="M13" i="1"/>
  <c r="K13" i="1"/>
  <c r="N13" i="1" s="1"/>
  <c r="V13" i="1" s="1"/>
  <c r="AC13" i="1" s="1"/>
  <c r="AB17" i="1"/>
  <c r="Z17" i="1"/>
  <c r="Y17" i="1"/>
  <c r="W17" i="1"/>
  <c r="Q17" i="1"/>
  <c r="O17" i="1"/>
  <c r="R17" i="1"/>
  <c r="M17" i="1"/>
  <c r="K17" i="1"/>
  <c r="N17" i="1" s="1"/>
  <c r="V17" i="1" s="1"/>
  <c r="AC17" i="1" s="1"/>
  <c r="AB21" i="1"/>
  <c r="Z21" i="1"/>
  <c r="Y21" i="1"/>
  <c r="W21" i="1"/>
  <c r="Q21" i="1"/>
  <c r="O21" i="1"/>
  <c r="R21" i="1"/>
  <c r="M21" i="1"/>
  <c r="K21" i="1"/>
  <c r="N21" i="1" s="1"/>
  <c r="V21" i="1" s="1"/>
  <c r="AC21" i="1" s="1"/>
  <c r="AB25" i="1"/>
  <c r="Z25" i="1"/>
  <c r="Y25" i="1"/>
  <c r="W25" i="1"/>
  <c r="Q25" i="1"/>
  <c r="O25" i="1"/>
  <c r="R25" i="1"/>
  <c r="M25" i="1"/>
  <c r="K25" i="1"/>
  <c r="N25" i="1" s="1"/>
  <c r="V25" i="1" s="1"/>
  <c r="AC25" i="1" s="1"/>
  <c r="AB29" i="1"/>
  <c r="Z29" i="1"/>
  <c r="Y29" i="1"/>
  <c r="W29" i="1"/>
  <c r="Q29" i="1"/>
  <c r="O29" i="1"/>
  <c r="R29" i="1"/>
  <c r="M29" i="1"/>
  <c r="K29" i="1"/>
  <c r="AB33" i="1"/>
  <c r="Z33" i="1"/>
  <c r="Y33" i="1"/>
  <c r="W33" i="1"/>
  <c r="Q33" i="1"/>
  <c r="O33" i="1"/>
  <c r="R33" i="1"/>
  <c r="M33" i="1"/>
  <c r="K33" i="1"/>
  <c r="N33" i="1" s="1"/>
  <c r="V33" i="1" s="1"/>
  <c r="AC33" i="1" s="1"/>
  <c r="AB37" i="1"/>
  <c r="Z37" i="1"/>
  <c r="Y37" i="1"/>
  <c r="W37" i="1"/>
  <c r="Q37" i="1"/>
  <c r="O37" i="1"/>
  <c r="R37" i="1"/>
  <c r="M37" i="1"/>
  <c r="K37" i="1"/>
  <c r="N37" i="1" s="1"/>
  <c r="V37" i="1" s="1"/>
  <c r="AC37" i="1" s="1"/>
  <c r="AB41" i="1"/>
  <c r="Z41" i="1"/>
  <c r="Y41" i="1"/>
  <c r="W41" i="1"/>
  <c r="Q41" i="1"/>
  <c r="O41" i="1"/>
  <c r="R41" i="1"/>
  <c r="M41" i="1"/>
  <c r="K41" i="1"/>
  <c r="N41" i="1" s="1"/>
  <c r="V41" i="1" s="1"/>
  <c r="AC41" i="1" s="1"/>
  <c r="AB45" i="1"/>
  <c r="Z45" i="1"/>
  <c r="Y45" i="1"/>
  <c r="W45" i="1"/>
  <c r="Q45" i="1"/>
  <c r="O45" i="1"/>
  <c r="R45" i="1"/>
  <c r="M45" i="1"/>
  <c r="K45" i="1"/>
  <c r="N45" i="1" s="1"/>
  <c r="V45" i="1" s="1"/>
  <c r="AC45" i="1" s="1"/>
  <c r="AB49" i="1"/>
  <c r="Z49" i="1"/>
  <c r="Y49" i="1"/>
  <c r="W49" i="1"/>
  <c r="Q49" i="1"/>
  <c r="O49" i="1"/>
  <c r="R49" i="1"/>
  <c r="M49" i="1"/>
  <c r="K49" i="1"/>
  <c r="N49" i="1" s="1"/>
  <c r="V49" i="1" s="1"/>
  <c r="AC49" i="1" s="1"/>
  <c r="AB53" i="1"/>
  <c r="Z53" i="1"/>
  <c r="Y53" i="1"/>
  <c r="W53" i="1"/>
  <c r="Q53" i="1"/>
  <c r="O53" i="1"/>
  <c r="R53" i="1"/>
  <c r="M53" i="1"/>
  <c r="N53" i="1" s="1"/>
  <c r="V53" i="1" s="1"/>
  <c r="AC53" i="1" s="1"/>
  <c r="K53" i="1"/>
  <c r="AB57" i="1"/>
  <c r="Z57" i="1"/>
  <c r="Y57" i="1"/>
  <c r="W57" i="1"/>
  <c r="Q57" i="1"/>
  <c r="O57" i="1"/>
  <c r="R57" i="1"/>
  <c r="M57" i="1"/>
  <c r="K57" i="1"/>
  <c r="N57" i="1" s="1"/>
  <c r="V57" i="1" s="1"/>
  <c r="AC57" i="1" s="1"/>
  <c r="AB61" i="1"/>
  <c r="Z61" i="1"/>
  <c r="Y61" i="1"/>
  <c r="W61" i="1"/>
  <c r="Q61" i="1"/>
  <c r="O61" i="1"/>
  <c r="R61" i="1"/>
  <c r="M61" i="1"/>
  <c r="K61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K18" i="1"/>
  <c r="K34" i="1"/>
  <c r="N34" i="1" s="1"/>
  <c r="V34" i="1" s="1"/>
  <c r="AC34" i="1" s="1"/>
  <c r="K50" i="1"/>
  <c r="N50" i="1" s="1"/>
  <c r="V50" i="1" s="1"/>
  <c r="AC50" i="1" s="1"/>
  <c r="L5" i="1"/>
  <c r="L21" i="1"/>
  <c r="L37" i="1"/>
  <c r="L53" i="1"/>
  <c r="M24" i="1"/>
  <c r="N24" i="1" s="1"/>
  <c r="V24" i="1" s="1"/>
  <c r="AC24" i="1" s="1"/>
  <c r="M40" i="1"/>
  <c r="M56" i="1"/>
  <c r="O12" i="1"/>
  <c r="Q15" i="1"/>
  <c r="AB47" i="1"/>
  <c r="AB8" i="1"/>
  <c r="Z8" i="1"/>
  <c r="R8" i="1"/>
  <c r="Q8" i="1"/>
  <c r="Y8" i="1"/>
  <c r="K8" i="1"/>
  <c r="O8" i="1"/>
  <c r="L8" i="1"/>
  <c r="AB20" i="1"/>
  <c r="Y20" i="1"/>
  <c r="R20" i="1"/>
  <c r="Z20" i="1"/>
  <c r="Q20" i="1"/>
  <c r="W20" i="1"/>
  <c r="O20" i="1"/>
  <c r="K20" i="1"/>
  <c r="L20" i="1"/>
  <c r="AB36" i="1"/>
  <c r="Y36" i="1"/>
  <c r="R36" i="1"/>
  <c r="Z36" i="1"/>
  <c r="Q36" i="1"/>
  <c r="W36" i="1"/>
  <c r="O36" i="1"/>
  <c r="K36" i="1"/>
  <c r="L36" i="1"/>
  <c r="AB48" i="1"/>
  <c r="W48" i="1"/>
  <c r="R48" i="1"/>
  <c r="Y48" i="1"/>
  <c r="Q48" i="1"/>
  <c r="Z48" i="1"/>
  <c r="K48" i="1"/>
  <c r="O48" i="1"/>
  <c r="L48" i="1"/>
  <c r="N48" i="1" s="1"/>
  <c r="V48" i="1" s="1"/>
  <c r="AC48" i="1" s="1"/>
  <c r="N42" i="1"/>
  <c r="V42" i="1" s="1"/>
  <c r="AC42" i="1" s="1"/>
  <c r="N27" i="1"/>
  <c r="M4" i="1"/>
  <c r="M36" i="1"/>
  <c r="N36" i="1" s="1"/>
  <c r="V36" i="1" s="1"/>
  <c r="AC36" i="1" s="1"/>
  <c r="Z6" i="1"/>
  <c r="Y6" i="1"/>
  <c r="W6" i="1"/>
  <c r="AB6" i="1"/>
  <c r="O6" i="1"/>
  <c r="Q6" i="1"/>
  <c r="M6" i="1"/>
  <c r="R6" i="1"/>
  <c r="L6" i="1"/>
  <c r="Z18" i="1"/>
  <c r="Y18" i="1"/>
  <c r="W18" i="1"/>
  <c r="AB18" i="1"/>
  <c r="O18" i="1"/>
  <c r="Q18" i="1"/>
  <c r="M18" i="1"/>
  <c r="N18" i="1" s="1"/>
  <c r="V18" i="1" s="1"/>
  <c r="AC18" i="1" s="1"/>
  <c r="L18" i="1"/>
  <c r="Z26" i="1"/>
  <c r="Y26" i="1"/>
  <c r="W26" i="1"/>
  <c r="AB26" i="1"/>
  <c r="O26" i="1"/>
  <c r="Q26" i="1"/>
  <c r="R26" i="1"/>
  <c r="M26" i="1"/>
  <c r="L26" i="1"/>
  <c r="N26" i="1" s="1"/>
  <c r="V26" i="1" s="1"/>
  <c r="AC26" i="1" s="1"/>
  <c r="Z38" i="1"/>
  <c r="Y38" i="1"/>
  <c r="W38" i="1"/>
  <c r="AB38" i="1"/>
  <c r="O38" i="1"/>
  <c r="Q38" i="1"/>
  <c r="M38" i="1"/>
  <c r="R38" i="1"/>
  <c r="L38" i="1"/>
  <c r="Z46" i="1"/>
  <c r="Y46" i="1"/>
  <c r="W46" i="1"/>
  <c r="AB46" i="1"/>
  <c r="O46" i="1"/>
  <c r="Q46" i="1"/>
  <c r="M46" i="1"/>
  <c r="L46" i="1"/>
  <c r="R46" i="1"/>
  <c r="Z54" i="1"/>
  <c r="Y54" i="1"/>
  <c r="W54" i="1"/>
  <c r="AB54" i="1"/>
  <c r="O54" i="1"/>
  <c r="Q54" i="1"/>
  <c r="M54" i="1"/>
  <c r="R54" i="1"/>
  <c r="L54" i="1"/>
  <c r="Z62" i="1"/>
  <c r="Y62" i="1"/>
  <c r="W62" i="1"/>
  <c r="AB62" i="1"/>
  <c r="O62" i="1"/>
  <c r="Q62" i="1"/>
  <c r="M62" i="1"/>
  <c r="L62" i="1"/>
  <c r="N62" i="1" s="1"/>
  <c r="V62" i="1" s="1"/>
  <c r="AC62" i="1" s="1"/>
  <c r="R62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N4" i="1"/>
  <c r="N8" i="1"/>
  <c r="N12" i="1"/>
  <c r="V12" i="1" s="1"/>
  <c r="AC12" i="1" s="1"/>
  <c r="N20" i="1"/>
  <c r="N28" i="1"/>
  <c r="V28" i="1" s="1"/>
  <c r="AC28" i="1" s="1"/>
  <c r="N32" i="1"/>
  <c r="N40" i="1"/>
  <c r="V40" i="1" s="1"/>
  <c r="N44" i="1"/>
  <c r="V44" i="1" s="1"/>
  <c r="AC44" i="1" s="1"/>
  <c r="N52" i="1"/>
  <c r="V52" i="1" s="1"/>
  <c r="K6" i="1"/>
  <c r="N6" i="1" s="1"/>
  <c r="V6" i="1" s="1"/>
  <c r="AC6" i="1" s="1"/>
  <c r="K22" i="1"/>
  <c r="N22" i="1" s="1"/>
  <c r="V22" i="1" s="1"/>
  <c r="AC22" i="1" s="1"/>
  <c r="K38" i="1"/>
  <c r="N38" i="1" s="1"/>
  <c r="V38" i="1" s="1"/>
  <c r="AC38" i="1" s="1"/>
  <c r="K54" i="1"/>
  <c r="N54" i="1" s="1"/>
  <c r="V54" i="1" s="1"/>
  <c r="AC54" i="1" s="1"/>
  <c r="L9" i="1"/>
  <c r="L25" i="1"/>
  <c r="L41" i="1"/>
  <c r="L57" i="1"/>
  <c r="M12" i="1"/>
  <c r="M28" i="1"/>
  <c r="M44" i="1"/>
  <c r="M60" i="1"/>
  <c r="N60" i="1" s="1"/>
  <c r="V60" i="1" s="1"/>
  <c r="AC60" i="1" s="1"/>
  <c r="O28" i="1"/>
  <c r="Q31" i="1"/>
  <c r="R34" i="1"/>
  <c r="W8" i="1"/>
  <c r="L2" i="1"/>
  <c r="J2" i="1"/>
  <c r="I2" i="1"/>
  <c r="F2" i="1"/>
  <c r="C2" i="1"/>
  <c r="B2" i="1"/>
  <c r="M2" i="1" s="1"/>
  <c r="V4" i="1" l="1"/>
  <c r="AC4" i="1" s="1"/>
  <c r="K2" i="1"/>
  <c r="N2" i="1" s="1"/>
  <c r="V2" i="1" s="1"/>
  <c r="AC2" i="1" s="1"/>
  <c r="O2" i="1"/>
  <c r="V32" i="1"/>
  <c r="AC32" i="1" s="1"/>
  <c r="V10" i="1"/>
  <c r="AC10" i="1" s="1"/>
  <c r="V46" i="1"/>
  <c r="AC46" i="1" s="1"/>
  <c r="V14" i="1"/>
  <c r="AC14" i="1" s="1"/>
  <c r="AC40" i="1"/>
  <c r="V8" i="1"/>
  <c r="AC8" i="1" s="1"/>
  <c r="N61" i="1"/>
  <c r="V61" i="1" s="1"/>
  <c r="AC61" i="1" s="1"/>
  <c r="N29" i="1"/>
  <c r="V29" i="1" s="1"/>
  <c r="AC29" i="1" s="1"/>
  <c r="AB2" i="1"/>
  <c r="Y2" i="1"/>
  <c r="Q2" i="1"/>
  <c r="Z2" i="1"/>
  <c r="R2" i="1"/>
  <c r="W2" i="1"/>
  <c r="AC52" i="1"/>
  <c r="V20" i="1"/>
  <c r="AC20" i="1" s="1"/>
  <c r="V27" i="1"/>
  <c r="AC27" i="1" s="1"/>
  <c r="D2" i="1"/>
</calcChain>
</file>

<file path=xl/sharedStrings.xml><?xml version="1.0" encoding="utf-8"?>
<sst xmlns="http://schemas.openxmlformats.org/spreadsheetml/2006/main" count="92" uniqueCount="29">
  <si>
    <t>SOURCE CODE</t>
  </si>
  <si>
    <t>STATUS</t>
  </si>
  <si>
    <t>TEAM</t>
  </si>
  <si>
    <t>WORK DAYS</t>
  </si>
  <si>
    <t>TUNJANGAN JABATAN</t>
  </si>
  <si>
    <t>NIK</t>
  </si>
  <si>
    <t>TK</t>
  </si>
  <si>
    <t>PENSIUN</t>
  </si>
  <si>
    <t>Total Gaji Bruto</t>
  </si>
  <si>
    <t>Potongan  Outing</t>
  </si>
  <si>
    <t>Potongan  Parkir</t>
  </si>
  <si>
    <t>T H P</t>
  </si>
  <si>
    <t>OT</t>
  </si>
  <si>
    <t>Kesehatan</t>
  </si>
  <si>
    <t>T K</t>
  </si>
  <si>
    <t>Name</t>
  </si>
  <si>
    <t>Basic Salary</t>
  </si>
  <si>
    <t>Commission</t>
  </si>
  <si>
    <t>Total</t>
  </si>
  <si>
    <t>PERIODE DATE</t>
  </si>
  <si>
    <t>POSITION</t>
  </si>
  <si>
    <t>Salary Pro-rate</t>
  </si>
  <si>
    <t>COMMISION (TAXI)</t>
  </si>
  <si>
    <t>PPh Pasal 21</t>
  </si>
  <si>
    <t>RAPELAN GAJI JAN-MAR</t>
  </si>
  <si>
    <t>RAPELAN OT JAN-MAR</t>
  </si>
  <si>
    <t xml:space="preserve">NOTE : </t>
  </si>
  <si>
    <t>ACTIVE</t>
  </si>
  <si>
    <t>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</si>
</sst>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Malgun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3" fillId="3" borderId="0" xfId="0" applyFont="1" applyFill="1"/>
    <xf numFmtId="14" fontId="0" fillId="0" borderId="0" xfId="0" applyNumberFormat="1"/>
    <xf numFmtId="41" fontId="0" fillId="0" borderId="0" xfId="0" applyNumberFormat="1"/>
    <xf numFmtId="0" fontId="0" fillId="0" borderId="0" xfId="0" applyAlignment="1">
      <alignment horizontal="center"/>
    </xf>
    <xf numFmtId="41" fontId="0" fillId="0" borderId="0" xfId="4" applyFont="1"/>
  </cellXfs>
  <cellStyles count="5">
    <cellStyle name="Comma [0]" xfId="4" builtinId="6"/>
    <cellStyle name="Comma [0] 10" xfId="3"/>
    <cellStyle name="Comma 2 2 3" xfId="1"/>
    <cellStyle name="Nor}al 2" xfId="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Maul/HSBC%20DC/2019/4.%20April/Absen/Timesheet%20+%20OT%20+%20Commision%20HSBC%20DC%20periode%20April'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ROLL TRANSFER"/>
      <sheetName val="User"/>
      <sheetName val="H1"/>
      <sheetName val="THR(2)"/>
      <sheetName val="PAYROLL THR"/>
      <sheetName val="THP"/>
      <sheetName val="Laporan Bos"/>
      <sheetName val="OToT"/>
      <sheetName val="potongan lain"/>
      <sheetName val="Dedct"/>
      <sheetName val="Komisi"/>
      <sheetName val="BPJS KS"/>
      <sheetName val="BPJS TK"/>
      <sheetName val="Gaji"/>
      <sheetName val="ABSEN"/>
      <sheetName val="Komisi+pph21"/>
      <sheetName val="THR"/>
      <sheetName val="THR TRANSFER"/>
      <sheetName val="THR Nat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1">
          <cell r="B11">
            <v>40001</v>
          </cell>
          <cell r="C11" t="str">
            <v>DEWI DAMAYANTI</v>
          </cell>
          <cell r="D11" t="str">
            <v>Adm</v>
          </cell>
          <cell r="E11">
            <v>0</v>
          </cell>
          <cell r="F11" t="str">
            <v>Adm</v>
          </cell>
          <cell r="G11" t="str">
            <v>TK</v>
          </cell>
          <cell r="H11">
            <v>40026</v>
          </cell>
          <cell r="I11">
            <v>20</v>
          </cell>
          <cell r="J11">
            <v>4318762.76</v>
          </cell>
          <cell r="K11">
            <v>4318762.76</v>
          </cell>
          <cell r="L11">
            <v>0</v>
          </cell>
          <cell r="M11">
            <v>0</v>
          </cell>
          <cell r="N11">
            <v>1589298.7385811876</v>
          </cell>
          <cell r="O11">
            <v>183115.54102400001</v>
          </cell>
          <cell r="P11">
            <v>157638.92000000001</v>
          </cell>
          <cell r="Q11">
            <v>86375.2552</v>
          </cell>
          <cell r="S11">
            <v>6335191.2148051877</v>
          </cell>
          <cell r="T11">
            <v>86375.2552</v>
          </cell>
          <cell r="U11">
            <v>39409.730000000003</v>
          </cell>
          <cell r="V11">
            <v>43187.6276</v>
          </cell>
          <cell r="W11">
            <v>6814.227272727273</v>
          </cell>
          <cell r="X11">
            <v>67472.952063247081</v>
          </cell>
          <cell r="Y11">
            <v>67472.952063246383</v>
          </cell>
          <cell r="Z11">
            <v>0</v>
          </cell>
          <cell r="AA11">
            <v>6.9849193096160889E-10</v>
          </cell>
          <cell r="AB11">
            <v>5664801.7064452134</v>
          </cell>
          <cell r="AE11">
            <v>160000</v>
          </cell>
        </row>
        <row r="12">
          <cell r="B12">
            <v>40002</v>
          </cell>
          <cell r="C12" t="str">
            <v>DIANAWATI DEWI P.</v>
          </cell>
          <cell r="D12" t="str">
            <v>Adm</v>
          </cell>
          <cell r="E12">
            <v>0</v>
          </cell>
          <cell r="F12" t="str">
            <v>Adm</v>
          </cell>
          <cell r="G12" t="str">
            <v>TK</v>
          </cell>
          <cell r="H12">
            <v>40026</v>
          </cell>
          <cell r="I12">
            <v>20</v>
          </cell>
          <cell r="J12">
            <v>4190000</v>
          </cell>
          <cell r="K12">
            <v>4190000</v>
          </cell>
          <cell r="L12">
            <v>0</v>
          </cell>
          <cell r="M12">
            <v>0</v>
          </cell>
          <cell r="N12">
            <v>789637.87754072517</v>
          </cell>
          <cell r="O12">
            <v>177656</v>
          </cell>
          <cell r="P12">
            <v>157638.92000000001</v>
          </cell>
          <cell r="Q12">
            <v>83800</v>
          </cell>
          <cell r="S12">
            <v>5398732.7975407252</v>
          </cell>
          <cell r="T12">
            <v>83800</v>
          </cell>
          <cell r="U12">
            <v>39409.730000000003</v>
          </cell>
          <cell r="V12">
            <v>41900</v>
          </cell>
          <cell r="W12">
            <v>6814.227272727273</v>
          </cell>
          <cell r="X12">
            <v>23184.321383184852</v>
          </cell>
          <cell r="Y12">
            <v>23184.321383184444</v>
          </cell>
          <cell r="Z12">
            <v>0</v>
          </cell>
          <cell r="AA12">
            <v>4.0745362639427185E-10</v>
          </cell>
          <cell r="AB12">
            <v>4784529.5988848135</v>
          </cell>
          <cell r="AE12">
            <v>0</v>
          </cell>
        </row>
        <row r="13">
          <cell r="B13">
            <v>10034</v>
          </cell>
          <cell r="C13" t="str">
            <v>KOTOT TAKARIANTO</v>
          </cell>
          <cell r="D13" t="str">
            <v>TL</v>
          </cell>
          <cell r="E13">
            <v>0</v>
          </cell>
          <cell r="F13" t="str">
            <v>TL</v>
          </cell>
          <cell r="G13" t="str">
            <v>K3</v>
          </cell>
          <cell r="H13">
            <v>40026</v>
          </cell>
          <cell r="I13">
            <v>20</v>
          </cell>
          <cell r="J13">
            <v>4215000</v>
          </cell>
          <cell r="K13">
            <v>4215000</v>
          </cell>
          <cell r="L13">
            <v>0</v>
          </cell>
          <cell r="M13">
            <v>0</v>
          </cell>
          <cell r="N13">
            <v>2136373.5149553334</v>
          </cell>
          <cell r="O13">
            <v>178716</v>
          </cell>
          <cell r="P13">
            <v>157638.92000000001</v>
          </cell>
          <cell r="Q13">
            <v>84300</v>
          </cell>
          <cell r="S13">
            <v>6772028.4349553334</v>
          </cell>
          <cell r="T13">
            <v>84300</v>
          </cell>
          <cell r="U13">
            <v>39409.730000000003</v>
          </cell>
          <cell r="V13">
            <v>42150</v>
          </cell>
          <cell r="W13">
            <v>8027.863636363636</v>
          </cell>
          <cell r="X13">
            <v>13378.36416037834</v>
          </cell>
          <cell r="Y13">
            <v>13378.36416037834</v>
          </cell>
          <cell r="Z13">
            <v>0</v>
          </cell>
          <cell r="AA13">
            <v>0</v>
          </cell>
          <cell r="AB13">
            <v>6164107.5571585912</v>
          </cell>
          <cell r="AE13">
            <v>0</v>
          </cell>
        </row>
        <row r="14">
          <cell r="B14">
            <v>10010</v>
          </cell>
          <cell r="C14" t="str">
            <v>BAYU BERIYANTO</v>
          </cell>
          <cell r="D14" t="str">
            <v>TL</v>
          </cell>
          <cell r="E14">
            <v>0</v>
          </cell>
          <cell r="F14" t="str">
            <v>TL</v>
          </cell>
          <cell r="G14" t="str">
            <v>K2</v>
          </cell>
          <cell r="H14">
            <v>40026</v>
          </cell>
          <cell r="I14">
            <v>20</v>
          </cell>
          <cell r="J14">
            <v>4215000</v>
          </cell>
          <cell r="K14">
            <v>4215000</v>
          </cell>
          <cell r="L14">
            <v>0</v>
          </cell>
          <cell r="M14">
            <v>0</v>
          </cell>
          <cell r="N14">
            <v>2006251.2304781922</v>
          </cell>
          <cell r="O14">
            <v>178716</v>
          </cell>
          <cell r="P14">
            <v>157638.92000000001</v>
          </cell>
          <cell r="Q14">
            <v>84300</v>
          </cell>
          <cell r="S14">
            <v>6641906.1504781917</v>
          </cell>
          <cell r="T14">
            <v>84300</v>
          </cell>
          <cell r="U14">
            <v>39409.730000000003</v>
          </cell>
          <cell r="V14">
            <v>42150</v>
          </cell>
          <cell r="W14">
            <v>9225.511363636364</v>
          </cell>
          <cell r="X14">
            <v>25947.555647714064</v>
          </cell>
          <cell r="Y14">
            <v>25947.555647714064</v>
          </cell>
          <cell r="Z14">
            <v>0</v>
          </cell>
          <cell r="AA14">
            <v>0</v>
          </cell>
          <cell r="AB14">
            <v>6020218.4334668415</v>
          </cell>
          <cell r="AE14">
            <v>160000</v>
          </cell>
        </row>
        <row r="15">
          <cell r="B15">
            <v>10053</v>
          </cell>
          <cell r="C15" t="str">
            <v>RUDI PRAWIRO</v>
          </cell>
          <cell r="D15" t="str">
            <v>TL</v>
          </cell>
          <cell r="E15">
            <v>0</v>
          </cell>
          <cell r="F15" t="str">
            <v>TL</v>
          </cell>
          <cell r="G15" t="str">
            <v>K2</v>
          </cell>
          <cell r="H15">
            <v>40026</v>
          </cell>
          <cell r="I15">
            <v>20</v>
          </cell>
          <cell r="J15">
            <v>4602725.54</v>
          </cell>
          <cell r="K15">
            <v>4602725.54</v>
          </cell>
          <cell r="L15">
            <v>0</v>
          </cell>
          <cell r="M15">
            <v>0</v>
          </cell>
          <cell r="N15">
            <v>2123065.9947341038</v>
          </cell>
          <cell r="O15">
            <v>195155.56289599999</v>
          </cell>
          <cell r="P15">
            <v>175597.08000000002</v>
          </cell>
          <cell r="Q15">
            <v>92054.510800000004</v>
          </cell>
          <cell r="S15">
            <v>7188598.6884301044</v>
          </cell>
          <cell r="T15">
            <v>92054.510800000004</v>
          </cell>
          <cell r="U15">
            <v>43899.270000000004</v>
          </cell>
          <cell r="V15">
            <v>46027.255400000002</v>
          </cell>
          <cell r="W15">
            <v>0</v>
          </cell>
          <cell r="X15">
            <v>51109.385890429963</v>
          </cell>
          <cell r="Y15">
            <v>51109.385890429963</v>
          </cell>
          <cell r="Z15">
            <v>0</v>
          </cell>
          <cell r="AA15">
            <v>0</v>
          </cell>
          <cell r="AB15">
            <v>6492701.112643674</v>
          </cell>
          <cell r="AE15">
            <v>160000</v>
          </cell>
        </row>
        <row r="16">
          <cell r="B16">
            <v>10174</v>
          </cell>
          <cell r="C16" t="str">
            <v>MONANG SITOHANG</v>
          </cell>
          <cell r="D16" t="str">
            <v>TL</v>
          </cell>
          <cell r="E16">
            <v>0</v>
          </cell>
          <cell r="F16" t="str">
            <v>TL</v>
          </cell>
          <cell r="G16" t="str">
            <v>K1</v>
          </cell>
          <cell r="H16">
            <v>40924</v>
          </cell>
          <cell r="I16">
            <v>20</v>
          </cell>
          <cell r="J16">
            <v>4634901.9400000004</v>
          </cell>
          <cell r="K16">
            <v>4634901.9400000004</v>
          </cell>
          <cell r="L16">
            <v>0</v>
          </cell>
          <cell r="M16">
            <v>0</v>
          </cell>
          <cell r="N16">
            <v>1827883.9353179191</v>
          </cell>
          <cell r="O16">
            <v>196519.84225600003</v>
          </cell>
          <cell r="P16">
            <v>0</v>
          </cell>
          <cell r="Q16">
            <v>92698.038800000009</v>
          </cell>
          <cell r="S16">
            <v>6752003.7563739205</v>
          </cell>
          <cell r="T16">
            <v>92698.038800000009</v>
          </cell>
          <cell r="U16">
            <v>0</v>
          </cell>
          <cell r="V16">
            <v>46349.019400000005</v>
          </cell>
          <cell r="W16">
            <v>0</v>
          </cell>
          <cell r="X16">
            <v>51267.825517761208</v>
          </cell>
          <cell r="Y16">
            <v>51267.825517761208</v>
          </cell>
          <cell r="Z16">
            <v>0</v>
          </cell>
          <cell r="AA16">
            <v>0</v>
          </cell>
          <cell r="AB16">
            <v>6272470.9916001586</v>
          </cell>
          <cell r="AE16">
            <v>160000</v>
          </cell>
        </row>
        <row r="17">
          <cell r="B17" t="str">
            <v>10121(TL)</v>
          </cell>
          <cell r="C17" t="str">
            <v>MITA PURNAMA SARI</v>
          </cell>
          <cell r="D17" t="str">
            <v>TL</v>
          </cell>
          <cell r="E17">
            <v>0</v>
          </cell>
          <cell r="F17" t="str">
            <v>TL</v>
          </cell>
          <cell r="G17" t="str">
            <v>TK</v>
          </cell>
          <cell r="H17">
            <v>41162</v>
          </cell>
          <cell r="I17">
            <v>20</v>
          </cell>
          <cell r="J17">
            <v>4317313.76</v>
          </cell>
          <cell r="K17">
            <v>4317313.76</v>
          </cell>
          <cell r="L17">
            <v>0</v>
          </cell>
          <cell r="M17">
            <v>0</v>
          </cell>
          <cell r="N17">
            <v>2017345.3881961813</v>
          </cell>
          <cell r="O17">
            <v>183054.103424</v>
          </cell>
          <cell r="P17">
            <v>157638.92000000001</v>
          </cell>
          <cell r="Q17">
            <v>86346.275200000004</v>
          </cell>
          <cell r="S17">
            <v>6761698.4468201809</v>
          </cell>
          <cell r="T17">
            <v>86346.275200000004</v>
          </cell>
          <cell r="U17">
            <v>39409.730000000003</v>
          </cell>
          <cell r="V17">
            <v>43173.137600000002</v>
          </cell>
          <cell r="W17">
            <v>9284.113636363636</v>
          </cell>
          <cell r="X17">
            <v>87734.219083958611</v>
          </cell>
          <cell r="Y17">
            <v>87734.219083958611</v>
          </cell>
          <cell r="Z17">
            <v>0</v>
          </cell>
          <cell r="AA17">
            <v>0</v>
          </cell>
          <cell r="AB17">
            <v>6068711.6726758592</v>
          </cell>
          <cell r="AE17">
            <v>0</v>
          </cell>
        </row>
        <row r="18">
          <cell r="B18" t="str">
            <v>10251(TL)</v>
          </cell>
          <cell r="C18" t="str">
            <v>SITI ROMLAH</v>
          </cell>
          <cell r="D18" t="str">
            <v>TL</v>
          </cell>
          <cell r="E18">
            <v>0</v>
          </cell>
          <cell r="F18" t="str">
            <v>TL</v>
          </cell>
          <cell r="G18" t="str">
            <v>TK</v>
          </cell>
          <cell r="H18">
            <v>42226</v>
          </cell>
          <cell r="I18">
            <v>20</v>
          </cell>
          <cell r="J18">
            <v>4138022</v>
          </cell>
          <cell r="K18">
            <v>4138022</v>
          </cell>
          <cell r="L18">
            <v>701955.0575</v>
          </cell>
          <cell r="M18">
            <v>0</v>
          </cell>
          <cell r="N18">
            <v>1721241.230239972</v>
          </cell>
          <cell r="O18">
            <v>175452.13279999999</v>
          </cell>
          <cell r="P18">
            <v>0</v>
          </cell>
          <cell r="Q18">
            <v>82760.44</v>
          </cell>
          <cell r="S18">
            <v>6819430.8605399719</v>
          </cell>
          <cell r="T18">
            <v>82760.44</v>
          </cell>
          <cell r="U18">
            <v>0</v>
          </cell>
          <cell r="V18">
            <v>41380.22</v>
          </cell>
          <cell r="W18">
            <v>8082.4090909090901</v>
          </cell>
          <cell r="X18">
            <v>92715.932875648708</v>
          </cell>
          <cell r="Y18">
            <v>59373.067644398659</v>
          </cell>
          <cell r="Z18">
            <v>33342.865231250049</v>
          </cell>
          <cell r="AA18">
            <v>0</v>
          </cell>
          <cell r="AB18">
            <v>6336279.2857734142</v>
          </cell>
          <cell r="AE18">
            <v>0</v>
          </cell>
        </row>
        <row r="19">
          <cell r="B19">
            <v>11043</v>
          </cell>
          <cell r="C19" t="str">
            <v>DYNO TRI BAYUNANDA</v>
          </cell>
          <cell r="D19" t="str">
            <v>DC</v>
          </cell>
          <cell r="E19">
            <v>0</v>
          </cell>
          <cell r="F19" t="str">
            <v>MONANG</v>
          </cell>
          <cell r="G19" t="str">
            <v>K1</v>
          </cell>
          <cell r="H19">
            <v>42065</v>
          </cell>
          <cell r="I19">
            <v>20</v>
          </cell>
          <cell r="J19">
            <v>4267000</v>
          </cell>
          <cell r="K19">
            <v>4267000</v>
          </cell>
          <cell r="L19">
            <v>0</v>
          </cell>
          <cell r="M19">
            <v>0</v>
          </cell>
          <cell r="N19">
            <v>1268883.3839516551</v>
          </cell>
          <cell r="O19">
            <v>180920.8</v>
          </cell>
          <cell r="P19">
            <v>157638.92000000001</v>
          </cell>
          <cell r="Q19">
            <v>85340</v>
          </cell>
          <cell r="S19">
            <v>5959783.1039516544</v>
          </cell>
          <cell r="T19">
            <v>85340</v>
          </cell>
          <cell r="U19">
            <v>39409.730000000003</v>
          </cell>
          <cell r="V19">
            <v>42670</v>
          </cell>
          <cell r="W19">
            <v>9818.9318181818198</v>
          </cell>
          <cell r="X19">
            <v>12218.710937703903</v>
          </cell>
          <cell r="Y19">
            <v>12218.710937703525</v>
          </cell>
          <cell r="Z19">
            <v>0</v>
          </cell>
          <cell r="AA19">
            <v>3.7834979593753815E-10</v>
          </cell>
          <cell r="AB19">
            <v>5346426.0111957686</v>
          </cell>
          <cell r="AE19">
            <v>160000</v>
          </cell>
        </row>
        <row r="20">
          <cell r="B20">
            <v>10070</v>
          </cell>
          <cell r="C20" t="str">
            <v>YUNITA</v>
          </cell>
          <cell r="D20" t="str">
            <v>DC</v>
          </cell>
          <cell r="E20">
            <v>0</v>
          </cell>
          <cell r="F20" t="str">
            <v>MONANG</v>
          </cell>
          <cell r="G20" t="str">
            <v>TK</v>
          </cell>
          <cell r="H20">
            <v>40026</v>
          </cell>
          <cell r="I20">
            <v>20</v>
          </cell>
          <cell r="J20">
            <v>4351532.83</v>
          </cell>
          <cell r="K20">
            <v>4351532.83</v>
          </cell>
          <cell r="L20">
            <v>3653772.06</v>
          </cell>
          <cell r="M20">
            <v>0</v>
          </cell>
          <cell r="N20">
            <v>1658100.072414346</v>
          </cell>
          <cell r="O20">
            <v>184504.991992</v>
          </cell>
          <cell r="P20">
            <v>157638.92000000001</v>
          </cell>
          <cell r="Q20">
            <v>87030.656600000002</v>
          </cell>
          <cell r="S20">
            <v>10092579.531006347</v>
          </cell>
          <cell r="T20">
            <v>87030.656600000002</v>
          </cell>
          <cell r="U20">
            <v>39409.730000000003</v>
          </cell>
          <cell r="V20">
            <v>43515.328300000001</v>
          </cell>
          <cell r="W20">
            <v>8082.4090909090901</v>
          </cell>
          <cell r="X20">
            <v>321726.90574928513</v>
          </cell>
          <cell r="Y20">
            <v>72345.5691278015</v>
          </cell>
          <cell r="Z20">
            <v>249381.33662148361</v>
          </cell>
          <cell r="AA20">
            <v>0</v>
          </cell>
          <cell r="AB20">
            <v>9163639.9326741528</v>
          </cell>
          <cell r="AE20">
            <v>0</v>
          </cell>
        </row>
        <row r="21">
          <cell r="B21">
            <v>11049</v>
          </cell>
          <cell r="C21" t="str">
            <v>YULIANINGSIH</v>
          </cell>
          <cell r="D21" t="str">
            <v>DC</v>
          </cell>
          <cell r="E21">
            <v>0</v>
          </cell>
          <cell r="F21" t="str">
            <v>KOTOT</v>
          </cell>
          <cell r="G21" t="str">
            <v>TK</v>
          </cell>
          <cell r="H21">
            <v>42065</v>
          </cell>
          <cell r="I21">
            <v>20</v>
          </cell>
          <cell r="J21">
            <v>4267000</v>
          </cell>
          <cell r="K21">
            <v>4267000</v>
          </cell>
          <cell r="L21">
            <v>1774162.5000000002</v>
          </cell>
          <cell r="M21">
            <v>0</v>
          </cell>
          <cell r="N21">
            <v>1733031.059211771</v>
          </cell>
          <cell r="O21">
            <v>180920.8</v>
          </cell>
          <cell r="P21">
            <v>157638.92000000001</v>
          </cell>
          <cell r="Q21">
            <v>85340</v>
          </cell>
          <cell r="S21">
            <v>8198093.2792117707</v>
          </cell>
          <cell r="T21">
            <v>85340</v>
          </cell>
          <cell r="U21">
            <v>39409.730000000003</v>
          </cell>
          <cell r="V21">
            <v>42670</v>
          </cell>
          <cell r="W21">
            <v>9818.9318181818198</v>
          </cell>
          <cell r="X21">
            <v>156038.44426255909</v>
          </cell>
          <cell r="Y21">
            <v>71765.725512559104</v>
          </cell>
          <cell r="Z21">
            <v>84272.718749999985</v>
          </cell>
          <cell r="AA21">
            <v>0</v>
          </cell>
          <cell r="AB21">
            <v>7440916.4531310303</v>
          </cell>
          <cell r="AE21">
            <v>0</v>
          </cell>
        </row>
        <row r="22">
          <cell r="B22">
            <v>10129</v>
          </cell>
          <cell r="C22" t="str">
            <v>AL IKHSAN ARIFUDIN</v>
          </cell>
          <cell r="D22" t="str">
            <v>DC</v>
          </cell>
          <cell r="E22">
            <v>0</v>
          </cell>
          <cell r="F22" t="str">
            <v>RUDI</v>
          </cell>
          <cell r="G22" t="str">
            <v>K1</v>
          </cell>
          <cell r="H22">
            <v>42065</v>
          </cell>
          <cell r="I22">
            <v>20</v>
          </cell>
          <cell r="J22">
            <v>4140000</v>
          </cell>
          <cell r="K22">
            <v>4140000</v>
          </cell>
          <cell r="L22">
            <v>0</v>
          </cell>
          <cell r="M22">
            <v>0</v>
          </cell>
          <cell r="N22">
            <v>1241986.5852233316</v>
          </cell>
          <cell r="O22">
            <v>175536</v>
          </cell>
          <cell r="P22">
            <v>157638.92000000001</v>
          </cell>
          <cell r="Q22">
            <v>82800</v>
          </cell>
          <cell r="S22">
            <v>5797961.505223332</v>
          </cell>
          <cell r="T22">
            <v>82800</v>
          </cell>
          <cell r="U22">
            <v>39409.730000000003</v>
          </cell>
          <cell r="V22">
            <v>41400</v>
          </cell>
          <cell r="W22">
            <v>9818.9318181818198</v>
          </cell>
          <cell r="X22">
            <v>4722.6849981082605</v>
          </cell>
          <cell r="Y22">
            <v>4722.6849981082605</v>
          </cell>
          <cell r="Z22">
            <v>0</v>
          </cell>
          <cell r="AA22">
            <v>0</v>
          </cell>
          <cell r="AB22">
            <v>5203835.2384070419</v>
          </cell>
          <cell r="AE22">
            <v>160000</v>
          </cell>
        </row>
        <row r="23">
          <cell r="B23">
            <v>10141</v>
          </cell>
          <cell r="C23" t="str">
            <v>ENAH SRIANAH</v>
          </cell>
          <cell r="D23" t="str">
            <v>DC</v>
          </cell>
          <cell r="E23">
            <v>0</v>
          </cell>
          <cell r="F23" t="str">
            <v>MITA</v>
          </cell>
          <cell r="G23" t="str">
            <v>TK</v>
          </cell>
          <cell r="H23">
            <v>42065</v>
          </cell>
          <cell r="I23">
            <v>20</v>
          </cell>
          <cell r="J23">
            <v>4306532.83</v>
          </cell>
          <cell r="K23">
            <v>4306532.83</v>
          </cell>
          <cell r="L23">
            <v>771918.75</v>
          </cell>
          <cell r="M23">
            <v>0</v>
          </cell>
          <cell r="N23">
            <v>1666864.8290935368</v>
          </cell>
          <cell r="O23">
            <v>182596.991992</v>
          </cell>
          <cell r="P23">
            <v>157638.92000000001</v>
          </cell>
          <cell r="Q23">
            <v>86130.656600000002</v>
          </cell>
          <cell r="S23">
            <v>7171682.9776855363</v>
          </cell>
          <cell r="T23">
            <v>86130.656600000002</v>
          </cell>
          <cell r="U23">
            <v>39409.730000000003</v>
          </cell>
          <cell r="V23">
            <v>43065.328300000001</v>
          </cell>
          <cell r="W23">
            <v>8082.4090909090901</v>
          </cell>
          <cell r="X23">
            <v>107224.655695063</v>
          </cell>
          <cell r="Y23">
            <v>70558.515070063004</v>
          </cell>
          <cell r="Z23">
            <v>36666.140625</v>
          </cell>
          <cell r="AA23">
            <v>0</v>
          </cell>
          <cell r="AB23">
            <v>6461403.6294075642</v>
          </cell>
          <cell r="AE23">
            <v>0</v>
          </cell>
        </row>
        <row r="24">
          <cell r="B24">
            <v>10161</v>
          </cell>
          <cell r="C24" t="str">
            <v>SITTI MELATI NOVIATI TRIFIRLI</v>
          </cell>
          <cell r="D24" t="str">
            <v>DC</v>
          </cell>
          <cell r="E24">
            <v>0</v>
          </cell>
          <cell r="F24" t="str">
            <v>ROMLAH</v>
          </cell>
          <cell r="G24" t="str">
            <v>TK</v>
          </cell>
          <cell r="H24">
            <v>43570</v>
          </cell>
          <cell r="I24">
            <v>11</v>
          </cell>
          <cell r="J24">
            <v>4140000</v>
          </cell>
          <cell r="K24">
            <v>2277000</v>
          </cell>
          <cell r="L24">
            <v>2013437.5000000002</v>
          </cell>
          <cell r="M24">
            <v>0</v>
          </cell>
          <cell r="N24">
            <v>1277710.6883657384</v>
          </cell>
          <cell r="O24">
            <v>96544.8</v>
          </cell>
          <cell r="P24">
            <v>157638.92000000001</v>
          </cell>
          <cell r="Q24">
            <v>45540</v>
          </cell>
          <cell r="S24">
            <v>5867871.9083657386</v>
          </cell>
          <cell r="T24">
            <v>45540</v>
          </cell>
          <cell r="U24">
            <v>39409.730000000003</v>
          </cell>
          <cell r="V24">
            <v>22770</v>
          </cell>
          <cell r="W24">
            <v>9284.113636363636</v>
          </cell>
          <cell r="X24">
            <v>48337.929147372583</v>
          </cell>
          <cell r="Y24">
            <v>0</v>
          </cell>
          <cell r="Z24">
            <v>48337.929147372583</v>
          </cell>
          <cell r="AA24">
            <v>0</v>
          </cell>
          <cell r="AB24">
            <v>5402806.4155820031</v>
          </cell>
          <cell r="AE24">
            <v>0</v>
          </cell>
        </row>
        <row r="25">
          <cell r="B25">
            <v>10166</v>
          </cell>
          <cell r="C25" t="str">
            <v>EVA ERNAWATI</v>
          </cell>
          <cell r="D25" t="str">
            <v>DC</v>
          </cell>
          <cell r="E25">
            <v>0</v>
          </cell>
          <cell r="F25" t="str">
            <v>BAYU</v>
          </cell>
          <cell r="G25" t="str">
            <v>TK</v>
          </cell>
          <cell r="H25">
            <v>42065</v>
          </cell>
          <cell r="I25">
            <v>20</v>
          </cell>
          <cell r="J25">
            <v>4217000</v>
          </cell>
          <cell r="K25">
            <v>4217000</v>
          </cell>
          <cell r="L25">
            <v>1723375.0000000002</v>
          </cell>
          <cell r="M25">
            <v>0</v>
          </cell>
          <cell r="N25">
            <v>1559947.2441828691</v>
          </cell>
          <cell r="O25">
            <v>178800.8</v>
          </cell>
          <cell r="P25">
            <v>157638.92000000001</v>
          </cell>
          <cell r="Q25">
            <v>84340</v>
          </cell>
          <cell r="S25">
            <v>7921101.9641828686</v>
          </cell>
          <cell r="T25">
            <v>84340</v>
          </cell>
          <cell r="U25">
            <v>39409.730000000003</v>
          </cell>
          <cell r="V25">
            <v>42170</v>
          </cell>
          <cell r="W25">
            <v>9818.9318181818198</v>
          </cell>
          <cell r="X25">
            <v>142956.35679868623</v>
          </cell>
          <cell r="Y25">
            <v>61096.044298686211</v>
          </cell>
          <cell r="Z25">
            <v>81860.312500000029</v>
          </cell>
          <cell r="AA25">
            <v>0</v>
          </cell>
          <cell r="AB25">
            <v>7181627.2255660007</v>
          </cell>
          <cell r="AE25">
            <v>0</v>
          </cell>
        </row>
        <row r="26">
          <cell r="B26">
            <v>10167</v>
          </cell>
          <cell r="C26" t="str">
            <v>F ADISTYA AMANDA</v>
          </cell>
          <cell r="D26" t="str">
            <v>DC</v>
          </cell>
          <cell r="E26">
            <v>0</v>
          </cell>
          <cell r="F26" t="str">
            <v>ROMLAH</v>
          </cell>
          <cell r="G26" t="str">
            <v>TK</v>
          </cell>
          <cell r="H26">
            <v>42065</v>
          </cell>
          <cell r="I26">
            <v>20</v>
          </cell>
          <cell r="J26">
            <v>4305299.08</v>
          </cell>
          <cell r="K26">
            <v>4305299.08</v>
          </cell>
          <cell r="L26">
            <v>5468050</v>
          </cell>
          <cell r="M26">
            <v>0</v>
          </cell>
          <cell r="N26">
            <v>1531195.122554563</v>
          </cell>
          <cell r="O26">
            <v>182544.68099200001</v>
          </cell>
          <cell r="P26">
            <v>157638.92000000001</v>
          </cell>
          <cell r="Q26">
            <v>86105.981599999999</v>
          </cell>
          <cell r="S26">
            <v>11730833.785146562</v>
          </cell>
          <cell r="T26">
            <v>86105.981599999999</v>
          </cell>
          <cell r="U26">
            <v>39409.730000000003</v>
          </cell>
          <cell r="V26">
            <v>43052.9908</v>
          </cell>
          <cell r="W26">
            <v>9284.113636363636</v>
          </cell>
          <cell r="X26">
            <v>567673.09574531752</v>
          </cell>
          <cell r="Y26">
            <v>64053.794674461707</v>
          </cell>
          <cell r="Z26">
            <v>503619.30107085581</v>
          </cell>
          <cell r="AA26">
            <v>0</v>
          </cell>
          <cell r="AB26">
            <v>10559018.290772881</v>
          </cell>
          <cell r="AE26">
            <v>0</v>
          </cell>
        </row>
        <row r="27">
          <cell r="B27">
            <v>10208</v>
          </cell>
          <cell r="C27" t="str">
            <v>ABDUL FATAH</v>
          </cell>
          <cell r="D27" t="str">
            <v>DC</v>
          </cell>
          <cell r="E27">
            <v>0</v>
          </cell>
          <cell r="F27" t="str">
            <v>MONANG</v>
          </cell>
          <cell r="G27" t="str">
            <v>K0</v>
          </cell>
          <cell r="H27">
            <v>42065</v>
          </cell>
          <cell r="I27">
            <v>20</v>
          </cell>
          <cell r="J27">
            <v>4216700</v>
          </cell>
          <cell r="K27">
            <v>4216700</v>
          </cell>
          <cell r="L27">
            <v>0</v>
          </cell>
          <cell r="M27">
            <v>0</v>
          </cell>
          <cell r="N27">
            <v>1741677.6414503418</v>
          </cell>
          <cell r="O27">
            <v>178788.08</v>
          </cell>
          <cell r="P27">
            <v>157638.92000000001</v>
          </cell>
          <cell r="Q27">
            <v>84334</v>
          </cell>
          <cell r="S27">
            <v>6379138.6414503418</v>
          </cell>
          <cell r="T27">
            <v>84334</v>
          </cell>
          <cell r="U27">
            <v>39409.730000000003</v>
          </cell>
          <cell r="V27">
            <v>42167</v>
          </cell>
          <cell r="W27">
            <v>10330.295454545456</v>
          </cell>
          <cell r="X27">
            <v>50963.548968891992</v>
          </cell>
          <cell r="Y27">
            <v>50963.548968891177</v>
          </cell>
          <cell r="Z27">
            <v>0</v>
          </cell>
          <cell r="AA27">
            <v>8.149072527885437E-10</v>
          </cell>
          <cell r="AB27">
            <v>5731173.0670269048</v>
          </cell>
          <cell r="AE27">
            <v>0</v>
          </cell>
        </row>
        <row r="28">
          <cell r="B28">
            <v>10214</v>
          </cell>
          <cell r="C28" t="str">
            <v>HENDRO NOFRIANTO</v>
          </cell>
          <cell r="D28" t="str">
            <v>DC</v>
          </cell>
          <cell r="E28">
            <v>0</v>
          </cell>
          <cell r="F28" t="str">
            <v>MONANG</v>
          </cell>
          <cell r="G28" t="str">
            <v>K0</v>
          </cell>
          <cell r="H28">
            <v>42065</v>
          </cell>
          <cell r="I28">
            <v>20</v>
          </cell>
          <cell r="J28">
            <v>4140000</v>
          </cell>
          <cell r="K28">
            <v>4140000</v>
          </cell>
          <cell r="L28">
            <v>1899537.5000000002</v>
          </cell>
          <cell r="M28">
            <v>0</v>
          </cell>
          <cell r="N28">
            <v>1681872.0996741988</v>
          </cell>
          <cell r="O28">
            <v>175536</v>
          </cell>
          <cell r="P28">
            <v>157638.92000000001</v>
          </cell>
          <cell r="Q28">
            <v>82800</v>
          </cell>
          <cell r="S28">
            <v>8137384.5196741987</v>
          </cell>
          <cell r="T28">
            <v>82800</v>
          </cell>
          <cell r="U28">
            <v>39409.730000000003</v>
          </cell>
          <cell r="V28">
            <v>41400</v>
          </cell>
          <cell r="W28">
            <v>9818.9318181818198</v>
          </cell>
          <cell r="X28">
            <v>134595.27818452442</v>
          </cell>
          <cell r="Y28">
            <v>44367.246934524424</v>
          </cell>
          <cell r="Z28">
            <v>90228.03125</v>
          </cell>
          <cell r="AA28">
            <v>0</v>
          </cell>
          <cell r="AB28">
            <v>7413385.6596714929</v>
          </cell>
          <cell r="AE28">
            <v>0</v>
          </cell>
        </row>
        <row r="29">
          <cell r="B29">
            <v>10220</v>
          </cell>
          <cell r="C29" t="str">
            <v xml:space="preserve">TINA SARI SIMANJUNTAK </v>
          </cell>
          <cell r="D29" t="str">
            <v>DC</v>
          </cell>
          <cell r="E29">
            <v>0</v>
          </cell>
          <cell r="F29" t="str">
            <v>BAYU</v>
          </cell>
          <cell r="G29" t="str">
            <v>TK</v>
          </cell>
          <cell r="H29">
            <v>43570</v>
          </cell>
          <cell r="I29">
            <v>11</v>
          </cell>
          <cell r="J29">
            <v>4140000</v>
          </cell>
          <cell r="K29">
            <v>2277000</v>
          </cell>
          <cell r="L29">
            <v>0</v>
          </cell>
          <cell r="M29">
            <v>0</v>
          </cell>
          <cell r="N29">
            <v>1293126.4349343143</v>
          </cell>
          <cell r="O29">
            <v>96544.8</v>
          </cell>
          <cell r="P29">
            <v>157638.92000000001</v>
          </cell>
          <cell r="Q29">
            <v>45540</v>
          </cell>
          <cell r="S29">
            <v>3869850.1549343141</v>
          </cell>
          <cell r="T29">
            <v>45540</v>
          </cell>
          <cell r="U29">
            <v>39409.730000000003</v>
          </cell>
          <cell r="V29">
            <v>22770</v>
          </cell>
          <cell r="W29">
            <v>9818.9318181818198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3452587.7731161327</v>
          </cell>
          <cell r="AE29">
            <v>0</v>
          </cell>
        </row>
        <row r="30">
          <cell r="B30">
            <v>10223</v>
          </cell>
          <cell r="C30" t="str">
            <v>DENI IRAWATI</v>
          </cell>
          <cell r="D30" t="str">
            <v>DC</v>
          </cell>
          <cell r="E30">
            <v>0</v>
          </cell>
          <cell r="F30" t="str">
            <v>MONANG</v>
          </cell>
          <cell r="G30" t="str">
            <v>TK</v>
          </cell>
          <cell r="H30">
            <v>42065</v>
          </cell>
          <cell r="I30">
            <v>20</v>
          </cell>
          <cell r="J30">
            <v>4309000.33</v>
          </cell>
          <cell r="K30">
            <v>4309000.33</v>
          </cell>
          <cell r="L30">
            <v>3439800</v>
          </cell>
          <cell r="M30">
            <v>0</v>
          </cell>
          <cell r="N30">
            <v>1505789.9775452795</v>
          </cell>
          <cell r="O30">
            <v>182701.613992</v>
          </cell>
          <cell r="P30">
            <v>158857.51999999999</v>
          </cell>
          <cell r="Q30">
            <v>86180.006600000008</v>
          </cell>
          <cell r="S30">
            <v>9682329.4481372796</v>
          </cell>
          <cell r="T30">
            <v>86180.006600000008</v>
          </cell>
          <cell r="U30">
            <v>39714.379999999997</v>
          </cell>
          <cell r="V30">
            <v>43090.003300000004</v>
          </cell>
          <cell r="W30">
            <v>5679</v>
          </cell>
          <cell r="X30">
            <v>262717.62120789563</v>
          </cell>
          <cell r="Y30">
            <v>63070.92929152077</v>
          </cell>
          <cell r="Z30">
            <v>199646.69191637487</v>
          </cell>
          <cell r="AA30">
            <v>0</v>
          </cell>
          <cell r="AB30">
            <v>8817209.2964373846</v>
          </cell>
          <cell r="AE30">
            <v>160000</v>
          </cell>
        </row>
        <row r="31">
          <cell r="B31">
            <v>10224</v>
          </cell>
          <cell r="C31" t="str">
            <v>RUKMINI</v>
          </cell>
          <cell r="D31" t="str">
            <v>DC</v>
          </cell>
          <cell r="E31">
            <v>0</v>
          </cell>
          <cell r="F31" t="str">
            <v>RUDI</v>
          </cell>
          <cell r="G31" t="str">
            <v>TK</v>
          </cell>
          <cell r="H31">
            <v>42065</v>
          </cell>
          <cell r="I31">
            <v>20</v>
          </cell>
          <cell r="J31">
            <v>4218018.76</v>
          </cell>
          <cell r="K31">
            <v>4218018.76</v>
          </cell>
          <cell r="L31">
            <v>0</v>
          </cell>
          <cell r="M31">
            <v>0</v>
          </cell>
          <cell r="N31">
            <v>1446378.9116657912</v>
          </cell>
          <cell r="O31">
            <v>178843.99542399999</v>
          </cell>
          <cell r="P31">
            <v>157638.92000000001</v>
          </cell>
          <cell r="Q31">
            <v>84360.375199999995</v>
          </cell>
          <cell r="S31">
            <v>6085240.9622897906</v>
          </cell>
          <cell r="T31">
            <v>84360.375199999995</v>
          </cell>
          <cell r="U31">
            <v>39409.730000000003</v>
          </cell>
          <cell r="V31">
            <v>42180.187599999997</v>
          </cell>
          <cell r="W31">
            <v>8082.4090909090901</v>
          </cell>
          <cell r="X31">
            <v>55751.431068765065</v>
          </cell>
          <cell r="Y31">
            <v>55751.431068765065</v>
          </cell>
          <cell r="Z31">
            <v>0</v>
          </cell>
          <cell r="AA31">
            <v>0</v>
          </cell>
          <cell r="AB31">
            <v>5434613.5387061173</v>
          </cell>
          <cell r="AE31">
            <v>0</v>
          </cell>
        </row>
        <row r="32">
          <cell r="B32">
            <v>10246</v>
          </cell>
          <cell r="C32" t="str">
            <v>BERNIKE HERAWATI TAMPUBOLON</v>
          </cell>
          <cell r="D32" t="str">
            <v>DC</v>
          </cell>
          <cell r="E32">
            <v>0</v>
          </cell>
          <cell r="F32" t="str">
            <v>RUDI</v>
          </cell>
          <cell r="G32" t="str">
            <v>TK</v>
          </cell>
          <cell r="H32">
            <v>43563</v>
          </cell>
          <cell r="I32">
            <v>16</v>
          </cell>
          <cell r="J32">
            <v>4305299.08</v>
          </cell>
          <cell r="K32">
            <v>3444239.264</v>
          </cell>
          <cell r="L32">
            <v>0</v>
          </cell>
          <cell r="M32">
            <v>0</v>
          </cell>
          <cell r="N32">
            <v>1471115.3969206514</v>
          </cell>
          <cell r="O32">
            <v>146035.7447936</v>
          </cell>
          <cell r="P32">
            <v>157638.92000000001</v>
          </cell>
          <cell r="Q32">
            <v>68884.785279999996</v>
          </cell>
          <cell r="S32">
            <v>5287914.1109942524</v>
          </cell>
          <cell r="T32">
            <v>68884.785279999996</v>
          </cell>
          <cell r="U32">
            <v>39409.730000000003</v>
          </cell>
          <cell r="V32">
            <v>34442.392639999998</v>
          </cell>
          <cell r="W32">
            <v>9284.113636363636</v>
          </cell>
          <cell r="X32">
            <v>19039.074876226983</v>
          </cell>
          <cell r="Y32">
            <v>19039.074876226983</v>
          </cell>
          <cell r="Z32">
            <v>0</v>
          </cell>
          <cell r="AA32">
            <v>0</v>
          </cell>
          <cell r="AB32">
            <v>4744294.5644880608</v>
          </cell>
          <cell r="AE32">
            <v>0</v>
          </cell>
        </row>
        <row r="33">
          <cell r="B33">
            <v>10264</v>
          </cell>
          <cell r="C33" t="str">
            <v>DARWIN RUMAHORBO</v>
          </cell>
          <cell r="D33" t="str">
            <v>DC</v>
          </cell>
          <cell r="E33">
            <v>0</v>
          </cell>
          <cell r="F33" t="str">
            <v>MITA</v>
          </cell>
          <cell r="G33" t="str">
            <v>TK</v>
          </cell>
          <cell r="H33">
            <v>43563</v>
          </cell>
          <cell r="I33">
            <v>16</v>
          </cell>
          <cell r="J33">
            <v>4217313.76</v>
          </cell>
          <cell r="K33">
            <v>3373851.0079999999</v>
          </cell>
          <cell r="L33">
            <v>2428509.8000000003</v>
          </cell>
          <cell r="M33">
            <v>0</v>
          </cell>
          <cell r="N33">
            <v>1451534.848828166</v>
          </cell>
          <cell r="O33">
            <v>143051.28273919999</v>
          </cell>
          <cell r="P33">
            <v>157638.92000000001</v>
          </cell>
          <cell r="Q33">
            <v>67477.02016</v>
          </cell>
          <cell r="S33">
            <v>7622062.8797273654</v>
          </cell>
          <cell r="T33">
            <v>67477.02016</v>
          </cell>
          <cell r="U33">
            <v>39409.730000000003</v>
          </cell>
          <cell r="V33">
            <v>33738.51008</v>
          </cell>
          <cell r="W33">
            <v>9284.113636363636</v>
          </cell>
          <cell r="X33">
            <v>130016.72377504985</v>
          </cell>
          <cell r="Y33">
            <v>14662.508275049833</v>
          </cell>
          <cell r="Z33">
            <v>115354.21550000002</v>
          </cell>
          <cell r="AA33">
            <v>0</v>
          </cell>
          <cell r="AB33">
            <v>6973969.5591767523</v>
          </cell>
          <cell r="AE33">
            <v>0</v>
          </cell>
        </row>
        <row r="34">
          <cell r="B34">
            <v>10269</v>
          </cell>
          <cell r="C34" t="str">
            <v>SITI QONI'AH</v>
          </cell>
          <cell r="D34" t="str">
            <v>DC</v>
          </cell>
          <cell r="E34">
            <v>0</v>
          </cell>
          <cell r="F34" t="str">
            <v>BAYU</v>
          </cell>
          <cell r="G34" t="str">
            <v>TK</v>
          </cell>
          <cell r="H34">
            <v>43563</v>
          </cell>
          <cell r="I34">
            <v>16</v>
          </cell>
          <cell r="J34">
            <v>4309000.33</v>
          </cell>
          <cell r="K34">
            <v>3447200.264</v>
          </cell>
          <cell r="L34">
            <v>3915397.5000000005</v>
          </cell>
          <cell r="M34">
            <v>0</v>
          </cell>
          <cell r="N34">
            <v>1311567.0928612717</v>
          </cell>
          <cell r="O34">
            <v>146161.29119359999</v>
          </cell>
          <cell r="P34">
            <v>0</v>
          </cell>
          <cell r="Q34">
            <v>68944.005279999998</v>
          </cell>
          <cell r="S34">
            <v>8889270.1533348728</v>
          </cell>
          <cell r="T34">
            <v>68944.005279999998</v>
          </cell>
          <cell r="U34">
            <v>0</v>
          </cell>
          <cell r="V34">
            <v>34472.002639999999</v>
          </cell>
          <cell r="W34">
            <v>5679</v>
          </cell>
          <cell r="X34">
            <v>192069.53188740645</v>
          </cell>
          <cell r="Y34">
            <v>6088.1506374064838</v>
          </cell>
          <cell r="Z34">
            <v>185981.38124999998</v>
          </cell>
          <cell r="AA34">
            <v>0</v>
          </cell>
          <cell r="AB34">
            <v>8373000.3170538666</v>
          </cell>
          <cell r="AE34">
            <v>0</v>
          </cell>
        </row>
        <row r="35">
          <cell r="B35">
            <v>10275</v>
          </cell>
          <cell r="C35" t="str">
            <v>SUGESTI SITUMORANG</v>
          </cell>
          <cell r="D35" t="str">
            <v>DC</v>
          </cell>
          <cell r="E35">
            <v>0</v>
          </cell>
          <cell r="F35" t="str">
            <v>KOTOT</v>
          </cell>
          <cell r="G35" t="str">
            <v>TK</v>
          </cell>
          <cell r="H35">
            <v>42466</v>
          </cell>
          <cell r="I35">
            <v>20</v>
          </cell>
          <cell r="J35">
            <v>4218018.76</v>
          </cell>
          <cell r="K35">
            <v>4218018.76</v>
          </cell>
          <cell r="L35">
            <v>798592.5</v>
          </cell>
          <cell r="M35">
            <v>0</v>
          </cell>
          <cell r="N35">
            <v>1409806.4946715715</v>
          </cell>
          <cell r="O35">
            <v>178843.99542399999</v>
          </cell>
          <cell r="P35">
            <v>157638.92000000001</v>
          </cell>
          <cell r="Q35">
            <v>84360.375199999995</v>
          </cell>
          <cell r="S35">
            <v>6847261.045295571</v>
          </cell>
          <cell r="T35">
            <v>84360.375199999995</v>
          </cell>
          <cell r="U35">
            <v>39409.730000000003</v>
          </cell>
          <cell r="V35">
            <v>42180.187599999997</v>
          </cell>
          <cell r="W35">
            <v>8082.4090909090901</v>
          </cell>
          <cell r="X35">
            <v>91947.38501153962</v>
          </cell>
          <cell r="Y35">
            <v>54014.24126153961</v>
          </cell>
          <cell r="Z35">
            <v>37933.14375000001</v>
          </cell>
          <cell r="AA35">
            <v>0</v>
          </cell>
          <cell r="AB35">
            <v>6160437.6677691229</v>
          </cell>
          <cell r="AE35">
            <v>0</v>
          </cell>
        </row>
        <row r="36">
          <cell r="B36">
            <v>10279</v>
          </cell>
          <cell r="C36" t="str">
            <v>JULIA DEVI SINAGA</v>
          </cell>
          <cell r="D36" t="str">
            <v>DC</v>
          </cell>
          <cell r="E36">
            <v>0</v>
          </cell>
          <cell r="F36" t="str">
            <v>KOTOT</v>
          </cell>
          <cell r="G36" t="str">
            <v>TK</v>
          </cell>
          <cell r="H36">
            <v>43563</v>
          </cell>
          <cell r="I36">
            <v>16</v>
          </cell>
          <cell r="J36">
            <v>4140000</v>
          </cell>
          <cell r="K36">
            <v>3312000</v>
          </cell>
          <cell r="L36">
            <v>0</v>
          </cell>
          <cell r="M36">
            <v>0</v>
          </cell>
          <cell r="N36">
            <v>1421928.3019863374</v>
          </cell>
          <cell r="O36">
            <v>140428.79999999999</v>
          </cell>
          <cell r="P36">
            <v>0</v>
          </cell>
          <cell r="Q36">
            <v>66240</v>
          </cell>
          <cell r="S36">
            <v>4940597.1019863375</v>
          </cell>
          <cell r="T36">
            <v>66240</v>
          </cell>
          <cell r="U36">
            <v>0</v>
          </cell>
          <cell r="V36">
            <v>33120</v>
          </cell>
          <cell r="W36">
            <v>9818.9318181818198</v>
          </cell>
          <cell r="X36">
            <v>4710.3623443510387</v>
          </cell>
          <cell r="Y36">
            <v>4710.3623443510387</v>
          </cell>
          <cell r="Z36">
            <v>0</v>
          </cell>
          <cell r="AA36">
            <v>0</v>
          </cell>
          <cell r="AB36">
            <v>4620039.0078238044</v>
          </cell>
          <cell r="AE36">
            <v>0</v>
          </cell>
        </row>
        <row r="37">
          <cell r="B37">
            <v>10286</v>
          </cell>
          <cell r="C37" t="str">
            <v>TRY HEPPY NESS LB GAOL</v>
          </cell>
          <cell r="D37" t="str">
            <v>DC</v>
          </cell>
          <cell r="E37">
            <v>0</v>
          </cell>
          <cell r="F37" t="str">
            <v>MITA</v>
          </cell>
          <cell r="G37" t="str">
            <v>TK</v>
          </cell>
          <cell r="H37">
            <v>42594</v>
          </cell>
          <cell r="I37">
            <v>20</v>
          </cell>
          <cell r="J37">
            <v>4140000</v>
          </cell>
          <cell r="K37">
            <v>4140000</v>
          </cell>
          <cell r="L37">
            <v>0</v>
          </cell>
          <cell r="M37">
            <v>0</v>
          </cell>
          <cell r="N37">
            <v>1692289.0980977407</v>
          </cell>
          <cell r="O37">
            <v>175536</v>
          </cell>
          <cell r="P37">
            <v>157638.92000000001</v>
          </cell>
          <cell r="Q37">
            <v>82800</v>
          </cell>
          <cell r="S37">
            <v>6248264.0180977406</v>
          </cell>
          <cell r="T37">
            <v>82800</v>
          </cell>
          <cell r="U37">
            <v>39409.730000000003</v>
          </cell>
          <cell r="V37">
            <v>41400</v>
          </cell>
          <cell r="W37">
            <v>10330.295454545456</v>
          </cell>
          <cell r="X37">
            <v>63612.054359642672</v>
          </cell>
          <cell r="Y37">
            <v>63612.054359642672</v>
          </cell>
          <cell r="Z37">
            <v>0</v>
          </cell>
          <cell r="AA37">
            <v>0</v>
          </cell>
          <cell r="AB37">
            <v>5594737.0182835525</v>
          </cell>
          <cell r="AE37">
            <v>160000</v>
          </cell>
        </row>
        <row r="38">
          <cell r="B38">
            <v>10292</v>
          </cell>
          <cell r="C38" t="str">
            <v>NINING RUSTITIN</v>
          </cell>
          <cell r="D38" t="str">
            <v>DC</v>
          </cell>
          <cell r="E38">
            <v>0</v>
          </cell>
          <cell r="F38" t="str">
            <v>ROMLAH</v>
          </cell>
          <cell r="G38" t="str">
            <v>TK</v>
          </cell>
          <cell r="H38">
            <v>42621</v>
          </cell>
          <cell r="I38">
            <v>20</v>
          </cell>
          <cell r="J38">
            <v>4217313.76</v>
          </cell>
          <cell r="K38">
            <v>4217313.76</v>
          </cell>
          <cell r="L38">
            <v>1011560.6324999999</v>
          </cell>
          <cell r="M38">
            <v>0</v>
          </cell>
          <cell r="N38">
            <v>1652714.3991634259</v>
          </cell>
          <cell r="O38">
            <v>178814.103424</v>
          </cell>
          <cell r="P38">
            <v>157638.92000000001</v>
          </cell>
          <cell r="Q38">
            <v>84346.275200000004</v>
          </cell>
          <cell r="S38">
            <v>7302388.0902874256</v>
          </cell>
          <cell r="T38">
            <v>84346.275200000004</v>
          </cell>
          <cell r="U38">
            <v>39409.730000000003</v>
          </cell>
          <cell r="V38">
            <v>42173.137600000002</v>
          </cell>
          <cell r="W38">
            <v>9284.113636363636</v>
          </cell>
          <cell r="X38">
            <v>113566.97714865352</v>
          </cell>
          <cell r="Y38">
            <v>65517.847104902692</v>
          </cell>
          <cell r="Z38">
            <v>48049.13004375001</v>
          </cell>
          <cell r="AA38">
            <v>8.149072527885437E-10</v>
          </cell>
          <cell r="AB38">
            <v>6592808.5580784092</v>
          </cell>
          <cell r="AE38">
            <v>0</v>
          </cell>
        </row>
        <row r="39">
          <cell r="B39">
            <v>10293</v>
          </cell>
          <cell r="C39" t="str">
            <v>VERONIKA MANURUNG</v>
          </cell>
          <cell r="D39" t="str">
            <v>DC</v>
          </cell>
          <cell r="E39">
            <v>0</v>
          </cell>
          <cell r="F39" t="str">
            <v>BAYU</v>
          </cell>
          <cell r="G39" t="str">
            <v>TK</v>
          </cell>
          <cell r="H39">
            <v>42628</v>
          </cell>
          <cell r="I39">
            <v>20</v>
          </cell>
          <cell r="J39">
            <v>4140000</v>
          </cell>
          <cell r="K39">
            <v>4140000</v>
          </cell>
          <cell r="L39">
            <v>1753720.0000000002</v>
          </cell>
          <cell r="M39">
            <v>0</v>
          </cell>
          <cell r="N39">
            <v>1697427.0129689965</v>
          </cell>
          <cell r="O39">
            <v>175536</v>
          </cell>
          <cell r="P39">
            <v>157638.92000000001</v>
          </cell>
          <cell r="Q39">
            <v>82800</v>
          </cell>
          <cell r="S39">
            <v>8007121.9329689965</v>
          </cell>
          <cell r="T39">
            <v>82800</v>
          </cell>
          <cell r="U39">
            <v>39409.730000000003</v>
          </cell>
          <cell r="V39">
            <v>41400</v>
          </cell>
          <cell r="W39">
            <v>9818.9318181818198</v>
          </cell>
          <cell r="X39">
            <v>147157.80531602734</v>
          </cell>
          <cell r="Y39">
            <v>63856.105316027322</v>
          </cell>
          <cell r="Z39">
            <v>83301.700000000012</v>
          </cell>
          <cell r="AA39">
            <v>0</v>
          </cell>
          <cell r="AB39">
            <v>7270560.5458347872</v>
          </cell>
          <cell r="AE39">
            <v>0</v>
          </cell>
        </row>
        <row r="40">
          <cell r="B40">
            <v>10300</v>
          </cell>
          <cell r="C40" t="str">
            <v>SAPTHA MANDASARI</v>
          </cell>
          <cell r="D40" t="str">
            <v>DC</v>
          </cell>
          <cell r="E40">
            <v>0</v>
          </cell>
          <cell r="F40" t="str">
            <v>KOTOT</v>
          </cell>
          <cell r="G40" t="str">
            <v>TK</v>
          </cell>
          <cell r="H40">
            <v>42740</v>
          </cell>
          <cell r="I40">
            <v>20</v>
          </cell>
          <cell r="J40">
            <v>4140000</v>
          </cell>
          <cell r="K40">
            <v>4140000</v>
          </cell>
          <cell r="L40">
            <v>0</v>
          </cell>
          <cell r="M40">
            <v>0</v>
          </cell>
          <cell r="N40">
            <v>1576118.3871150815</v>
          </cell>
          <cell r="O40">
            <v>175536</v>
          </cell>
          <cell r="P40">
            <v>0</v>
          </cell>
          <cell r="Q40">
            <v>82800</v>
          </cell>
          <cell r="S40">
            <v>5974454.3871150818</v>
          </cell>
          <cell r="T40">
            <v>82800</v>
          </cell>
          <cell r="U40">
            <v>0</v>
          </cell>
          <cell r="V40">
            <v>41400</v>
          </cell>
          <cell r="W40">
            <v>10330.295454545456</v>
          </cell>
          <cell r="X40">
            <v>52576.583387966362</v>
          </cell>
          <cell r="Y40">
            <v>52576.583387966362</v>
          </cell>
          <cell r="Z40">
            <v>0</v>
          </cell>
          <cell r="AA40">
            <v>0</v>
          </cell>
          <cell r="AB40">
            <v>5529011.5082725696</v>
          </cell>
          <cell r="AE40">
            <v>0</v>
          </cell>
        </row>
        <row r="41">
          <cell r="B41">
            <v>10306</v>
          </cell>
          <cell r="C41" t="str">
            <v>ROHANI SIBURIAN</v>
          </cell>
          <cell r="D41" t="str">
            <v>DC</v>
          </cell>
          <cell r="E41">
            <v>0</v>
          </cell>
          <cell r="F41" t="str">
            <v>RUDI</v>
          </cell>
          <cell r="G41" t="str">
            <v>TK</v>
          </cell>
          <cell r="H41">
            <v>42830</v>
          </cell>
          <cell r="I41">
            <v>20</v>
          </cell>
          <cell r="J41">
            <v>4140000</v>
          </cell>
          <cell r="K41">
            <v>4140000</v>
          </cell>
          <cell r="L41">
            <v>1644385.3075000001</v>
          </cell>
          <cell r="M41">
            <v>0</v>
          </cell>
          <cell r="N41">
            <v>1664505.5438570678</v>
          </cell>
          <cell r="O41">
            <v>175536</v>
          </cell>
          <cell r="P41">
            <v>157638.92000000001</v>
          </cell>
          <cell r="Q41">
            <v>82800</v>
          </cell>
          <cell r="S41">
            <v>7864865.7713570679</v>
          </cell>
          <cell r="T41">
            <v>82800</v>
          </cell>
          <cell r="U41">
            <v>39409.730000000003</v>
          </cell>
          <cell r="V41">
            <v>41400</v>
          </cell>
          <cell r="W41">
            <v>9284.113636363636</v>
          </cell>
          <cell r="X41">
            <v>140400.63763946071</v>
          </cell>
          <cell r="Y41">
            <v>62292.335533210695</v>
          </cell>
          <cell r="Z41">
            <v>78108.302106250019</v>
          </cell>
          <cell r="AA41">
            <v>0</v>
          </cell>
          <cell r="AB41">
            <v>7135596.370081244</v>
          </cell>
          <cell r="AE41">
            <v>0</v>
          </cell>
        </row>
        <row r="42">
          <cell r="B42">
            <v>10311</v>
          </cell>
          <cell r="C42" t="str">
            <v>WASTINI</v>
          </cell>
          <cell r="D42" t="str">
            <v>DC</v>
          </cell>
          <cell r="E42">
            <v>0</v>
          </cell>
          <cell r="F42" t="str">
            <v>MONANG</v>
          </cell>
          <cell r="G42" t="str">
            <v>TK</v>
          </cell>
          <cell r="H42">
            <v>42898</v>
          </cell>
          <cell r="I42">
            <v>20</v>
          </cell>
          <cell r="J42">
            <v>4216700</v>
          </cell>
          <cell r="K42">
            <v>4216700</v>
          </cell>
          <cell r="L42">
            <v>765000</v>
          </cell>
          <cell r="M42">
            <v>0</v>
          </cell>
          <cell r="N42">
            <v>1582620.7050341568</v>
          </cell>
          <cell r="O42">
            <v>178788.08</v>
          </cell>
          <cell r="P42">
            <v>0</v>
          </cell>
          <cell r="Q42">
            <v>84334</v>
          </cell>
          <cell r="S42">
            <v>6827442.7850341573</v>
          </cell>
          <cell r="T42">
            <v>84334</v>
          </cell>
          <cell r="U42">
            <v>0</v>
          </cell>
          <cell r="V42">
            <v>42167</v>
          </cell>
          <cell r="W42">
            <v>10330.295454545456</v>
          </cell>
          <cell r="X42">
            <v>92978.482289122476</v>
          </cell>
          <cell r="Y42">
            <v>56640.982289122483</v>
          </cell>
          <cell r="Z42">
            <v>36337.499999999993</v>
          </cell>
          <cell r="AA42">
            <v>0</v>
          </cell>
          <cell r="AB42">
            <v>6334510.927290489</v>
          </cell>
          <cell r="AE42">
            <v>0</v>
          </cell>
        </row>
        <row r="43">
          <cell r="B43">
            <v>10313</v>
          </cell>
          <cell r="C43" t="str">
            <v>B.MEGAWATI LUMBANTORUAN</v>
          </cell>
          <cell r="D43" t="str">
            <v>DC</v>
          </cell>
          <cell r="E43">
            <v>0</v>
          </cell>
          <cell r="F43" t="str">
            <v>ROMLAH</v>
          </cell>
          <cell r="G43" t="str">
            <v>TK</v>
          </cell>
          <cell r="H43">
            <v>42905</v>
          </cell>
          <cell r="I43">
            <v>20</v>
          </cell>
          <cell r="J43">
            <v>4304225</v>
          </cell>
          <cell r="K43">
            <v>4304225</v>
          </cell>
          <cell r="L43">
            <v>0</v>
          </cell>
          <cell r="M43">
            <v>0</v>
          </cell>
          <cell r="N43">
            <v>1766214.9969416712</v>
          </cell>
          <cell r="O43">
            <v>182499.14</v>
          </cell>
          <cell r="P43">
            <v>0</v>
          </cell>
          <cell r="Q43">
            <v>86084.5</v>
          </cell>
          <cell r="S43">
            <v>6339023.6369416704</v>
          </cell>
          <cell r="T43">
            <v>86084.5</v>
          </cell>
          <cell r="U43">
            <v>0</v>
          </cell>
          <cell r="V43">
            <v>43042.25</v>
          </cell>
          <cell r="W43">
            <v>10330.295454545456</v>
          </cell>
          <cell r="X43">
            <v>69647.285254729359</v>
          </cell>
          <cell r="Y43">
            <v>69647.285254729359</v>
          </cell>
          <cell r="Z43">
            <v>0</v>
          </cell>
          <cell r="AA43">
            <v>0</v>
          </cell>
          <cell r="AB43">
            <v>5861335.6662323959</v>
          </cell>
          <cell r="AE43">
            <v>0</v>
          </cell>
        </row>
        <row r="44">
          <cell r="B44">
            <v>10314</v>
          </cell>
          <cell r="C44" t="str">
            <v>NANCI MELDA SIHOMBING</v>
          </cell>
          <cell r="D44" t="str">
            <v>DC</v>
          </cell>
          <cell r="E44">
            <v>0</v>
          </cell>
          <cell r="F44" t="str">
            <v>MITA</v>
          </cell>
          <cell r="G44" t="str">
            <v>TK</v>
          </cell>
          <cell r="H44">
            <v>42905</v>
          </cell>
          <cell r="I44">
            <v>20</v>
          </cell>
          <cell r="J44">
            <v>4140000</v>
          </cell>
          <cell r="K44">
            <v>4140000</v>
          </cell>
          <cell r="L44">
            <v>0</v>
          </cell>
          <cell r="M44">
            <v>0</v>
          </cell>
          <cell r="N44">
            <v>1720175.0402942726</v>
          </cell>
          <cell r="O44">
            <v>175536</v>
          </cell>
          <cell r="P44">
            <v>0</v>
          </cell>
          <cell r="Q44">
            <v>82800</v>
          </cell>
          <cell r="S44">
            <v>6118511.0402942728</v>
          </cell>
          <cell r="T44">
            <v>82800</v>
          </cell>
          <cell r="U44">
            <v>0</v>
          </cell>
          <cell r="V44">
            <v>41400</v>
          </cell>
          <cell r="W44">
            <v>10330.295454545456</v>
          </cell>
          <cell r="X44">
            <v>59419.274413977946</v>
          </cell>
          <cell r="Y44">
            <v>59419.274413977946</v>
          </cell>
          <cell r="Z44">
            <v>0</v>
          </cell>
          <cell r="AA44">
            <v>0</v>
          </cell>
          <cell r="AB44">
            <v>5666225.4704257492</v>
          </cell>
          <cell r="AE44">
            <v>0</v>
          </cell>
        </row>
        <row r="45">
          <cell r="B45">
            <v>10315</v>
          </cell>
          <cell r="C45" t="str">
            <v>ZAENAL MUSTAFA SITUMORANG</v>
          </cell>
          <cell r="D45" t="str">
            <v>DC</v>
          </cell>
          <cell r="E45">
            <v>0</v>
          </cell>
          <cell r="F45" t="str">
            <v>MITA</v>
          </cell>
          <cell r="G45" t="str">
            <v>K1</v>
          </cell>
          <cell r="H45">
            <v>42905</v>
          </cell>
          <cell r="I45">
            <v>20</v>
          </cell>
          <cell r="J45">
            <v>4140000</v>
          </cell>
          <cell r="K45">
            <v>4140000</v>
          </cell>
          <cell r="L45">
            <v>1428843.26</v>
          </cell>
          <cell r="M45">
            <v>0</v>
          </cell>
          <cell r="N45">
            <v>1687517.2368260645</v>
          </cell>
          <cell r="O45">
            <v>175536</v>
          </cell>
          <cell r="P45">
            <v>0</v>
          </cell>
          <cell r="Q45">
            <v>82800</v>
          </cell>
          <cell r="S45">
            <v>7514696.4968260638</v>
          </cell>
          <cell r="T45">
            <v>82800</v>
          </cell>
          <cell r="U45">
            <v>0</v>
          </cell>
          <cell r="V45">
            <v>41400</v>
          </cell>
          <cell r="W45">
            <v>10330.295454545456</v>
          </cell>
          <cell r="X45">
            <v>88238.083599238031</v>
          </cell>
          <cell r="Y45">
            <v>20368.028749238078</v>
          </cell>
          <cell r="Z45">
            <v>67870.054849999957</v>
          </cell>
          <cell r="AA45">
            <v>0</v>
          </cell>
          <cell r="AB45">
            <v>7033592.1177722802</v>
          </cell>
          <cell r="AE45">
            <v>0</v>
          </cell>
        </row>
        <row r="46">
          <cell r="B46">
            <v>10317</v>
          </cell>
          <cell r="C46" t="str">
            <v>WA ODE LISA HABSARI</v>
          </cell>
          <cell r="D46" t="str">
            <v>DC</v>
          </cell>
          <cell r="E46">
            <v>0</v>
          </cell>
          <cell r="F46" t="str">
            <v>RUDI</v>
          </cell>
          <cell r="G46" t="str">
            <v>TK</v>
          </cell>
          <cell r="H46">
            <v>42954</v>
          </cell>
          <cell r="I46">
            <v>20</v>
          </cell>
          <cell r="J46">
            <v>4216700</v>
          </cell>
          <cell r="K46">
            <v>4216700</v>
          </cell>
          <cell r="L46">
            <v>0</v>
          </cell>
          <cell r="M46">
            <v>0</v>
          </cell>
          <cell r="N46">
            <v>1741677.6414503418</v>
          </cell>
          <cell r="O46">
            <v>178788.08</v>
          </cell>
          <cell r="P46">
            <v>157638.92000000001</v>
          </cell>
          <cell r="Q46">
            <v>84334</v>
          </cell>
          <cell r="S46">
            <v>6379138.6414503418</v>
          </cell>
          <cell r="T46">
            <v>84334</v>
          </cell>
          <cell r="U46">
            <v>39409.730000000003</v>
          </cell>
          <cell r="V46">
            <v>42167</v>
          </cell>
          <cell r="W46">
            <v>10330.295454545456</v>
          </cell>
          <cell r="X46">
            <v>69713.54896889189</v>
          </cell>
          <cell r="Y46">
            <v>69713.548968891191</v>
          </cell>
          <cell r="Z46">
            <v>0</v>
          </cell>
          <cell r="AA46">
            <v>6.9849193096160889E-10</v>
          </cell>
          <cell r="AB46">
            <v>5712423.0670269048</v>
          </cell>
          <cell r="AE46">
            <v>0</v>
          </cell>
        </row>
        <row r="47">
          <cell r="B47">
            <v>10322</v>
          </cell>
          <cell r="C47" t="str">
            <v>GABRIELLA TAMPUBOLON</v>
          </cell>
          <cell r="D47" t="str">
            <v>DC</v>
          </cell>
          <cell r="E47">
            <v>0</v>
          </cell>
          <cell r="F47" t="str">
            <v>MITA</v>
          </cell>
          <cell r="G47" t="str">
            <v>TK</v>
          </cell>
          <cell r="H47">
            <v>42998</v>
          </cell>
          <cell r="I47">
            <v>20</v>
          </cell>
          <cell r="J47">
            <v>4138022</v>
          </cell>
          <cell r="K47">
            <v>4138022</v>
          </cell>
          <cell r="L47">
            <v>0</v>
          </cell>
          <cell r="M47">
            <v>0</v>
          </cell>
          <cell r="N47">
            <v>1690859.0678087233</v>
          </cell>
          <cell r="O47">
            <v>175452.13279999999</v>
          </cell>
          <cell r="P47">
            <v>0</v>
          </cell>
          <cell r="Q47">
            <v>82760.44</v>
          </cell>
          <cell r="S47">
            <v>6087093.6406087233</v>
          </cell>
          <cell r="T47">
            <v>82760.44</v>
          </cell>
          <cell r="U47">
            <v>0</v>
          </cell>
          <cell r="V47">
            <v>41380.22</v>
          </cell>
          <cell r="W47">
            <v>10330.295454545456</v>
          </cell>
          <cell r="X47">
            <v>57929.914928914361</v>
          </cell>
          <cell r="Y47">
            <v>57929.914928914361</v>
          </cell>
          <cell r="Z47">
            <v>0</v>
          </cell>
          <cell r="AA47">
            <v>0</v>
          </cell>
          <cell r="AB47">
            <v>5636480.197425263</v>
          </cell>
          <cell r="AE47">
            <v>0</v>
          </cell>
        </row>
        <row r="48">
          <cell r="B48">
            <v>10324</v>
          </cell>
          <cell r="C48" t="str">
            <v>DHEA PATTAH</v>
          </cell>
          <cell r="D48" t="str">
            <v>DC</v>
          </cell>
          <cell r="E48">
            <v>0</v>
          </cell>
          <cell r="F48" t="str">
            <v>KOTOT</v>
          </cell>
          <cell r="G48" t="str">
            <v>TK</v>
          </cell>
          <cell r="H48">
            <v>43010</v>
          </cell>
          <cell r="I48">
            <v>20</v>
          </cell>
          <cell r="J48">
            <v>4138022</v>
          </cell>
          <cell r="K48">
            <v>4138022</v>
          </cell>
          <cell r="L48">
            <v>0</v>
          </cell>
          <cell r="M48">
            <v>0</v>
          </cell>
          <cell r="N48">
            <v>1719620.5142827118</v>
          </cell>
          <cell r="O48">
            <v>175452.13279999999</v>
          </cell>
          <cell r="P48">
            <v>157638.92000000001</v>
          </cell>
          <cell r="Q48">
            <v>82760.44</v>
          </cell>
          <cell r="S48">
            <v>6273494.0070827119</v>
          </cell>
          <cell r="T48">
            <v>82760.44</v>
          </cell>
          <cell r="U48">
            <v>39409.730000000003</v>
          </cell>
          <cell r="V48">
            <v>41380.22</v>
          </cell>
          <cell r="W48">
            <v>10330.295454545456</v>
          </cell>
          <cell r="X48">
            <v>64813.445836428808</v>
          </cell>
          <cell r="Y48">
            <v>64813.445836428808</v>
          </cell>
          <cell r="Z48">
            <v>0</v>
          </cell>
          <cell r="AA48">
            <v>0</v>
          </cell>
          <cell r="AB48">
            <v>5618948.3829917377</v>
          </cell>
          <cell r="AE48">
            <v>0</v>
          </cell>
        </row>
        <row r="49">
          <cell r="B49">
            <v>10325</v>
          </cell>
          <cell r="C49" t="str">
            <v>NURLIAN  FAUZIAH RAHMAN</v>
          </cell>
          <cell r="D49" t="str">
            <v>DC</v>
          </cell>
          <cell r="E49">
            <v>0</v>
          </cell>
          <cell r="F49" t="str">
            <v>ROMLAH</v>
          </cell>
          <cell r="G49" t="str">
            <v>TK</v>
          </cell>
          <cell r="H49">
            <v>43010</v>
          </cell>
          <cell r="I49">
            <v>20</v>
          </cell>
          <cell r="J49">
            <v>4138022</v>
          </cell>
          <cell r="K49">
            <v>4138022</v>
          </cell>
          <cell r="L49">
            <v>3384315</v>
          </cell>
          <cell r="M49">
            <v>0</v>
          </cell>
          <cell r="N49">
            <v>1710052.8333578564</v>
          </cell>
          <cell r="O49">
            <v>175452.13279999999</v>
          </cell>
          <cell r="P49">
            <v>157638.92000000001</v>
          </cell>
          <cell r="Q49">
            <v>82760.44</v>
          </cell>
          <cell r="S49">
            <v>9648241.3261578549</v>
          </cell>
          <cell r="T49">
            <v>82760.44</v>
          </cell>
          <cell r="U49">
            <v>39409.730000000003</v>
          </cell>
          <cell r="V49">
            <v>41380.22</v>
          </cell>
          <cell r="W49">
            <v>10330.295454545456</v>
          </cell>
          <cell r="X49">
            <v>258675.16381082768</v>
          </cell>
          <cell r="Y49">
            <v>64358.980992498131</v>
          </cell>
          <cell r="Z49">
            <v>194316.18281832954</v>
          </cell>
          <cell r="AA49">
            <v>0</v>
          </cell>
          <cell r="AB49">
            <v>8799833.9840924833</v>
          </cell>
          <cell r="AE49">
            <v>0</v>
          </cell>
        </row>
        <row r="50">
          <cell r="B50">
            <v>10331</v>
          </cell>
          <cell r="C50" t="str">
            <v>SUHADAYANI RAHMALIA</v>
          </cell>
          <cell r="D50" t="str">
            <v>DC</v>
          </cell>
          <cell r="E50">
            <v>0</v>
          </cell>
          <cell r="F50" t="str">
            <v>BAYU</v>
          </cell>
          <cell r="G50" t="str">
            <v>TK</v>
          </cell>
          <cell r="H50">
            <v>43108</v>
          </cell>
          <cell r="I50">
            <v>20</v>
          </cell>
          <cell r="J50">
            <v>4140000</v>
          </cell>
          <cell r="K50">
            <v>4140000</v>
          </cell>
          <cell r="L50">
            <v>0</v>
          </cell>
          <cell r="M50">
            <v>0</v>
          </cell>
          <cell r="N50">
            <v>1720175.0402942726</v>
          </cell>
          <cell r="O50">
            <v>175536</v>
          </cell>
          <cell r="P50">
            <v>0</v>
          </cell>
          <cell r="Q50">
            <v>82800</v>
          </cell>
          <cell r="S50">
            <v>6118511.0402942728</v>
          </cell>
          <cell r="T50">
            <v>82800</v>
          </cell>
          <cell r="U50">
            <v>0</v>
          </cell>
          <cell r="V50">
            <v>41400</v>
          </cell>
          <cell r="W50">
            <v>10330.295454545456</v>
          </cell>
          <cell r="X50">
            <v>59419.274413977946</v>
          </cell>
          <cell r="Y50">
            <v>59419.274413977946</v>
          </cell>
          <cell r="Z50">
            <v>0</v>
          </cell>
          <cell r="AA50">
            <v>0</v>
          </cell>
          <cell r="AB50">
            <v>5666225.4704257492</v>
          </cell>
          <cell r="AE50">
            <v>0</v>
          </cell>
        </row>
        <row r="51">
          <cell r="B51">
            <v>10339</v>
          </cell>
          <cell r="C51" t="str">
            <v>SUGESTI TRI WIHANI</v>
          </cell>
          <cell r="D51" t="str">
            <v>DC</v>
          </cell>
          <cell r="E51">
            <v>0</v>
          </cell>
          <cell r="F51" t="str">
            <v>MONANG</v>
          </cell>
          <cell r="G51" t="str">
            <v>TK</v>
          </cell>
          <cell r="H51">
            <v>43201</v>
          </cell>
          <cell r="I51">
            <v>20</v>
          </cell>
          <cell r="J51">
            <v>4138022</v>
          </cell>
          <cell r="K51">
            <v>4138022</v>
          </cell>
          <cell r="L51">
            <v>0</v>
          </cell>
          <cell r="M51">
            <v>0</v>
          </cell>
          <cell r="N51">
            <v>1702442.307827991</v>
          </cell>
          <cell r="O51">
            <v>175452.13279999999</v>
          </cell>
          <cell r="P51">
            <v>0</v>
          </cell>
          <cell r="Q51">
            <v>82760.44</v>
          </cell>
          <cell r="S51">
            <v>6098676.8806279907</v>
          </cell>
          <cell r="T51">
            <v>82760.44</v>
          </cell>
          <cell r="U51">
            <v>0</v>
          </cell>
          <cell r="V51">
            <v>41380.22</v>
          </cell>
          <cell r="W51">
            <v>10330.295454545456</v>
          </cell>
          <cell r="X51">
            <v>58480.11882982956</v>
          </cell>
          <cell r="Y51">
            <v>58480.11882982956</v>
          </cell>
          <cell r="Z51">
            <v>0</v>
          </cell>
          <cell r="AA51">
            <v>0</v>
          </cell>
          <cell r="AB51">
            <v>5647513.2335436158</v>
          </cell>
          <cell r="AE51">
            <v>0</v>
          </cell>
        </row>
        <row r="52">
          <cell r="B52">
            <v>10342</v>
          </cell>
          <cell r="C52" t="str">
            <v>SELLY BERTOVYA SIHALOHO</v>
          </cell>
          <cell r="D52" t="str">
            <v>DC</v>
          </cell>
          <cell r="E52">
            <v>0</v>
          </cell>
          <cell r="F52" t="str">
            <v>RUDI</v>
          </cell>
          <cell r="G52" t="str">
            <v>TK</v>
          </cell>
          <cell r="H52">
            <v>43229</v>
          </cell>
          <cell r="I52">
            <v>20</v>
          </cell>
          <cell r="J52">
            <v>4138022</v>
          </cell>
          <cell r="K52">
            <v>4138022</v>
          </cell>
          <cell r="L52">
            <v>787612.5</v>
          </cell>
          <cell r="M52">
            <v>0</v>
          </cell>
          <cell r="N52">
            <v>1719620.5142827118</v>
          </cell>
          <cell r="O52">
            <v>175452.13279999999</v>
          </cell>
          <cell r="P52">
            <v>165520.88</v>
          </cell>
          <cell r="Q52">
            <v>82760.44</v>
          </cell>
          <cell r="S52">
            <v>7068988.4670827119</v>
          </cell>
          <cell r="T52">
            <v>82760.44</v>
          </cell>
          <cell r="U52">
            <v>41380.22</v>
          </cell>
          <cell r="V52">
            <v>41380.22</v>
          </cell>
          <cell r="W52">
            <v>10330.295454545456</v>
          </cell>
          <cell r="X52">
            <v>102500.90818642882</v>
          </cell>
          <cell r="Y52">
            <v>65089.314436428809</v>
          </cell>
          <cell r="Z52">
            <v>37411.593750000007</v>
          </cell>
          <cell r="AA52">
            <v>0</v>
          </cell>
          <cell r="AB52">
            <v>6366902.9306417378</v>
          </cell>
          <cell r="AE52">
            <v>160000</v>
          </cell>
        </row>
        <row r="53">
          <cell r="B53">
            <v>10343</v>
          </cell>
          <cell r="C53" t="str">
            <v>AGUNG SATRIO A</v>
          </cell>
          <cell r="D53" t="str">
            <v>DC</v>
          </cell>
          <cell r="E53">
            <v>0</v>
          </cell>
          <cell r="F53" t="str">
            <v>BAYU</v>
          </cell>
          <cell r="G53" t="str">
            <v>K0</v>
          </cell>
          <cell r="H53">
            <v>43242</v>
          </cell>
          <cell r="I53">
            <v>20</v>
          </cell>
          <cell r="J53">
            <v>4138022</v>
          </cell>
          <cell r="K53">
            <v>4138022</v>
          </cell>
          <cell r="L53">
            <v>0</v>
          </cell>
          <cell r="M53">
            <v>0</v>
          </cell>
          <cell r="N53">
            <v>1276034.4738202838</v>
          </cell>
          <cell r="O53">
            <v>175452.13279999999</v>
          </cell>
          <cell r="P53">
            <v>0</v>
          </cell>
          <cell r="Q53">
            <v>82760.44</v>
          </cell>
          <cell r="S53">
            <v>5672269.0466202842</v>
          </cell>
          <cell r="T53">
            <v>82760.44</v>
          </cell>
          <cell r="U53">
            <v>0</v>
          </cell>
          <cell r="V53">
            <v>41380.22</v>
          </cell>
          <cell r="W53">
            <v>10330.295454545456</v>
          </cell>
          <cell r="X53">
            <v>19475.746714463519</v>
          </cell>
          <cell r="Y53">
            <v>19475.746714463519</v>
          </cell>
          <cell r="Z53">
            <v>0</v>
          </cell>
          <cell r="AA53">
            <v>0</v>
          </cell>
          <cell r="AB53">
            <v>5260109.7716512755</v>
          </cell>
          <cell r="AE53">
            <v>0</v>
          </cell>
        </row>
        <row r="54">
          <cell r="B54">
            <v>10344</v>
          </cell>
          <cell r="C54" t="str">
            <v>YANTI KUSNIA LUMBAN GAOL</v>
          </cell>
          <cell r="D54" t="str">
            <v>DC</v>
          </cell>
          <cell r="E54">
            <v>0</v>
          </cell>
          <cell r="F54" t="str">
            <v>MITA</v>
          </cell>
          <cell r="G54" t="str">
            <v>TK</v>
          </cell>
          <cell r="H54">
            <v>43251</v>
          </cell>
          <cell r="I54">
            <v>20</v>
          </cell>
          <cell r="J54">
            <v>4138022</v>
          </cell>
          <cell r="K54">
            <v>4138022</v>
          </cell>
          <cell r="L54">
            <v>0</v>
          </cell>
          <cell r="M54">
            <v>0</v>
          </cell>
          <cell r="N54">
            <v>1719620.5142827118</v>
          </cell>
          <cell r="O54">
            <v>175452.13279999999</v>
          </cell>
          <cell r="P54">
            <v>157638.92000000001</v>
          </cell>
          <cell r="Q54">
            <v>82760.44</v>
          </cell>
          <cell r="S54">
            <v>6273494.0070827119</v>
          </cell>
          <cell r="T54">
            <v>82760.44</v>
          </cell>
          <cell r="U54">
            <v>39409.730000000003</v>
          </cell>
          <cell r="V54">
            <v>41380.22</v>
          </cell>
          <cell r="W54">
            <v>10330.295454545456</v>
          </cell>
          <cell r="X54">
            <v>64813.445836428808</v>
          </cell>
          <cell r="Y54">
            <v>64813.445836428808</v>
          </cell>
          <cell r="Z54">
            <v>0</v>
          </cell>
          <cell r="AA54">
            <v>0</v>
          </cell>
          <cell r="AB54">
            <v>5618948.3829917377</v>
          </cell>
          <cell r="AE54">
            <v>0</v>
          </cell>
        </row>
        <row r="55">
          <cell r="B55">
            <v>10346</v>
          </cell>
          <cell r="C55" t="str">
            <v>SAPUTRA</v>
          </cell>
          <cell r="D55" t="str">
            <v>DC</v>
          </cell>
          <cell r="E55">
            <v>0</v>
          </cell>
          <cell r="F55" t="str">
            <v>RUDI</v>
          </cell>
          <cell r="G55" t="str">
            <v>K1</v>
          </cell>
          <cell r="H55">
            <v>43293</v>
          </cell>
          <cell r="I55">
            <v>20</v>
          </cell>
          <cell r="J55">
            <v>4138022</v>
          </cell>
          <cell r="K55">
            <v>4138022</v>
          </cell>
          <cell r="L55">
            <v>0</v>
          </cell>
          <cell r="M55">
            <v>0</v>
          </cell>
          <cell r="N55">
            <v>1673376.7231459103</v>
          </cell>
          <cell r="O55">
            <v>175452.13279999999</v>
          </cell>
          <cell r="P55">
            <v>0</v>
          </cell>
          <cell r="Q55">
            <v>82760.44</v>
          </cell>
          <cell r="S55">
            <v>6069611.2959459107</v>
          </cell>
          <cell r="T55">
            <v>82760.44</v>
          </cell>
          <cell r="U55">
            <v>0</v>
          </cell>
          <cell r="V55">
            <v>41380.22</v>
          </cell>
          <cell r="W55">
            <v>10330.295454545456</v>
          </cell>
          <cell r="X55">
            <v>19599.503557430766</v>
          </cell>
          <cell r="Y55">
            <v>19599.503557430766</v>
          </cell>
          <cell r="Z55">
            <v>0</v>
          </cell>
          <cell r="AA55">
            <v>0</v>
          </cell>
          <cell r="AB55">
            <v>5657328.2641339339</v>
          </cell>
          <cell r="AE55">
            <v>0</v>
          </cell>
        </row>
        <row r="56">
          <cell r="B56">
            <v>10349</v>
          </cell>
          <cell r="C56" t="str">
            <v>RIZKI SARNI PURBA</v>
          </cell>
          <cell r="D56" t="str">
            <v>DC</v>
          </cell>
          <cell r="E56">
            <v>0</v>
          </cell>
          <cell r="F56" t="str">
            <v>BAYU</v>
          </cell>
          <cell r="G56" t="str">
            <v>TK</v>
          </cell>
          <cell r="H56">
            <v>43294</v>
          </cell>
          <cell r="I56">
            <v>20</v>
          </cell>
          <cell r="J56">
            <v>4138022</v>
          </cell>
          <cell r="K56">
            <v>4138022</v>
          </cell>
          <cell r="L56">
            <v>0</v>
          </cell>
          <cell r="M56">
            <v>0</v>
          </cell>
          <cell r="N56">
            <v>1702104.5142827118</v>
          </cell>
          <cell r="O56">
            <v>175452.13279999999</v>
          </cell>
          <cell r="P56">
            <v>0</v>
          </cell>
          <cell r="Q56">
            <v>82760.44</v>
          </cell>
          <cell r="S56">
            <v>6098339.087082712</v>
          </cell>
          <cell r="T56">
            <v>82760.44</v>
          </cell>
          <cell r="U56">
            <v>0</v>
          </cell>
          <cell r="V56">
            <v>41380.22</v>
          </cell>
          <cell r="W56">
            <v>10330.295454545456</v>
          </cell>
          <cell r="X56">
            <v>58464.073636428831</v>
          </cell>
          <cell r="Y56">
            <v>58464.073636428831</v>
          </cell>
          <cell r="Z56">
            <v>0</v>
          </cell>
          <cell r="AA56">
            <v>0</v>
          </cell>
          <cell r="AB56">
            <v>5647191.4851917373</v>
          </cell>
          <cell r="AE56">
            <v>0</v>
          </cell>
        </row>
        <row r="57">
          <cell r="B57">
            <v>10351</v>
          </cell>
          <cell r="C57" t="str">
            <v>IRAWATY TAMPUBOLON</v>
          </cell>
          <cell r="D57" t="str">
            <v>DC</v>
          </cell>
          <cell r="E57">
            <v>0</v>
          </cell>
          <cell r="F57" t="str">
            <v>RUDI</v>
          </cell>
          <cell r="G57" t="str">
            <v>TK</v>
          </cell>
          <cell r="H57">
            <v>43313</v>
          </cell>
          <cell r="I57">
            <v>20</v>
          </cell>
          <cell r="J57">
            <v>4138022</v>
          </cell>
          <cell r="K57">
            <v>4138022</v>
          </cell>
          <cell r="L57">
            <v>1308125</v>
          </cell>
          <cell r="M57">
            <v>0</v>
          </cell>
          <cell r="N57">
            <v>1719620.5142827118</v>
          </cell>
          <cell r="O57">
            <v>175452.13279999999</v>
          </cell>
          <cell r="P57">
            <v>157638.92000000001</v>
          </cell>
          <cell r="Q57">
            <v>82760.44</v>
          </cell>
          <cell r="S57">
            <v>7581619.0070827119</v>
          </cell>
          <cell r="T57">
            <v>82760.44</v>
          </cell>
          <cell r="U57">
            <v>39409.730000000003</v>
          </cell>
          <cell r="V57">
            <v>41380.22</v>
          </cell>
          <cell r="W57">
            <v>10330.295454545456</v>
          </cell>
          <cell r="X57">
            <v>126949.3833364288</v>
          </cell>
          <cell r="Y57">
            <v>64813.445836428808</v>
          </cell>
          <cell r="Z57">
            <v>62135.937499999993</v>
          </cell>
          <cell r="AA57">
            <v>0</v>
          </cell>
          <cell r="AB57">
            <v>6864937.4454917377</v>
          </cell>
          <cell r="AE57">
            <v>0</v>
          </cell>
        </row>
        <row r="58">
          <cell r="B58">
            <v>10353</v>
          </cell>
          <cell r="C58" t="str">
            <v>SYAWAL JUNIAR</v>
          </cell>
          <cell r="D58" t="str">
            <v>DC</v>
          </cell>
          <cell r="E58">
            <v>0</v>
          </cell>
          <cell r="F58" t="str">
            <v>KOTOT</v>
          </cell>
          <cell r="G58" t="str">
            <v>K1</v>
          </cell>
          <cell r="H58">
            <v>43318</v>
          </cell>
          <cell r="I58">
            <v>20</v>
          </cell>
          <cell r="J58">
            <v>4138022</v>
          </cell>
          <cell r="K58">
            <v>4138022</v>
          </cell>
          <cell r="L58">
            <v>0</v>
          </cell>
          <cell r="M58">
            <v>0</v>
          </cell>
          <cell r="N58">
            <v>1719620.5142827118</v>
          </cell>
          <cell r="O58">
            <v>175452.13279999999</v>
          </cell>
          <cell r="P58">
            <v>0</v>
          </cell>
          <cell r="Q58">
            <v>82760.44</v>
          </cell>
          <cell r="S58">
            <v>6115855.087082712</v>
          </cell>
          <cell r="T58">
            <v>82760.44</v>
          </cell>
          <cell r="U58">
            <v>0</v>
          </cell>
          <cell r="V58">
            <v>41380.22</v>
          </cell>
          <cell r="W58">
            <v>10330.295454545456</v>
          </cell>
          <cell r="X58">
            <v>21796.08363642879</v>
          </cell>
          <cell r="Y58">
            <v>21796.08363642879</v>
          </cell>
          <cell r="Z58">
            <v>0</v>
          </cell>
          <cell r="AA58">
            <v>0</v>
          </cell>
          <cell r="AB58">
            <v>5701375.4751917375</v>
          </cell>
          <cell r="AE58">
            <v>0</v>
          </cell>
        </row>
        <row r="59">
          <cell r="B59">
            <v>10355</v>
          </cell>
          <cell r="C59" t="str">
            <v>MARTA SINAGA</v>
          </cell>
          <cell r="D59" t="str">
            <v>DC</v>
          </cell>
          <cell r="E59">
            <v>0</v>
          </cell>
          <cell r="F59" t="str">
            <v>MITA</v>
          </cell>
          <cell r="G59" t="str">
            <v>TK</v>
          </cell>
          <cell r="H59">
            <v>43353</v>
          </cell>
          <cell r="I59">
            <v>20</v>
          </cell>
          <cell r="J59">
            <v>4138022</v>
          </cell>
          <cell r="K59">
            <v>4138022</v>
          </cell>
          <cell r="L59">
            <v>0</v>
          </cell>
          <cell r="M59">
            <v>0</v>
          </cell>
          <cell r="N59">
            <v>1140091.0634156596</v>
          </cell>
          <cell r="O59">
            <v>175452.13279999999</v>
          </cell>
          <cell r="P59">
            <v>0</v>
          </cell>
          <cell r="Q59">
            <v>82760.44</v>
          </cell>
          <cell r="S59">
            <v>5536325.6362156598</v>
          </cell>
          <cell r="T59">
            <v>82760.44</v>
          </cell>
          <cell r="U59">
            <v>0</v>
          </cell>
          <cell r="V59">
            <v>41380.22</v>
          </cell>
          <cell r="W59">
            <v>10330.295454545456</v>
          </cell>
          <cell r="X59">
            <v>31768.434720243826</v>
          </cell>
          <cell r="Y59">
            <v>31768.434720243826</v>
          </cell>
          <cell r="Z59">
            <v>0</v>
          </cell>
          <cell r="AA59">
            <v>0</v>
          </cell>
          <cell r="AB59">
            <v>5111873.6732408702</v>
          </cell>
          <cell r="AE59">
            <v>0</v>
          </cell>
        </row>
        <row r="60">
          <cell r="B60">
            <v>10356</v>
          </cell>
          <cell r="C60" t="str">
            <v>AHMAD AFFANDI</v>
          </cell>
          <cell r="D60" t="str">
            <v>DC</v>
          </cell>
          <cell r="E60">
            <v>0</v>
          </cell>
          <cell r="F60" t="str">
            <v>ROMLAH</v>
          </cell>
          <cell r="G60" t="str">
            <v>K0</v>
          </cell>
          <cell r="H60">
            <v>43399</v>
          </cell>
          <cell r="I60">
            <v>20</v>
          </cell>
          <cell r="J60">
            <v>4138022</v>
          </cell>
          <cell r="K60">
            <v>4138022</v>
          </cell>
          <cell r="L60">
            <v>0</v>
          </cell>
          <cell r="M60">
            <v>0</v>
          </cell>
          <cell r="N60">
            <v>1652989.3285023647</v>
          </cell>
          <cell r="O60">
            <v>175452.13279999999</v>
          </cell>
          <cell r="P60">
            <v>157638.92000000001</v>
          </cell>
          <cell r="Q60">
            <v>82760.44</v>
          </cell>
          <cell r="S60">
            <v>6206862.8213023646</v>
          </cell>
          <cell r="T60">
            <v>82760.44</v>
          </cell>
          <cell r="U60">
            <v>39409.730000000003</v>
          </cell>
          <cell r="V60">
            <v>41380.22</v>
          </cell>
          <cell r="W60">
            <v>10330.295454545456</v>
          </cell>
          <cell r="X60">
            <v>42898.464511862338</v>
          </cell>
          <cell r="Y60">
            <v>42898.464511862338</v>
          </cell>
          <cell r="Z60">
            <v>0</v>
          </cell>
          <cell r="AA60">
            <v>0</v>
          </cell>
          <cell r="AB60">
            <v>5574232.1785359569</v>
          </cell>
          <cell r="AE60">
            <v>0</v>
          </cell>
        </row>
        <row r="61">
          <cell r="B61">
            <v>10357</v>
          </cell>
          <cell r="C61" t="str">
            <v>MEILANI SOFYANA</v>
          </cell>
          <cell r="D61" t="str">
            <v>DC</v>
          </cell>
          <cell r="E61">
            <v>0</v>
          </cell>
          <cell r="F61" t="str">
            <v>ROMLAH</v>
          </cell>
          <cell r="G61" t="str">
            <v>TK</v>
          </cell>
          <cell r="H61">
            <v>43406</v>
          </cell>
          <cell r="I61">
            <v>20</v>
          </cell>
          <cell r="J61">
            <v>4138022</v>
          </cell>
          <cell r="K61">
            <v>4138022</v>
          </cell>
          <cell r="L61">
            <v>0</v>
          </cell>
          <cell r="M61">
            <v>0</v>
          </cell>
          <cell r="N61">
            <v>1719620.5142827118</v>
          </cell>
          <cell r="O61">
            <v>175452.13279999999</v>
          </cell>
          <cell r="P61">
            <v>0</v>
          </cell>
          <cell r="Q61">
            <v>82760.44</v>
          </cell>
          <cell r="S61">
            <v>6115855.087082712</v>
          </cell>
          <cell r="T61">
            <v>82760.44</v>
          </cell>
          <cell r="U61">
            <v>0</v>
          </cell>
          <cell r="V61">
            <v>41380.22</v>
          </cell>
          <cell r="W61">
            <v>10330.295454545456</v>
          </cell>
          <cell r="X61">
            <v>59296.08363642879</v>
          </cell>
          <cell r="Y61">
            <v>59296.08363642879</v>
          </cell>
          <cell r="Z61">
            <v>0</v>
          </cell>
          <cell r="AA61">
            <v>0</v>
          </cell>
          <cell r="AB61">
            <v>5663875.4751917375</v>
          </cell>
          <cell r="AE61">
            <v>0</v>
          </cell>
        </row>
        <row r="62">
          <cell r="B62">
            <v>10364</v>
          </cell>
          <cell r="C62" t="str">
            <v>MILA ANA MARLINA</v>
          </cell>
          <cell r="D62" t="str">
            <v>DC</v>
          </cell>
          <cell r="E62">
            <v>0</v>
          </cell>
          <cell r="F62" t="str">
            <v>MONANG</v>
          </cell>
          <cell r="G62" t="str">
            <v>TK</v>
          </cell>
          <cell r="H62">
            <v>43480</v>
          </cell>
          <cell r="I62">
            <v>20</v>
          </cell>
          <cell r="J62">
            <v>4138022</v>
          </cell>
          <cell r="K62">
            <v>4138022</v>
          </cell>
          <cell r="L62">
            <v>0</v>
          </cell>
          <cell r="M62">
            <v>0</v>
          </cell>
          <cell r="N62">
            <v>1719094.5142827118</v>
          </cell>
          <cell r="O62">
            <v>175452.13279999999</v>
          </cell>
          <cell r="P62">
            <v>157638.92000000001</v>
          </cell>
          <cell r="Q62">
            <v>82760.44</v>
          </cell>
          <cell r="S62">
            <v>6272968.0070827119</v>
          </cell>
          <cell r="T62">
            <v>82760.44</v>
          </cell>
          <cell r="U62">
            <v>39409.730000000003</v>
          </cell>
          <cell r="V62">
            <v>41380.22</v>
          </cell>
          <cell r="W62">
            <v>10330.295454545456</v>
          </cell>
          <cell r="X62">
            <v>64788.460836428836</v>
          </cell>
          <cell r="Y62">
            <v>64788.460836428836</v>
          </cell>
          <cell r="Z62">
            <v>0</v>
          </cell>
          <cell r="AA62">
            <v>0</v>
          </cell>
          <cell r="AB62">
            <v>5618447.3679917371</v>
          </cell>
          <cell r="AE62">
            <v>0</v>
          </cell>
        </row>
        <row r="63">
          <cell r="B63">
            <v>10365</v>
          </cell>
          <cell r="C63" t="str">
            <v>LILIK ELISAH MILYANI</v>
          </cell>
          <cell r="D63" t="str">
            <v>DC</v>
          </cell>
          <cell r="E63">
            <v>0</v>
          </cell>
          <cell r="F63" t="str">
            <v>KOTOT</v>
          </cell>
          <cell r="G63" t="str">
            <v>TK</v>
          </cell>
          <cell r="H63">
            <v>43486</v>
          </cell>
          <cell r="I63">
            <v>20</v>
          </cell>
          <cell r="J63">
            <v>4138022</v>
          </cell>
          <cell r="K63">
            <v>4138022</v>
          </cell>
          <cell r="L63">
            <v>0</v>
          </cell>
          <cell r="M63">
            <v>0</v>
          </cell>
          <cell r="N63">
            <v>1719620.5142827118</v>
          </cell>
          <cell r="O63">
            <v>175452.13279999999</v>
          </cell>
          <cell r="P63">
            <v>157638.92000000001</v>
          </cell>
          <cell r="Q63">
            <v>82760.44</v>
          </cell>
          <cell r="S63">
            <v>6273494.0070827119</v>
          </cell>
          <cell r="T63">
            <v>82760.44</v>
          </cell>
          <cell r="U63">
            <v>39409.730000000003</v>
          </cell>
          <cell r="V63">
            <v>41380.22</v>
          </cell>
          <cell r="W63">
            <v>10330.295454545456</v>
          </cell>
          <cell r="X63">
            <v>64813.445836428808</v>
          </cell>
          <cell r="Y63">
            <v>64813.445836428808</v>
          </cell>
          <cell r="Z63">
            <v>0</v>
          </cell>
          <cell r="AA63">
            <v>0</v>
          </cell>
          <cell r="AB63">
            <v>5618948.3829917377</v>
          </cell>
          <cell r="AE63">
            <v>0</v>
          </cell>
        </row>
        <row r="64">
          <cell r="B64">
            <v>10366</v>
          </cell>
          <cell r="C64" t="str">
            <v>JOKO WURYANTO</v>
          </cell>
          <cell r="D64" t="str">
            <v>DC</v>
          </cell>
          <cell r="E64">
            <v>0</v>
          </cell>
          <cell r="F64" t="str">
            <v>MONANG</v>
          </cell>
          <cell r="G64" t="str">
            <v>K2</v>
          </cell>
          <cell r="H64">
            <v>43493</v>
          </cell>
          <cell r="I64">
            <v>20</v>
          </cell>
          <cell r="J64">
            <v>4138022</v>
          </cell>
          <cell r="K64">
            <v>4138022</v>
          </cell>
          <cell r="L64">
            <v>0</v>
          </cell>
          <cell r="M64">
            <v>0</v>
          </cell>
          <cell r="N64">
            <v>1645943.8849387283</v>
          </cell>
          <cell r="O64">
            <v>175452.13279999999</v>
          </cell>
          <cell r="P64">
            <v>0</v>
          </cell>
          <cell r="Q64">
            <v>82760.44</v>
          </cell>
          <cell r="S64">
            <v>6042178.4577387283</v>
          </cell>
          <cell r="T64">
            <v>82760.44</v>
          </cell>
          <cell r="U64">
            <v>0</v>
          </cell>
          <cell r="V64">
            <v>41380.22</v>
          </cell>
          <cell r="W64">
            <v>9090.66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5650734.5649387278</v>
          </cell>
          <cell r="AE64">
            <v>0</v>
          </cell>
        </row>
        <row r="65">
          <cell r="B65">
            <v>10368</v>
          </cell>
          <cell r="C65" t="str">
            <v>JUSLIN LUAHAMBOWO</v>
          </cell>
          <cell r="D65" t="str">
            <v>DC</v>
          </cell>
          <cell r="E65">
            <v>0</v>
          </cell>
          <cell r="F65" t="str">
            <v>ROMLAH</v>
          </cell>
          <cell r="G65" t="str">
            <v>TK</v>
          </cell>
          <cell r="H65">
            <v>43523</v>
          </cell>
          <cell r="I65">
            <v>20</v>
          </cell>
          <cell r="J65">
            <v>4138022</v>
          </cell>
          <cell r="K65">
            <v>4138022</v>
          </cell>
          <cell r="L65">
            <v>0</v>
          </cell>
          <cell r="M65">
            <v>0</v>
          </cell>
          <cell r="N65">
            <v>1260081.3121387283</v>
          </cell>
          <cell r="O65">
            <v>175452.13279999999</v>
          </cell>
          <cell r="P65">
            <v>0</v>
          </cell>
          <cell r="Q65">
            <v>82760.44</v>
          </cell>
          <cell r="S65">
            <v>5656315.884938729</v>
          </cell>
          <cell r="T65">
            <v>82760.44</v>
          </cell>
          <cell r="U65">
            <v>0</v>
          </cell>
          <cell r="V65">
            <v>41380.22</v>
          </cell>
          <cell r="W65">
            <v>0</v>
          </cell>
          <cell r="X65">
            <v>37467.971534590026</v>
          </cell>
          <cell r="Y65">
            <v>37467.971534589618</v>
          </cell>
          <cell r="Z65">
            <v>0</v>
          </cell>
          <cell r="AA65">
            <v>4.0745362639427185E-10</v>
          </cell>
          <cell r="AB65">
            <v>5236494.6806041384</v>
          </cell>
          <cell r="AE65">
            <v>0</v>
          </cell>
        </row>
        <row r="66">
          <cell r="B66">
            <v>10369</v>
          </cell>
          <cell r="C66" t="str">
            <v xml:space="preserve">YUNIMAN ZEBUA </v>
          </cell>
          <cell r="D66" t="str">
            <v>DC</v>
          </cell>
          <cell r="E66">
            <v>0</v>
          </cell>
          <cell r="F66" t="str">
            <v>KOTOT</v>
          </cell>
          <cell r="G66" t="str">
            <v>TK</v>
          </cell>
          <cell r="H66">
            <v>43530</v>
          </cell>
          <cell r="I66">
            <v>20</v>
          </cell>
          <cell r="J66">
            <v>4138022</v>
          </cell>
          <cell r="K66">
            <v>4138022</v>
          </cell>
          <cell r="L66">
            <v>0</v>
          </cell>
          <cell r="M66">
            <v>0</v>
          </cell>
          <cell r="N66">
            <v>1139404.5028901733</v>
          </cell>
          <cell r="O66">
            <v>175452.13279999999</v>
          </cell>
          <cell r="P66">
            <v>0</v>
          </cell>
          <cell r="Q66">
            <v>82760.44</v>
          </cell>
          <cell r="S66">
            <v>5535639.0756901735</v>
          </cell>
          <cell r="T66">
            <v>82760.44</v>
          </cell>
          <cell r="U66">
            <v>0</v>
          </cell>
          <cell r="V66">
            <v>41380.22</v>
          </cell>
          <cell r="W66">
            <v>0</v>
          </cell>
          <cell r="X66">
            <v>31735.823095283631</v>
          </cell>
          <cell r="Y66">
            <v>31735.823095283224</v>
          </cell>
          <cell r="Z66">
            <v>0</v>
          </cell>
          <cell r="AA66">
            <v>4.0745362639427185E-10</v>
          </cell>
          <cell r="AB66">
            <v>5121550.0197948897</v>
          </cell>
          <cell r="AE66">
            <v>0</v>
          </cell>
        </row>
        <row r="67">
          <cell r="B67">
            <v>10370</v>
          </cell>
          <cell r="C67" t="str">
            <v xml:space="preserve">TUAN MARTAPPAK SIAHAAN </v>
          </cell>
          <cell r="D67" t="str">
            <v>DC</v>
          </cell>
          <cell r="E67">
            <v>0</v>
          </cell>
          <cell r="F67" t="str">
            <v>MITA</v>
          </cell>
          <cell r="G67" t="str">
            <v>TK</v>
          </cell>
          <cell r="H67">
            <v>43542</v>
          </cell>
          <cell r="I67">
            <v>20</v>
          </cell>
          <cell r="J67">
            <v>4138022</v>
          </cell>
          <cell r="K67">
            <v>4138022</v>
          </cell>
          <cell r="L67">
            <v>0</v>
          </cell>
          <cell r="M67">
            <v>0</v>
          </cell>
          <cell r="N67">
            <v>1224202.5086705203</v>
          </cell>
          <cell r="O67">
            <v>175452.13279999999</v>
          </cell>
          <cell r="P67">
            <v>0</v>
          </cell>
          <cell r="Q67">
            <v>82760.44</v>
          </cell>
          <cell r="S67">
            <v>5620437.0814705202</v>
          </cell>
          <cell r="T67">
            <v>82760.44</v>
          </cell>
          <cell r="U67">
            <v>0</v>
          </cell>
          <cell r="V67">
            <v>41380.22</v>
          </cell>
          <cell r="W67">
            <v>0</v>
          </cell>
          <cell r="X67">
            <v>35763.728369850374</v>
          </cell>
          <cell r="Y67">
            <v>35763.728369849676</v>
          </cell>
          <cell r="Z67">
            <v>0</v>
          </cell>
          <cell r="AA67">
            <v>6.9849193096160889E-10</v>
          </cell>
          <cell r="AB67">
            <v>5202320.1203006692</v>
          </cell>
          <cell r="AE67">
            <v>0</v>
          </cell>
        </row>
        <row r="68">
          <cell r="B68">
            <v>10371</v>
          </cell>
          <cell r="C68" t="str">
            <v xml:space="preserve">NOVA LINA SIMAMORA </v>
          </cell>
          <cell r="D68" t="str">
            <v>DC</v>
          </cell>
          <cell r="E68">
            <v>0</v>
          </cell>
          <cell r="F68" t="str">
            <v>KOTOT</v>
          </cell>
          <cell r="G68" t="str">
            <v>TK</v>
          </cell>
          <cell r="H68">
            <v>43550</v>
          </cell>
          <cell r="I68">
            <v>20</v>
          </cell>
          <cell r="J68">
            <v>4138022</v>
          </cell>
          <cell r="K68">
            <v>4138022</v>
          </cell>
          <cell r="L68">
            <v>0</v>
          </cell>
          <cell r="M68">
            <v>0</v>
          </cell>
          <cell r="N68">
            <v>864333.67630057805</v>
          </cell>
          <cell r="O68">
            <v>175452.13279999999</v>
          </cell>
          <cell r="P68">
            <v>0</v>
          </cell>
          <cell r="Q68">
            <v>82760.44</v>
          </cell>
          <cell r="S68">
            <v>5260568.249100578</v>
          </cell>
          <cell r="T68">
            <v>82760.44</v>
          </cell>
          <cell r="U68">
            <v>0</v>
          </cell>
          <cell r="V68">
            <v>41380.22</v>
          </cell>
          <cell r="W68">
            <v>0</v>
          </cell>
          <cell r="X68">
            <v>18669.958832277451</v>
          </cell>
          <cell r="Y68">
            <v>18669.958832277451</v>
          </cell>
          <cell r="Z68">
            <v>0</v>
          </cell>
          <cell r="AA68">
            <v>0</v>
          </cell>
          <cell r="AB68">
            <v>4859545.0574683007</v>
          </cell>
          <cell r="AE68">
            <v>0</v>
          </cell>
        </row>
        <row r="69">
          <cell r="B69">
            <v>10272</v>
          </cell>
          <cell r="C69" t="str">
            <v>LISTIANA PRASTIWI</v>
          </cell>
          <cell r="D69" t="str">
            <v>DC</v>
          </cell>
          <cell r="E69">
            <v>0</v>
          </cell>
          <cell r="F69" t="str">
            <v>BAYU</v>
          </cell>
          <cell r="G69" t="str">
            <v>TK</v>
          </cell>
          <cell r="H69">
            <v>42402</v>
          </cell>
          <cell r="I69">
            <v>4</v>
          </cell>
          <cell r="J69">
            <v>4140000</v>
          </cell>
          <cell r="K69">
            <v>828000</v>
          </cell>
          <cell r="L69">
            <v>0</v>
          </cell>
          <cell r="M69">
            <v>0</v>
          </cell>
          <cell r="N69">
            <v>613471.69925380975</v>
          </cell>
          <cell r="O69">
            <v>35107.199999999997</v>
          </cell>
          <cell r="P69">
            <v>0</v>
          </cell>
          <cell r="Q69">
            <v>16560</v>
          </cell>
          <cell r="S69">
            <v>1493138.8992538096</v>
          </cell>
          <cell r="T69">
            <v>16560</v>
          </cell>
          <cell r="U69">
            <v>0</v>
          </cell>
          <cell r="V69">
            <v>8280</v>
          </cell>
          <cell r="W69">
            <v>10330.295454545456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1406301.4037992642</v>
          </cell>
          <cell r="AE69">
            <v>0</v>
          </cell>
        </row>
        <row r="70">
          <cell r="B70">
            <v>10245</v>
          </cell>
          <cell r="C70" t="str">
            <v>ERNAWATI SAPUTRI</v>
          </cell>
          <cell r="D70" t="str">
            <v>DC</v>
          </cell>
          <cell r="E70">
            <v>0</v>
          </cell>
          <cell r="F70" t="str">
            <v>BAYU</v>
          </cell>
          <cell r="G70" t="str">
            <v>TK</v>
          </cell>
          <cell r="H70">
            <v>42146</v>
          </cell>
          <cell r="I70">
            <v>4</v>
          </cell>
          <cell r="J70">
            <v>4140000</v>
          </cell>
          <cell r="K70">
            <v>828000</v>
          </cell>
          <cell r="L70">
            <v>0</v>
          </cell>
          <cell r="M70">
            <v>0</v>
          </cell>
          <cell r="N70">
            <v>576760.67192853393</v>
          </cell>
          <cell r="O70">
            <v>35107.199999999997</v>
          </cell>
          <cell r="P70">
            <v>0</v>
          </cell>
          <cell r="Q70">
            <v>16560</v>
          </cell>
          <cell r="S70">
            <v>1456427.8719285338</v>
          </cell>
          <cell r="T70">
            <v>16560</v>
          </cell>
          <cell r="U70">
            <v>0</v>
          </cell>
          <cell r="V70">
            <v>8280</v>
          </cell>
          <cell r="W70">
            <v>9818.9318181818198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1370101.7401103519</v>
          </cell>
          <cell r="AE70">
            <v>0</v>
          </cell>
        </row>
        <row r="71">
          <cell r="B71">
            <v>50009</v>
          </cell>
          <cell r="C71" t="str">
            <v>Rusdi Risdiantoro</v>
          </cell>
          <cell r="D71" t="str">
            <v>SC</v>
          </cell>
          <cell r="E71">
            <v>0</v>
          </cell>
          <cell r="F71" t="str">
            <v>SC</v>
          </cell>
          <cell r="G71" t="str">
            <v>K2</v>
          </cell>
          <cell r="H71">
            <v>40026</v>
          </cell>
          <cell r="I71">
            <v>20</v>
          </cell>
          <cell r="J71">
            <v>4138022</v>
          </cell>
          <cell r="K71">
            <v>4138022</v>
          </cell>
          <cell r="L71">
            <v>0</v>
          </cell>
          <cell r="M71">
            <v>0</v>
          </cell>
          <cell r="N71">
            <v>1731005.8437624804</v>
          </cell>
          <cell r="O71">
            <v>175452.13279999999</v>
          </cell>
          <cell r="P71">
            <v>157638.92000000001</v>
          </cell>
          <cell r="Q71">
            <v>82760.44</v>
          </cell>
          <cell r="S71">
            <v>6284879.3365624808</v>
          </cell>
          <cell r="T71">
            <v>82760.44</v>
          </cell>
          <cell r="U71">
            <v>39409.730000000003</v>
          </cell>
          <cell r="V71">
            <v>41380.22</v>
          </cell>
          <cell r="W71">
            <v>10330.295454545456</v>
          </cell>
          <cell r="X71">
            <v>9104.248986717872</v>
          </cell>
          <cell r="Y71">
            <v>9104.248986717872</v>
          </cell>
          <cell r="Z71">
            <v>0</v>
          </cell>
          <cell r="AA71">
            <v>0</v>
          </cell>
          <cell r="AB71">
            <v>5686042.9093212169</v>
          </cell>
          <cell r="AE71">
            <v>0</v>
          </cell>
        </row>
        <row r="72">
          <cell r="B72">
            <v>50016</v>
          </cell>
          <cell r="C72" t="str">
            <v>ROHMAT P</v>
          </cell>
          <cell r="D72" t="str">
            <v>OB</v>
          </cell>
          <cell r="E72">
            <v>0</v>
          </cell>
          <cell r="F72" t="str">
            <v>OB</v>
          </cell>
          <cell r="G72" t="str">
            <v>TK</v>
          </cell>
          <cell r="H72">
            <v>42800</v>
          </cell>
          <cell r="I72">
            <v>20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546531.79190751445</v>
          </cell>
          <cell r="O72">
            <v>0</v>
          </cell>
          <cell r="P72">
            <v>0</v>
          </cell>
          <cell r="Q72">
            <v>0</v>
          </cell>
          <cell r="S72">
            <v>546531.79190751445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546531.79190751445</v>
          </cell>
          <cell r="AE72">
            <v>0</v>
          </cell>
        </row>
        <row r="73">
          <cell r="B73">
            <v>10352</v>
          </cell>
          <cell r="C73" t="str">
            <v>BUDI MULYONO</v>
          </cell>
          <cell r="D73" t="str">
            <v>DC</v>
          </cell>
          <cell r="E73">
            <v>0</v>
          </cell>
          <cell r="F73">
            <v>0</v>
          </cell>
          <cell r="G73" t="str">
            <v>TK</v>
          </cell>
          <cell r="H73">
            <v>43314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53582.187598528653</v>
          </cell>
          <cell r="O73">
            <v>0</v>
          </cell>
          <cell r="P73">
            <v>0</v>
          </cell>
          <cell r="Q73">
            <v>0</v>
          </cell>
          <cell r="S73">
            <v>53582.187598528653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53582.187598528653</v>
          </cell>
          <cell r="AE73">
            <v>0</v>
          </cell>
        </row>
        <row r="74">
          <cell r="B74">
            <v>10367</v>
          </cell>
          <cell r="C74" t="str">
            <v xml:space="preserve">DEWI LESTARI </v>
          </cell>
          <cell r="D74" t="str">
            <v>DC</v>
          </cell>
          <cell r="E74">
            <v>0</v>
          </cell>
          <cell r="F74">
            <v>0</v>
          </cell>
          <cell r="G74" t="str">
            <v>TK</v>
          </cell>
          <cell r="H74">
            <v>43494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123572.7</v>
          </cell>
          <cell r="O74">
            <v>0</v>
          </cell>
          <cell r="P74">
            <v>0</v>
          </cell>
          <cell r="Q74">
            <v>0</v>
          </cell>
          <cell r="S74">
            <v>123572.7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123572.7</v>
          </cell>
          <cell r="AE74">
            <v>0</v>
          </cell>
        </row>
        <row r="75">
          <cell r="B75">
            <v>10333</v>
          </cell>
          <cell r="C75" t="str">
            <v>EVILIA HOTMA</v>
          </cell>
          <cell r="D75" t="str">
            <v>DC</v>
          </cell>
          <cell r="F75">
            <v>0</v>
          </cell>
          <cell r="G75" t="str">
            <v>TK</v>
          </cell>
          <cell r="H75">
            <v>43150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280060.38759852864</v>
          </cell>
          <cell r="O75">
            <v>0</v>
          </cell>
          <cell r="P75">
            <v>0</v>
          </cell>
          <cell r="Q75">
            <v>0</v>
          </cell>
          <cell r="S75">
            <v>280060.38759852864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280060.38759852864</v>
          </cell>
          <cell r="AE75">
            <v>0</v>
          </cell>
        </row>
        <row r="76">
          <cell r="B76">
            <v>10362</v>
          </cell>
          <cell r="C76" t="str">
            <v>ERICK MARULAM PANGERAN</v>
          </cell>
          <cell r="D76" t="str">
            <v>DC</v>
          </cell>
          <cell r="F76">
            <v>0</v>
          </cell>
          <cell r="G76" t="str">
            <v>TK</v>
          </cell>
          <cell r="H76">
            <v>43474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387869.08759852871</v>
          </cell>
          <cell r="O76">
            <v>0</v>
          </cell>
          <cell r="P76">
            <v>0</v>
          </cell>
          <cell r="Q76">
            <v>0</v>
          </cell>
          <cell r="S76">
            <v>387869.08759852871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387869.08759852871</v>
          </cell>
          <cell r="AE76">
            <v>0</v>
          </cell>
        </row>
        <row r="77">
          <cell r="B77">
            <v>10363</v>
          </cell>
          <cell r="C77" t="str">
            <v xml:space="preserve">RISTI IMAN SARI </v>
          </cell>
          <cell r="D77" t="str">
            <v>DC</v>
          </cell>
          <cell r="F77">
            <v>0</v>
          </cell>
          <cell r="G77" t="str">
            <v>TK</v>
          </cell>
          <cell r="H77">
            <v>43479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438052.18759852869</v>
          </cell>
          <cell r="O77">
            <v>0</v>
          </cell>
          <cell r="P77">
            <v>0</v>
          </cell>
          <cell r="Q77">
            <v>0</v>
          </cell>
          <cell r="S77">
            <v>438052.18759852869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438052.18759852869</v>
          </cell>
          <cell r="AE77">
            <v>0</v>
          </cell>
        </row>
        <row r="78">
          <cell r="B78">
            <v>10347</v>
          </cell>
          <cell r="C78" t="str">
            <v>NOVA EKA SARI,SE</v>
          </cell>
          <cell r="D78" t="str">
            <v>DC</v>
          </cell>
          <cell r="F78">
            <v>0</v>
          </cell>
          <cell r="G78" t="str">
            <v>TK</v>
          </cell>
          <cell r="H78">
            <v>43293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141335.58759852865</v>
          </cell>
          <cell r="O78">
            <v>0</v>
          </cell>
          <cell r="P78">
            <v>0</v>
          </cell>
          <cell r="Q78">
            <v>0</v>
          </cell>
          <cell r="S78">
            <v>141335.58759852865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141335.58759852865</v>
          </cell>
          <cell r="AE78">
            <v>0</v>
          </cell>
        </row>
        <row r="79">
          <cell r="B79">
            <v>10338</v>
          </cell>
          <cell r="C79" t="str">
            <v>JAYA TARIGAN</v>
          </cell>
          <cell r="D79" t="str">
            <v>DC</v>
          </cell>
          <cell r="F79">
            <v>0</v>
          </cell>
          <cell r="G79" t="str">
            <v>TK</v>
          </cell>
          <cell r="H79">
            <v>43179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141335.58759852865</v>
          </cell>
          <cell r="O79">
            <v>0</v>
          </cell>
          <cell r="P79">
            <v>0</v>
          </cell>
          <cell r="Q79">
            <v>0</v>
          </cell>
          <cell r="S79">
            <v>141335.58759852865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141335.58759852865</v>
          </cell>
          <cell r="AE79">
            <v>0</v>
          </cell>
        </row>
      </sheetData>
      <sheetData sheetId="6" refreshError="1"/>
      <sheetData sheetId="7">
        <row r="8">
          <cell r="B8">
            <v>40001</v>
          </cell>
          <cell r="C8" t="str">
            <v>DEWI DAMAYANTI</v>
          </cell>
          <cell r="D8">
            <v>1148341.543121387</v>
          </cell>
          <cell r="E8">
            <v>0</v>
          </cell>
          <cell r="F8">
            <v>150000</v>
          </cell>
          <cell r="G8">
            <v>14173.592727272728</v>
          </cell>
          <cell r="H8">
            <v>227140.90909090909</v>
          </cell>
          <cell r="I8">
            <v>49642.693641618476</v>
          </cell>
        </row>
        <row r="9">
          <cell r="B9">
            <v>40002</v>
          </cell>
          <cell r="C9" t="str">
            <v>DIANAWATI DEWI P.</v>
          </cell>
          <cell r="D9">
            <v>448063.58381502889</v>
          </cell>
          <cell r="E9">
            <v>0</v>
          </cell>
          <cell r="F9">
            <v>50000</v>
          </cell>
          <cell r="G9">
            <v>14173.592727272728</v>
          </cell>
          <cell r="H9">
            <v>227140.90909090909</v>
          </cell>
          <cell r="I9">
            <v>50259.791907514445</v>
          </cell>
        </row>
        <row r="10">
          <cell r="B10">
            <v>10034</v>
          </cell>
          <cell r="C10" t="str">
            <v>KOTOT TAKARIANTO</v>
          </cell>
          <cell r="D10">
            <v>1181661.8497109825</v>
          </cell>
          <cell r="E10">
            <v>500000</v>
          </cell>
          <cell r="F10">
            <v>100000</v>
          </cell>
          <cell r="G10">
            <v>16697.956363636364</v>
          </cell>
          <cell r="H10">
            <v>267595.45454545453</v>
          </cell>
          <cell r="I10">
            <v>70418.254335260135</v>
          </cell>
        </row>
        <row r="11">
          <cell r="B11">
            <v>10010</v>
          </cell>
          <cell r="C11" t="str">
            <v>BAYU BERIYANTO</v>
          </cell>
          <cell r="D11">
            <v>1020858.3815028901</v>
          </cell>
          <cell r="E11">
            <v>500000</v>
          </cell>
          <cell r="F11">
            <v>75000</v>
          </cell>
          <cell r="G11">
            <v>19189.063636363637</v>
          </cell>
          <cell r="H11">
            <v>307517.04545454547</v>
          </cell>
          <cell r="I11">
            <v>83686.739884393057</v>
          </cell>
        </row>
        <row r="12">
          <cell r="B12">
            <v>10053</v>
          </cell>
          <cell r="C12" t="str">
            <v>RUDI PRAWIRO</v>
          </cell>
          <cell r="D12">
            <v>1273065.994734104</v>
          </cell>
          <cell r="E12">
            <v>750000</v>
          </cell>
          <cell r="F12">
            <v>100000</v>
          </cell>
          <cell r="G12">
            <v>0</v>
          </cell>
          <cell r="H12">
            <v>0</v>
          </cell>
          <cell r="I12">
            <v>0</v>
          </cell>
        </row>
        <row r="13">
          <cell r="B13">
            <v>10174</v>
          </cell>
          <cell r="C13" t="str">
            <v>MONANG SITOHANG</v>
          </cell>
          <cell r="D13">
            <v>977883.93531791912</v>
          </cell>
          <cell r="E13">
            <v>750000</v>
          </cell>
          <cell r="F13">
            <v>100000</v>
          </cell>
          <cell r="G13">
            <v>0</v>
          </cell>
          <cell r="H13">
            <v>0</v>
          </cell>
          <cell r="I13">
            <v>0</v>
          </cell>
        </row>
        <row r="14">
          <cell r="B14" t="str">
            <v>10121(TL)</v>
          </cell>
          <cell r="C14" t="str">
            <v>MITA PURNAMA SARI</v>
          </cell>
          <cell r="D14">
            <v>1116345.8701194604</v>
          </cell>
          <cell r="E14">
            <v>400000</v>
          </cell>
          <cell r="F14">
            <v>100000</v>
          </cell>
          <cell r="G14">
            <v>19310.956363636364</v>
          </cell>
          <cell r="H14">
            <v>309470.45454545453</v>
          </cell>
          <cell r="I14">
            <v>72218.107167630049</v>
          </cell>
        </row>
        <row r="15">
          <cell r="B15" t="str">
            <v>10251(TL)</v>
          </cell>
          <cell r="C15" t="str">
            <v>SITI ROMLAH</v>
          </cell>
          <cell r="D15">
            <v>862685.89672447008</v>
          </cell>
          <cell r="E15">
            <v>400000</v>
          </cell>
          <cell r="F15">
            <v>100000</v>
          </cell>
          <cell r="G15">
            <v>16811.410909090908</v>
          </cell>
          <cell r="H15">
            <v>269413.63636363635</v>
          </cell>
          <cell r="I15">
            <v>72330.286242774571</v>
          </cell>
        </row>
        <row r="16">
          <cell r="B16">
            <v>11043</v>
          </cell>
          <cell r="C16" t="str">
            <v>DYNO TRI BAYUNANDA</v>
          </cell>
          <cell r="D16">
            <v>758440.75144508667</v>
          </cell>
          <cell r="E16">
            <v>0</v>
          </cell>
          <cell r="F16">
            <v>75000</v>
          </cell>
          <cell r="G16">
            <v>20423.378181818181</v>
          </cell>
          <cell r="H16">
            <v>327297.72727272729</v>
          </cell>
          <cell r="I16">
            <v>87721.527052023099</v>
          </cell>
        </row>
        <row r="17">
          <cell r="B17">
            <v>10070</v>
          </cell>
          <cell r="C17" t="str">
            <v>YUNITA</v>
          </cell>
          <cell r="D17">
            <v>1198558.0309219654</v>
          </cell>
          <cell r="E17">
            <v>0</v>
          </cell>
          <cell r="F17">
            <v>100000</v>
          </cell>
          <cell r="G17">
            <v>16811.410909090908</v>
          </cell>
          <cell r="H17">
            <v>269413.63636363635</v>
          </cell>
          <cell r="I17">
            <v>73316.994219653192</v>
          </cell>
        </row>
        <row r="18">
          <cell r="B18">
            <v>11049</v>
          </cell>
          <cell r="C18" t="str">
            <v>YULIANINGSIH</v>
          </cell>
          <cell r="D18">
            <v>1196239.8843930636</v>
          </cell>
          <cell r="E18">
            <v>0</v>
          </cell>
          <cell r="F18">
            <v>100000</v>
          </cell>
          <cell r="G18">
            <v>20423.378181818181</v>
          </cell>
          <cell r="H18">
            <v>327297.72727272729</v>
          </cell>
          <cell r="I18">
            <v>89070.069364161871</v>
          </cell>
        </row>
        <row r="19">
          <cell r="B19">
            <v>10129</v>
          </cell>
          <cell r="C19" t="str">
            <v>AL IKHSAN ARIFUDIN</v>
          </cell>
          <cell r="D19">
            <v>741849.71098265902</v>
          </cell>
          <cell r="E19">
            <v>0</v>
          </cell>
          <cell r="F19">
            <v>75000</v>
          </cell>
          <cell r="G19">
            <v>20423.378181818181</v>
          </cell>
          <cell r="H19">
            <v>327297.72727272729</v>
          </cell>
          <cell r="I19">
            <v>77415.768786127155</v>
          </cell>
        </row>
        <row r="20">
          <cell r="B20">
            <v>10141</v>
          </cell>
          <cell r="C20" t="str">
            <v>ENAH SRIANAH</v>
          </cell>
          <cell r="D20">
            <v>1207322.7876011562</v>
          </cell>
          <cell r="E20">
            <v>0</v>
          </cell>
          <cell r="F20">
            <v>100000</v>
          </cell>
          <cell r="G20">
            <v>16811.410909090908</v>
          </cell>
          <cell r="H20">
            <v>269413.63636363635</v>
          </cell>
          <cell r="I20">
            <v>73316.994219653192</v>
          </cell>
        </row>
        <row r="21">
          <cell r="B21">
            <v>10161</v>
          </cell>
          <cell r="C21" t="str">
            <v>SITTI MELATI NOVIATI TRIFIRLI</v>
          </cell>
          <cell r="D21">
            <v>789710.98265895958</v>
          </cell>
          <cell r="E21">
            <v>0</v>
          </cell>
          <cell r="F21">
            <v>75000</v>
          </cell>
          <cell r="G21">
            <v>19310.956363636364</v>
          </cell>
          <cell r="H21">
            <v>309470.45454545453</v>
          </cell>
          <cell r="I21">
            <v>84218.294797687849</v>
          </cell>
        </row>
        <row r="22">
          <cell r="B22">
            <v>10166</v>
          </cell>
          <cell r="C22" t="str">
            <v>EVA ERNAWATI</v>
          </cell>
          <cell r="D22">
            <v>1048156.0693641617</v>
          </cell>
          <cell r="E22">
            <v>0</v>
          </cell>
          <cell r="F22">
            <v>75000</v>
          </cell>
          <cell r="G22">
            <v>20423.378181818181</v>
          </cell>
          <cell r="H22">
            <v>327297.72727272729</v>
          </cell>
          <cell r="I22">
            <v>89070.069364161871</v>
          </cell>
        </row>
        <row r="23">
          <cell r="B23">
            <v>10167</v>
          </cell>
          <cell r="C23" t="str">
            <v>F ADISTYA AMANDA</v>
          </cell>
          <cell r="D23">
            <v>1051853.4168477843</v>
          </cell>
          <cell r="E23">
            <v>0</v>
          </cell>
          <cell r="F23">
            <v>75000</v>
          </cell>
          <cell r="G23">
            <v>19310.956363636364</v>
          </cell>
          <cell r="H23">
            <v>309470.45454545453</v>
          </cell>
          <cell r="I23">
            <v>75560.294797687849</v>
          </cell>
        </row>
        <row r="24">
          <cell r="B24">
            <v>10208</v>
          </cell>
          <cell r="C24" t="str">
            <v>ABDUL FATAH</v>
          </cell>
          <cell r="D24">
            <v>1182138.4393063583</v>
          </cell>
          <cell r="E24">
            <v>0</v>
          </cell>
          <cell r="F24">
            <v>100000</v>
          </cell>
          <cell r="G24">
            <v>21487.014545454545</v>
          </cell>
          <cell r="H24">
            <v>344343.18181818182</v>
          </cell>
          <cell r="I24">
            <v>93709.005780346837</v>
          </cell>
        </row>
        <row r="25">
          <cell r="B25">
            <v>10214</v>
          </cell>
          <cell r="C25" t="str">
            <v>HENDRO NOFRIANTO</v>
          </cell>
          <cell r="D25">
            <v>1145080.9248554914</v>
          </cell>
          <cell r="E25">
            <v>0</v>
          </cell>
          <cell r="F25">
            <v>100000</v>
          </cell>
          <cell r="G25">
            <v>20423.378181818181</v>
          </cell>
          <cell r="H25">
            <v>327297.72727272729</v>
          </cell>
          <cell r="I25">
            <v>89070.069364161871</v>
          </cell>
        </row>
        <row r="26">
          <cell r="B26">
            <v>10220</v>
          </cell>
          <cell r="C26" t="str">
            <v xml:space="preserve">TINA SARI SIMANJUNTAK </v>
          </cell>
          <cell r="D26">
            <v>781335.26011560694</v>
          </cell>
          <cell r="E26">
            <v>0</v>
          </cell>
          <cell r="F26">
            <v>75000</v>
          </cell>
          <cell r="G26">
            <v>20423.378181818181</v>
          </cell>
          <cell r="H26">
            <v>327297.72727272729</v>
          </cell>
          <cell r="I26">
            <v>89070.069364161871</v>
          </cell>
        </row>
        <row r="27">
          <cell r="B27">
            <v>10223</v>
          </cell>
          <cell r="C27" t="str">
            <v>DENI IRAWATI</v>
          </cell>
          <cell r="D27">
            <v>1164011.2644816956</v>
          </cell>
          <cell r="E27">
            <v>0</v>
          </cell>
          <cell r="F27">
            <v>100000</v>
          </cell>
          <cell r="G27">
            <v>11812.32</v>
          </cell>
          <cell r="H27">
            <v>189300</v>
          </cell>
          <cell r="I27">
            <v>40666.393063583819</v>
          </cell>
        </row>
        <row r="28">
          <cell r="B28">
            <v>10224</v>
          </cell>
          <cell r="C28" t="str">
            <v>RUKMINI</v>
          </cell>
          <cell r="D28">
            <v>1011836.8701734104</v>
          </cell>
          <cell r="E28">
            <v>0</v>
          </cell>
          <cell r="F28">
            <v>75000</v>
          </cell>
          <cell r="G28">
            <v>16811.410909090908</v>
          </cell>
          <cell r="H28">
            <v>269413.63636363635</v>
          </cell>
          <cell r="I28">
            <v>73316.994219653192</v>
          </cell>
        </row>
        <row r="29">
          <cell r="B29">
            <v>10246</v>
          </cell>
          <cell r="C29" t="str">
            <v>BERNIKE HERAWATI TAMPUBOLON</v>
          </cell>
          <cell r="D29">
            <v>958115.69121387275</v>
          </cell>
          <cell r="E29">
            <v>0</v>
          </cell>
          <cell r="F29">
            <v>100000</v>
          </cell>
          <cell r="G29">
            <v>19310.956363636364</v>
          </cell>
          <cell r="H29">
            <v>309470.45454545453</v>
          </cell>
          <cell r="I29">
            <v>84218.294797687849</v>
          </cell>
        </row>
        <row r="30">
          <cell r="B30">
            <v>10264</v>
          </cell>
          <cell r="C30" t="str">
            <v>DARWIN RUMAHORBO</v>
          </cell>
          <cell r="D30">
            <v>938535.14312138723</v>
          </cell>
          <cell r="E30">
            <v>0</v>
          </cell>
          <cell r="F30">
            <v>100000</v>
          </cell>
          <cell r="G30">
            <v>19310.956363636364</v>
          </cell>
          <cell r="H30">
            <v>309470.45454545453</v>
          </cell>
          <cell r="I30">
            <v>84218.294797687849</v>
          </cell>
        </row>
        <row r="31">
          <cell r="B31">
            <v>10269</v>
          </cell>
          <cell r="C31" t="str">
            <v>SITI QONI'AH</v>
          </cell>
          <cell r="D31">
            <v>958939.37979768787</v>
          </cell>
          <cell r="E31">
            <v>0</v>
          </cell>
          <cell r="F31">
            <v>100000</v>
          </cell>
          <cell r="G31">
            <v>11812.32</v>
          </cell>
          <cell r="H31">
            <v>189300</v>
          </cell>
          <cell r="I31">
            <v>51515.393063583819</v>
          </cell>
        </row>
        <row r="32">
          <cell r="B32">
            <v>10275</v>
          </cell>
          <cell r="C32" t="str">
            <v>SUGESTI SITUMORANG</v>
          </cell>
          <cell r="D32">
            <v>975264.45317919075</v>
          </cell>
          <cell r="E32">
            <v>0</v>
          </cell>
          <cell r="F32">
            <v>75000</v>
          </cell>
          <cell r="G32">
            <v>16811.410909090908</v>
          </cell>
          <cell r="H32">
            <v>269413.63636363635</v>
          </cell>
          <cell r="I32">
            <v>73316.994219653192</v>
          </cell>
        </row>
        <row r="33">
          <cell r="B33">
            <v>10279</v>
          </cell>
          <cell r="C33" t="str">
            <v>JULIA DEVI SINAGA</v>
          </cell>
          <cell r="D33">
            <v>901786.12716763013</v>
          </cell>
          <cell r="E33">
            <v>0</v>
          </cell>
          <cell r="F33">
            <v>100000</v>
          </cell>
          <cell r="G33">
            <v>20423.378181818181</v>
          </cell>
          <cell r="H33">
            <v>327297.72727272729</v>
          </cell>
          <cell r="I33">
            <v>72421.069364161871</v>
          </cell>
        </row>
        <row r="34">
          <cell r="B34">
            <v>10286</v>
          </cell>
          <cell r="C34" t="str">
            <v>TRY HEPPY NESS LB GAOL</v>
          </cell>
          <cell r="D34">
            <v>1150265.8959537572</v>
          </cell>
          <cell r="E34">
            <v>0</v>
          </cell>
          <cell r="F34">
            <v>100000</v>
          </cell>
          <cell r="G34">
            <v>21487.014545454545</v>
          </cell>
          <cell r="H34">
            <v>344343.18181818182</v>
          </cell>
          <cell r="I34">
            <v>76193.005780346837</v>
          </cell>
        </row>
        <row r="35">
          <cell r="B35">
            <v>10292</v>
          </cell>
          <cell r="C35" t="str">
            <v>NINING RUSTITIN</v>
          </cell>
          <cell r="D35">
            <v>1140868.6934566472</v>
          </cell>
          <cell r="E35">
            <v>0</v>
          </cell>
          <cell r="F35">
            <v>100000</v>
          </cell>
          <cell r="G35">
            <v>19310.956363636364</v>
          </cell>
          <cell r="H35">
            <v>309470.45454545453</v>
          </cell>
          <cell r="I35">
            <v>83064.294797687849</v>
          </cell>
        </row>
        <row r="36">
          <cell r="B36">
            <v>10293</v>
          </cell>
          <cell r="C36" t="str">
            <v>VERONIKA MANURUNG</v>
          </cell>
          <cell r="D36">
            <v>1160635.8381502891</v>
          </cell>
          <cell r="E36">
            <v>0</v>
          </cell>
          <cell r="F36">
            <v>100000</v>
          </cell>
          <cell r="G36">
            <v>20423.378181818181</v>
          </cell>
          <cell r="H36">
            <v>327297.72727272729</v>
          </cell>
          <cell r="I36">
            <v>89070.069364161871</v>
          </cell>
        </row>
        <row r="37">
          <cell r="B37">
            <v>10300</v>
          </cell>
          <cell r="C37" t="str">
            <v>SAPTHA MANDASARI</v>
          </cell>
          <cell r="D37">
            <v>1061722.5433526011</v>
          </cell>
          <cell r="E37">
            <v>0</v>
          </cell>
          <cell r="F37">
            <v>75000</v>
          </cell>
          <cell r="G37">
            <v>21487.014545454545</v>
          </cell>
          <cell r="H37">
            <v>344343.18181818182</v>
          </cell>
          <cell r="I37">
            <v>73565.647398843925</v>
          </cell>
        </row>
        <row r="38">
          <cell r="B38">
            <v>10306</v>
          </cell>
          <cell r="C38" t="str">
            <v>ROHANI SIBURIAN</v>
          </cell>
          <cell r="D38">
            <v>1160635.8381502891</v>
          </cell>
          <cell r="E38">
            <v>0</v>
          </cell>
          <cell r="F38">
            <v>100000</v>
          </cell>
          <cell r="G38">
            <v>19310.956363636364</v>
          </cell>
          <cell r="H38">
            <v>309470.45454545453</v>
          </cell>
          <cell r="I38">
            <v>75088.294797687849</v>
          </cell>
        </row>
        <row r="39">
          <cell r="B39">
            <v>10311</v>
          </cell>
          <cell r="C39" t="str">
            <v>WASTINI</v>
          </cell>
          <cell r="D39">
            <v>1048081.5028901735</v>
          </cell>
          <cell r="E39">
            <v>0</v>
          </cell>
          <cell r="F39">
            <v>75000</v>
          </cell>
          <cell r="G39">
            <v>21487.014545454545</v>
          </cell>
          <cell r="H39">
            <v>344343.18181818182</v>
          </cell>
          <cell r="I39">
            <v>93709.005780346837</v>
          </cell>
        </row>
        <row r="40">
          <cell r="B40">
            <v>10313</v>
          </cell>
          <cell r="C40" t="str">
            <v>B.MEGAWATI LUMBANTORUAN</v>
          </cell>
          <cell r="D40">
            <v>1206675.7947976878</v>
          </cell>
          <cell r="E40">
            <v>0</v>
          </cell>
          <cell r="F40">
            <v>100000</v>
          </cell>
          <cell r="G40">
            <v>21487.014545454545</v>
          </cell>
          <cell r="H40">
            <v>344343.18181818182</v>
          </cell>
          <cell r="I40">
            <v>93709.005780346837</v>
          </cell>
        </row>
        <row r="41">
          <cell r="B41">
            <v>10314</v>
          </cell>
          <cell r="C41" t="str">
            <v>NANCI MELDA SIHOMBING</v>
          </cell>
          <cell r="D41">
            <v>1160635.8381502891</v>
          </cell>
          <cell r="E41">
            <v>0</v>
          </cell>
          <cell r="F41">
            <v>100000</v>
          </cell>
          <cell r="G41">
            <v>21487.014545454545</v>
          </cell>
          <cell r="H41">
            <v>344343.18181818182</v>
          </cell>
          <cell r="I41">
            <v>93709.005780346837</v>
          </cell>
        </row>
        <row r="42">
          <cell r="B42">
            <v>10315</v>
          </cell>
          <cell r="C42" t="str">
            <v>ZAENAL MUSTAFA SITUMORANG</v>
          </cell>
          <cell r="D42">
            <v>1146078.0346820811</v>
          </cell>
          <cell r="E42">
            <v>0</v>
          </cell>
          <cell r="F42">
            <v>100000</v>
          </cell>
          <cell r="G42">
            <v>21487.014545454545</v>
          </cell>
          <cell r="H42">
            <v>344343.18181818182</v>
          </cell>
          <cell r="I42">
            <v>75609.005780346837</v>
          </cell>
        </row>
        <row r="43">
          <cell r="B43">
            <v>10317</v>
          </cell>
          <cell r="C43" t="str">
            <v>WA ODE LISA HABSARI</v>
          </cell>
          <cell r="D43">
            <v>1182138.4393063583</v>
          </cell>
          <cell r="E43">
            <v>0</v>
          </cell>
          <cell r="F43">
            <v>100000</v>
          </cell>
          <cell r="G43">
            <v>21487.014545454545</v>
          </cell>
          <cell r="H43">
            <v>344343.18181818182</v>
          </cell>
          <cell r="I43">
            <v>93709.005780346837</v>
          </cell>
        </row>
        <row r="44">
          <cell r="B44">
            <v>10322</v>
          </cell>
          <cell r="C44" t="str">
            <v>GABRIELLA TAMPUBOLON</v>
          </cell>
          <cell r="D44">
            <v>1160081.3121387283</v>
          </cell>
          <cell r="E44">
            <v>0</v>
          </cell>
          <cell r="F44">
            <v>100000</v>
          </cell>
          <cell r="G44">
            <v>21487.014545454545</v>
          </cell>
          <cell r="H44">
            <v>344343.18181818182</v>
          </cell>
          <cell r="I44">
            <v>64947.559306358395</v>
          </cell>
        </row>
        <row r="45">
          <cell r="B45">
            <v>10324</v>
          </cell>
          <cell r="C45" t="str">
            <v>DHEA PATTAH</v>
          </cell>
          <cell r="D45">
            <v>1160081.3121387283</v>
          </cell>
          <cell r="E45">
            <v>0</v>
          </cell>
          <cell r="F45">
            <v>100000</v>
          </cell>
          <cell r="G45">
            <v>21487.014545454545</v>
          </cell>
          <cell r="H45">
            <v>344343.18181818182</v>
          </cell>
          <cell r="I45">
            <v>93709.005780346837</v>
          </cell>
        </row>
        <row r="46">
          <cell r="B46">
            <v>10325</v>
          </cell>
          <cell r="C46" t="str">
            <v>NURLIAN  FAUZIAH RAHMAN</v>
          </cell>
          <cell r="D46">
            <v>1150513.6312138729</v>
          </cell>
          <cell r="E46">
            <v>0</v>
          </cell>
          <cell r="F46">
            <v>100000</v>
          </cell>
          <cell r="G46">
            <v>21487.014545454545</v>
          </cell>
          <cell r="H46">
            <v>344343.18181818182</v>
          </cell>
          <cell r="I46">
            <v>93709.005780346837</v>
          </cell>
        </row>
        <row r="47">
          <cell r="B47">
            <v>10331</v>
          </cell>
          <cell r="C47" t="str">
            <v>SUHADAYANI RAHMALIA</v>
          </cell>
          <cell r="D47">
            <v>1160635.8381502891</v>
          </cell>
          <cell r="E47">
            <v>0</v>
          </cell>
          <cell r="F47">
            <v>100000</v>
          </cell>
          <cell r="G47">
            <v>21487.014545454545</v>
          </cell>
          <cell r="H47">
            <v>344343.18181818182</v>
          </cell>
          <cell r="I47">
            <v>93709.005780346837</v>
          </cell>
        </row>
        <row r="48">
          <cell r="B48">
            <v>10339</v>
          </cell>
          <cell r="C48" t="str">
            <v>SUGESTI TRI WIHANI</v>
          </cell>
          <cell r="D48">
            <v>1145530.4640655105</v>
          </cell>
          <cell r="E48">
            <v>0</v>
          </cell>
          <cell r="F48">
            <v>100000</v>
          </cell>
          <cell r="G48">
            <v>21487.014545454545</v>
          </cell>
          <cell r="H48">
            <v>344343.18181818182</v>
          </cell>
          <cell r="I48">
            <v>91081.647398843925</v>
          </cell>
        </row>
        <row r="49">
          <cell r="B49">
            <v>10342</v>
          </cell>
          <cell r="C49" t="str">
            <v>SELLY BERTOVYA SIHALOHO</v>
          </cell>
          <cell r="D49">
            <v>1160081.3121387283</v>
          </cell>
          <cell r="E49">
            <v>0</v>
          </cell>
          <cell r="F49">
            <v>100000</v>
          </cell>
          <cell r="G49">
            <v>21487.014545454545</v>
          </cell>
          <cell r="H49">
            <v>344343.18181818182</v>
          </cell>
          <cell r="I49">
            <v>93709.005780346837</v>
          </cell>
        </row>
        <row r="50">
          <cell r="B50">
            <v>10343</v>
          </cell>
          <cell r="C50" t="str">
            <v>AGUNG SATRIO A</v>
          </cell>
          <cell r="D50">
            <v>741495.27167630056</v>
          </cell>
          <cell r="E50">
            <v>0</v>
          </cell>
          <cell r="F50">
            <v>75000</v>
          </cell>
          <cell r="G50">
            <v>21487.014545454545</v>
          </cell>
          <cell r="H50">
            <v>344343.18181818182</v>
          </cell>
          <cell r="I50">
            <v>93709.005780346837</v>
          </cell>
        </row>
        <row r="51">
          <cell r="B51">
            <v>10344</v>
          </cell>
          <cell r="C51" t="str">
            <v>YANTI KUSNIA LUMBAN GAOL</v>
          </cell>
          <cell r="D51">
            <v>1160081.3121387283</v>
          </cell>
          <cell r="E51">
            <v>0</v>
          </cell>
          <cell r="F51">
            <v>100000</v>
          </cell>
          <cell r="G51">
            <v>21487.014545454545</v>
          </cell>
          <cell r="H51">
            <v>344343.18181818182</v>
          </cell>
          <cell r="I51">
            <v>93709.005780346837</v>
          </cell>
        </row>
        <row r="52">
          <cell r="B52">
            <v>10346</v>
          </cell>
          <cell r="C52" t="str">
            <v>SAPUTRA</v>
          </cell>
          <cell r="D52">
            <v>1113837.5210019269</v>
          </cell>
          <cell r="E52">
            <v>0</v>
          </cell>
          <cell r="F52">
            <v>100000</v>
          </cell>
          <cell r="G52">
            <v>21487.014545454545</v>
          </cell>
          <cell r="H52">
            <v>344343.18181818182</v>
          </cell>
          <cell r="I52">
            <v>93709.005780346837</v>
          </cell>
        </row>
        <row r="53">
          <cell r="B53">
            <v>10349</v>
          </cell>
          <cell r="C53" t="str">
            <v>RIZKI SARNI PURBA</v>
          </cell>
          <cell r="D53">
            <v>1160081.3121387283</v>
          </cell>
          <cell r="E53">
            <v>0</v>
          </cell>
          <cell r="F53">
            <v>100000</v>
          </cell>
          <cell r="G53">
            <v>21487.014545454545</v>
          </cell>
          <cell r="H53">
            <v>344343.18181818182</v>
          </cell>
          <cell r="I53">
            <v>76193.005780346837</v>
          </cell>
        </row>
        <row r="54">
          <cell r="B54">
            <v>10351</v>
          </cell>
          <cell r="C54" t="str">
            <v>IRAWATY TAMPUBOLON</v>
          </cell>
          <cell r="D54">
            <v>1160081.3121387283</v>
          </cell>
          <cell r="E54">
            <v>0</v>
          </cell>
          <cell r="F54">
            <v>100000</v>
          </cell>
          <cell r="G54">
            <v>21487.014545454545</v>
          </cell>
          <cell r="H54">
            <v>344343.18181818182</v>
          </cell>
          <cell r="I54">
            <v>93709.005780346837</v>
          </cell>
        </row>
        <row r="55">
          <cell r="B55">
            <v>10353</v>
          </cell>
          <cell r="C55" t="str">
            <v>SYAWAL JUNIAR</v>
          </cell>
          <cell r="D55">
            <v>1160081.3121387283</v>
          </cell>
          <cell r="E55">
            <v>0</v>
          </cell>
          <cell r="F55">
            <v>100000</v>
          </cell>
          <cell r="G55">
            <v>21487.014545454545</v>
          </cell>
          <cell r="H55">
            <v>344343.18181818182</v>
          </cell>
          <cell r="I55">
            <v>93709.005780346837</v>
          </cell>
        </row>
        <row r="56">
          <cell r="B56">
            <v>10355</v>
          </cell>
          <cell r="C56" t="str">
            <v>MARTA SINAGA</v>
          </cell>
          <cell r="D56">
            <v>633858.86127167637</v>
          </cell>
          <cell r="E56">
            <v>0</v>
          </cell>
          <cell r="F56">
            <v>100000</v>
          </cell>
          <cell r="G56">
            <v>21487.014545454545</v>
          </cell>
          <cell r="H56">
            <v>344343.18181818182</v>
          </cell>
          <cell r="I56">
            <v>40402.005780346837</v>
          </cell>
        </row>
        <row r="57">
          <cell r="B57">
            <v>10356</v>
          </cell>
          <cell r="C57" t="str">
            <v>AHMAD AFFANDI</v>
          </cell>
          <cell r="D57">
            <v>1095499.4658959536</v>
          </cell>
          <cell r="E57">
            <v>0</v>
          </cell>
          <cell r="F57">
            <v>100000</v>
          </cell>
          <cell r="G57">
            <v>21487.014545454545</v>
          </cell>
          <cell r="H57">
            <v>344343.18181818182</v>
          </cell>
          <cell r="I57">
            <v>91659.666242774561</v>
          </cell>
        </row>
        <row r="58">
          <cell r="B58">
            <v>10357</v>
          </cell>
          <cell r="C58" t="str">
            <v>MEILANI SOFYANA</v>
          </cell>
          <cell r="D58">
            <v>1160081.3121387283</v>
          </cell>
          <cell r="E58">
            <v>0</v>
          </cell>
          <cell r="F58">
            <v>100000</v>
          </cell>
          <cell r="G58">
            <v>21487.014545454545</v>
          </cell>
          <cell r="H58">
            <v>344343.18181818182</v>
          </cell>
          <cell r="I58">
            <v>93709.005780346837</v>
          </cell>
        </row>
        <row r="59">
          <cell r="B59">
            <v>10364</v>
          </cell>
          <cell r="C59" t="str">
            <v>MILA ANA MARLINA</v>
          </cell>
          <cell r="D59">
            <v>1160081.3121387283</v>
          </cell>
          <cell r="E59">
            <v>0</v>
          </cell>
          <cell r="F59">
            <v>100000</v>
          </cell>
          <cell r="G59">
            <v>21487.014545454545</v>
          </cell>
          <cell r="H59">
            <v>344343.18181818182</v>
          </cell>
          <cell r="I59">
            <v>93183.005780346837</v>
          </cell>
        </row>
        <row r="60">
          <cell r="B60">
            <v>10365</v>
          </cell>
          <cell r="C60" t="str">
            <v>LILIK ELISAH MILYANI</v>
          </cell>
          <cell r="D60">
            <v>1160081.3121387283</v>
          </cell>
          <cell r="E60">
            <v>0</v>
          </cell>
          <cell r="F60">
            <v>100000</v>
          </cell>
          <cell r="G60">
            <v>21487.014545454545</v>
          </cell>
          <cell r="H60">
            <v>344343.18181818182</v>
          </cell>
          <cell r="I60">
            <v>93709.005780346837</v>
          </cell>
        </row>
        <row r="61">
          <cell r="B61">
            <v>10366</v>
          </cell>
          <cell r="C61" t="str">
            <v>JOKO WURYANTO</v>
          </cell>
          <cell r="D61">
            <v>1160081.3121387283</v>
          </cell>
          <cell r="E61">
            <v>0</v>
          </cell>
          <cell r="F61">
            <v>100000</v>
          </cell>
          <cell r="G61">
            <v>18908.572800000002</v>
          </cell>
          <cell r="H61">
            <v>303022</v>
          </cell>
          <cell r="I61">
            <v>63932</v>
          </cell>
        </row>
        <row r="62">
          <cell r="B62">
            <v>10368</v>
          </cell>
          <cell r="C62" t="str">
            <v>JUSLIN LUAHAMBOWO</v>
          </cell>
          <cell r="D62">
            <v>1160081.3121387283</v>
          </cell>
          <cell r="E62">
            <v>0</v>
          </cell>
          <cell r="F62">
            <v>100000</v>
          </cell>
          <cell r="G62">
            <v>0</v>
          </cell>
          <cell r="H62">
            <v>0</v>
          </cell>
          <cell r="I62">
            <v>0</v>
          </cell>
        </row>
        <row r="63">
          <cell r="B63">
            <v>10369</v>
          </cell>
          <cell r="C63" t="str">
            <v xml:space="preserve">YUNIMAN ZEBUA </v>
          </cell>
          <cell r="D63">
            <v>1064404.5028901733</v>
          </cell>
          <cell r="E63">
            <v>0</v>
          </cell>
          <cell r="F63">
            <v>75000</v>
          </cell>
          <cell r="G63">
            <v>0</v>
          </cell>
          <cell r="H63">
            <v>0</v>
          </cell>
          <cell r="I63">
            <v>0</v>
          </cell>
        </row>
        <row r="64">
          <cell r="B64">
            <v>10370</v>
          </cell>
          <cell r="C64" t="str">
            <v xml:space="preserve">TUAN MARTAPPAK SIAHAAN </v>
          </cell>
          <cell r="D64">
            <v>1124202.5086705203</v>
          </cell>
          <cell r="E64">
            <v>0</v>
          </cell>
          <cell r="F64">
            <v>100000</v>
          </cell>
          <cell r="G64">
            <v>0</v>
          </cell>
          <cell r="H64">
            <v>0</v>
          </cell>
          <cell r="I64">
            <v>0</v>
          </cell>
        </row>
        <row r="65">
          <cell r="B65">
            <v>10371</v>
          </cell>
          <cell r="C65" t="str">
            <v xml:space="preserve">NOVA LINA SIMAMORA </v>
          </cell>
          <cell r="D65">
            <v>789333.67630057805</v>
          </cell>
          <cell r="E65">
            <v>0</v>
          </cell>
          <cell r="F65">
            <v>75000</v>
          </cell>
          <cell r="G65">
            <v>0</v>
          </cell>
          <cell r="H65">
            <v>0</v>
          </cell>
          <cell r="I65">
            <v>0</v>
          </cell>
        </row>
        <row r="66">
          <cell r="B66">
            <v>10272</v>
          </cell>
          <cell r="C66" t="str">
            <v>LISTIANA PRASTIWI</v>
          </cell>
          <cell r="D66">
            <v>131618.4971098266</v>
          </cell>
          <cell r="E66">
            <v>0</v>
          </cell>
          <cell r="F66">
            <v>25000</v>
          </cell>
          <cell r="G66">
            <v>21487.014545454545</v>
          </cell>
          <cell r="H66">
            <v>344343.18181818182</v>
          </cell>
          <cell r="I66">
            <v>91023.005780346837</v>
          </cell>
        </row>
        <row r="67">
          <cell r="B67">
            <v>10245</v>
          </cell>
          <cell r="C67" t="str">
            <v>ERNAWATI SAPUTRI</v>
          </cell>
          <cell r="D67">
            <v>131618.4971098266</v>
          </cell>
          <cell r="E67">
            <v>0</v>
          </cell>
          <cell r="F67">
            <v>25000</v>
          </cell>
          <cell r="G67">
            <v>20423.378181818181</v>
          </cell>
          <cell r="H67">
            <v>327297.72727272729</v>
          </cell>
          <cell r="I67">
            <v>72421.069364161871</v>
          </cell>
        </row>
        <row r="68">
          <cell r="B68">
            <v>50009</v>
          </cell>
          <cell r="C68" t="str">
            <v>Rusdi Risdiantoro</v>
          </cell>
          <cell r="D68">
            <v>1160081.3121387283</v>
          </cell>
          <cell r="E68">
            <v>0</v>
          </cell>
          <cell r="F68">
            <v>100000</v>
          </cell>
          <cell r="G68">
            <v>21487.014545454545</v>
          </cell>
          <cell r="H68">
            <v>344343.18181818182</v>
          </cell>
          <cell r="I68">
            <v>105094.33526011564</v>
          </cell>
        </row>
        <row r="69">
          <cell r="B69">
            <v>50016</v>
          </cell>
          <cell r="C69" t="str">
            <v>ROHMAT P</v>
          </cell>
          <cell r="D69">
            <v>546531.79190751445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</row>
        <row r="70">
          <cell r="B70">
            <v>10352</v>
          </cell>
          <cell r="C70" t="str">
            <v>BUDI MULYONO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41321.181818181816</v>
          </cell>
          <cell r="I70">
            <v>12261.005780346837</v>
          </cell>
        </row>
        <row r="71">
          <cell r="B71">
            <v>10367</v>
          </cell>
          <cell r="C71" t="str">
            <v xml:space="preserve">DEWI LESTARI 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106057.7</v>
          </cell>
          <cell r="I71">
            <v>17515</v>
          </cell>
        </row>
        <row r="72">
          <cell r="B72">
            <v>10333</v>
          </cell>
          <cell r="C72" t="str">
            <v>EVILIA HOTMA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223134.38181818184</v>
          </cell>
          <cell r="I72">
            <v>56926.005780346837</v>
          </cell>
        </row>
        <row r="73">
          <cell r="B73">
            <v>10362</v>
          </cell>
          <cell r="C73" t="str">
            <v>ERICK MARULAM PANGERAN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329192.08181818185</v>
          </cell>
          <cell r="I73">
            <v>58677.005780346837</v>
          </cell>
        </row>
        <row r="74">
          <cell r="B74">
            <v>10363</v>
          </cell>
          <cell r="C74" t="str">
            <v xml:space="preserve">RISTI IMAN SARI 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344343.18181818182</v>
          </cell>
          <cell r="I74">
            <v>93709.005780346837</v>
          </cell>
        </row>
        <row r="75">
          <cell r="B75">
            <v>10347</v>
          </cell>
          <cell r="C75" t="str">
            <v>NOVA EKA SARI,SE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101925.58181818182</v>
          </cell>
          <cell r="I75">
            <v>39410.005780346837</v>
          </cell>
        </row>
        <row r="76">
          <cell r="B76">
            <v>10338</v>
          </cell>
          <cell r="C76" t="str">
            <v>JAYA TARIGAN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101925.58181818182</v>
          </cell>
          <cell r="I76">
            <v>39410.005780346837</v>
          </cell>
        </row>
      </sheetData>
      <sheetData sheetId="8" refreshError="1"/>
      <sheetData sheetId="9" refreshError="1"/>
      <sheetData sheetId="10">
        <row r="8">
          <cell r="B8">
            <v>40001</v>
          </cell>
          <cell r="C8" t="str">
            <v>DEWI DAMAYANTI</v>
          </cell>
          <cell r="D8">
            <v>0</v>
          </cell>
        </row>
        <row r="9">
          <cell r="B9">
            <v>40002</v>
          </cell>
          <cell r="C9" t="str">
            <v>DIANAWATI DEWI P.</v>
          </cell>
          <cell r="D9">
            <v>0</v>
          </cell>
        </row>
        <row r="10">
          <cell r="B10">
            <v>10034</v>
          </cell>
          <cell r="C10" t="str">
            <v>KOTOT TAKARIANTO</v>
          </cell>
          <cell r="D10">
            <v>0</v>
          </cell>
        </row>
        <row r="11">
          <cell r="B11">
            <v>10010</v>
          </cell>
          <cell r="C11" t="str">
            <v>BAYU BERIYANTO</v>
          </cell>
          <cell r="D11">
            <v>0</v>
          </cell>
        </row>
        <row r="12">
          <cell r="B12">
            <v>10053</v>
          </cell>
          <cell r="C12" t="str">
            <v>RUDI PRAWIRO</v>
          </cell>
          <cell r="D12">
            <v>0</v>
          </cell>
        </row>
        <row r="13">
          <cell r="B13">
            <v>10174</v>
          </cell>
          <cell r="C13" t="str">
            <v>MONANG SITOHANG</v>
          </cell>
          <cell r="D13">
            <v>0</v>
          </cell>
        </row>
        <row r="14">
          <cell r="B14" t="str">
            <v>10121(TL)</v>
          </cell>
          <cell r="C14" t="str">
            <v>MITA PURNAMA SARI</v>
          </cell>
          <cell r="D14">
            <v>0</v>
          </cell>
        </row>
        <row r="15">
          <cell r="B15" t="str">
            <v>10251(TL)</v>
          </cell>
          <cell r="C15" t="str">
            <v>SITI ROMLAH</v>
          </cell>
          <cell r="D15">
            <v>701955.0575</v>
          </cell>
        </row>
        <row r="16">
          <cell r="B16">
            <v>11043</v>
          </cell>
          <cell r="C16" t="str">
            <v>DYNO TRI BAYUNANDA</v>
          </cell>
          <cell r="D16">
            <v>0</v>
          </cell>
        </row>
        <row r="17">
          <cell r="B17">
            <v>10070</v>
          </cell>
          <cell r="C17" t="str">
            <v>YUNITA</v>
          </cell>
          <cell r="D17">
            <v>3653772.06</v>
          </cell>
        </row>
        <row r="18">
          <cell r="B18">
            <v>11049</v>
          </cell>
          <cell r="C18" t="str">
            <v>YULIANINGSIH</v>
          </cell>
          <cell r="D18">
            <v>1774162.5000000002</v>
          </cell>
        </row>
        <row r="19">
          <cell r="B19">
            <v>10129</v>
          </cell>
          <cell r="C19" t="str">
            <v>AL IKHSAN ARIFUDIN</v>
          </cell>
          <cell r="D19">
            <v>0</v>
          </cell>
        </row>
        <row r="20">
          <cell r="B20">
            <v>10141</v>
          </cell>
          <cell r="C20" t="str">
            <v>ENAH SRIANAH</v>
          </cell>
          <cell r="D20">
            <v>771918.75</v>
          </cell>
        </row>
        <row r="21">
          <cell r="B21">
            <v>10161</v>
          </cell>
          <cell r="C21" t="str">
            <v>SITTI MELATI NOVIATI TRIFIRLI</v>
          </cell>
          <cell r="D21">
            <v>2013437.5000000002</v>
          </cell>
        </row>
        <row r="22">
          <cell r="B22">
            <v>10166</v>
          </cell>
          <cell r="C22" t="str">
            <v>EVA ERNAWATI</v>
          </cell>
          <cell r="D22">
            <v>1723375.0000000002</v>
          </cell>
        </row>
        <row r="23">
          <cell r="B23">
            <v>10167</v>
          </cell>
          <cell r="C23" t="str">
            <v>F ADISTYA AMANDA</v>
          </cell>
          <cell r="D23">
            <v>5468050</v>
          </cell>
        </row>
        <row r="24">
          <cell r="B24">
            <v>10208</v>
          </cell>
          <cell r="C24" t="str">
            <v>ABDUL FATAH</v>
          </cell>
          <cell r="D24">
            <v>0</v>
          </cell>
        </row>
        <row r="25">
          <cell r="B25">
            <v>10214</v>
          </cell>
          <cell r="C25" t="str">
            <v>HENDRO NOFRIANTO</v>
          </cell>
          <cell r="D25">
            <v>1899537.5000000002</v>
          </cell>
        </row>
        <row r="26">
          <cell r="B26">
            <v>10220</v>
          </cell>
          <cell r="C26" t="str">
            <v xml:space="preserve">TINA SARI SIMANJUNTAK </v>
          </cell>
          <cell r="D26">
            <v>0</v>
          </cell>
        </row>
        <row r="27">
          <cell r="B27">
            <v>10223</v>
          </cell>
          <cell r="C27" t="str">
            <v>DENI IRAWATI</v>
          </cell>
          <cell r="D27">
            <v>3439800</v>
          </cell>
        </row>
        <row r="28">
          <cell r="B28">
            <v>10224</v>
          </cell>
          <cell r="C28" t="str">
            <v>RUKMINI</v>
          </cell>
          <cell r="D28">
            <v>0</v>
          </cell>
        </row>
        <row r="29">
          <cell r="B29">
            <v>10246</v>
          </cell>
          <cell r="C29" t="str">
            <v>BERNIKE HERAWATI TAMPUBOLON</v>
          </cell>
          <cell r="D29">
            <v>0</v>
          </cell>
        </row>
        <row r="30">
          <cell r="B30">
            <v>10264</v>
          </cell>
          <cell r="C30" t="str">
            <v>DARWIN RUMAHORBO</v>
          </cell>
          <cell r="D30">
            <v>2428509.8000000003</v>
          </cell>
        </row>
        <row r="31">
          <cell r="B31">
            <v>10269</v>
          </cell>
          <cell r="C31" t="str">
            <v>SITI QONI'AH</v>
          </cell>
          <cell r="D31">
            <v>3915397.5000000005</v>
          </cell>
        </row>
        <row r="32">
          <cell r="B32">
            <v>10275</v>
          </cell>
          <cell r="C32" t="str">
            <v>SUGESTI SITUMORANG</v>
          </cell>
          <cell r="D32">
            <v>798592.5</v>
          </cell>
        </row>
        <row r="33">
          <cell r="B33">
            <v>10279</v>
          </cell>
          <cell r="C33" t="str">
            <v>JULIA DEVI SINAGA</v>
          </cell>
          <cell r="D33">
            <v>0</v>
          </cell>
        </row>
        <row r="34">
          <cell r="B34">
            <v>10286</v>
          </cell>
          <cell r="C34" t="str">
            <v>TRY HEPPY NESS LB GAOL</v>
          </cell>
          <cell r="D34">
            <v>0</v>
          </cell>
        </row>
        <row r="35">
          <cell r="B35">
            <v>10292</v>
          </cell>
          <cell r="C35" t="str">
            <v>NINING RUSTITIN</v>
          </cell>
          <cell r="D35">
            <v>1011560.6324999999</v>
          </cell>
        </row>
        <row r="36">
          <cell r="B36">
            <v>10293</v>
          </cell>
          <cell r="C36" t="str">
            <v>VERONIKA MANURUNG</v>
          </cell>
          <cell r="D36">
            <v>1753720.0000000002</v>
          </cell>
        </row>
        <row r="37">
          <cell r="B37">
            <v>10300</v>
          </cell>
          <cell r="C37" t="str">
            <v>SAPTHA MANDASARI</v>
          </cell>
          <cell r="D37">
            <v>0</v>
          </cell>
        </row>
        <row r="38">
          <cell r="B38">
            <v>10306</v>
          </cell>
          <cell r="C38" t="str">
            <v>ROHANI SIBURIAN</v>
          </cell>
          <cell r="D38">
            <v>1644385.3075000001</v>
          </cell>
        </row>
        <row r="39">
          <cell r="B39">
            <v>10311</v>
          </cell>
          <cell r="C39" t="str">
            <v>WASTINI</v>
          </cell>
          <cell r="D39">
            <v>765000</v>
          </cell>
        </row>
        <row r="40">
          <cell r="B40">
            <v>10313</v>
          </cell>
          <cell r="C40" t="str">
            <v>B.MEGAWATI LUMBANTORUAN</v>
          </cell>
          <cell r="D40">
            <v>0</v>
          </cell>
        </row>
        <row r="41">
          <cell r="B41">
            <v>10314</v>
          </cell>
          <cell r="C41" t="str">
            <v>NANCI MELDA SIHOMBING</v>
          </cell>
          <cell r="D41">
            <v>0</v>
          </cell>
        </row>
        <row r="42">
          <cell r="B42">
            <v>10315</v>
          </cell>
          <cell r="C42" t="str">
            <v>ZAENAL MUSTAFA SITUMORANG</v>
          </cell>
          <cell r="D42">
            <v>1428843.26</v>
          </cell>
        </row>
        <row r="43">
          <cell r="B43">
            <v>10317</v>
          </cell>
          <cell r="C43" t="str">
            <v>WA ODE LISA HABSARI</v>
          </cell>
          <cell r="D43">
            <v>0</v>
          </cell>
        </row>
        <row r="44">
          <cell r="B44">
            <v>10322</v>
          </cell>
          <cell r="C44" t="str">
            <v>GABRIELLA TAMPUBOLON</v>
          </cell>
          <cell r="D44">
            <v>0</v>
          </cell>
        </row>
        <row r="45">
          <cell r="B45">
            <v>10324</v>
          </cell>
          <cell r="C45" t="str">
            <v>DHEA PATTAH</v>
          </cell>
          <cell r="D45">
            <v>0</v>
          </cell>
        </row>
        <row r="46">
          <cell r="B46">
            <v>10325</v>
          </cell>
          <cell r="C46" t="str">
            <v>NURLIAN  FAUZIAH RAHMAN</v>
          </cell>
          <cell r="D46">
            <v>3384315</v>
          </cell>
        </row>
        <row r="47">
          <cell r="B47">
            <v>10331</v>
          </cell>
          <cell r="C47" t="str">
            <v>SUHADAYANI RAHMALIA</v>
          </cell>
          <cell r="D47">
            <v>0</v>
          </cell>
        </row>
        <row r="48">
          <cell r="B48">
            <v>10339</v>
          </cell>
          <cell r="C48" t="str">
            <v>SUGESTI TRI WIHANI</v>
          </cell>
          <cell r="D48">
            <v>0</v>
          </cell>
        </row>
        <row r="49">
          <cell r="B49">
            <v>10342</v>
          </cell>
          <cell r="C49" t="str">
            <v>SELLY BERTOVYA SIHALOHO</v>
          </cell>
          <cell r="D49">
            <v>787612.5</v>
          </cell>
        </row>
        <row r="50">
          <cell r="B50">
            <v>10343</v>
          </cell>
          <cell r="C50" t="str">
            <v>AGUNG SATRIO A</v>
          </cell>
          <cell r="D50">
            <v>0</v>
          </cell>
        </row>
        <row r="51">
          <cell r="B51">
            <v>10344</v>
          </cell>
          <cell r="C51" t="str">
            <v>YANTI KUSNIA LUMBAN GAOL</v>
          </cell>
          <cell r="D51">
            <v>0</v>
          </cell>
        </row>
        <row r="52">
          <cell r="B52">
            <v>10346</v>
          </cell>
          <cell r="C52" t="str">
            <v>SAPUTRA</v>
          </cell>
          <cell r="D52">
            <v>0</v>
          </cell>
        </row>
        <row r="53">
          <cell r="B53">
            <v>10349</v>
          </cell>
          <cell r="C53" t="str">
            <v>RIZKI SARNI PURBA</v>
          </cell>
          <cell r="D53">
            <v>0</v>
          </cell>
        </row>
        <row r="54">
          <cell r="B54">
            <v>10351</v>
          </cell>
          <cell r="C54" t="str">
            <v>IRAWATY TAMPUBOLON</v>
          </cell>
          <cell r="D54">
            <v>1308125</v>
          </cell>
        </row>
        <row r="55">
          <cell r="B55">
            <v>10353</v>
          </cell>
          <cell r="C55" t="str">
            <v>SYAWAL JUNIAR</v>
          </cell>
          <cell r="D55">
            <v>0</v>
          </cell>
        </row>
        <row r="56">
          <cell r="B56">
            <v>10355</v>
          </cell>
          <cell r="C56" t="str">
            <v>MARTA SINAGA</v>
          </cell>
          <cell r="D56">
            <v>0</v>
          </cell>
        </row>
        <row r="57">
          <cell r="B57">
            <v>10356</v>
          </cell>
          <cell r="C57" t="str">
            <v>AHMAD AFFANDI</v>
          </cell>
          <cell r="D57">
            <v>0</v>
          </cell>
        </row>
        <row r="58">
          <cell r="B58">
            <v>10357</v>
          </cell>
          <cell r="C58" t="str">
            <v>MEILANI SOFYANA</v>
          </cell>
          <cell r="D58">
            <v>0</v>
          </cell>
        </row>
        <row r="59">
          <cell r="B59">
            <v>10364</v>
          </cell>
          <cell r="C59" t="str">
            <v>MILA ANA MARLINA</v>
          </cell>
          <cell r="D59">
            <v>0</v>
          </cell>
        </row>
        <row r="60">
          <cell r="B60">
            <v>10365</v>
          </cell>
          <cell r="C60" t="str">
            <v>LILIK ELISAH MILYANI</v>
          </cell>
          <cell r="D60">
            <v>0</v>
          </cell>
        </row>
        <row r="61">
          <cell r="B61">
            <v>10366</v>
          </cell>
          <cell r="C61" t="str">
            <v>JOKO WURYANTO</v>
          </cell>
          <cell r="D61">
            <v>0</v>
          </cell>
        </row>
        <row r="62">
          <cell r="B62">
            <v>10368</v>
          </cell>
          <cell r="C62" t="str">
            <v>JUSLIN LUAHAMBOWO</v>
          </cell>
          <cell r="D62">
            <v>0</v>
          </cell>
        </row>
        <row r="63">
          <cell r="B63">
            <v>10369</v>
          </cell>
          <cell r="C63" t="str">
            <v xml:space="preserve">YUNIMAN ZEBUA </v>
          </cell>
          <cell r="D63">
            <v>0</v>
          </cell>
        </row>
        <row r="64">
          <cell r="B64">
            <v>10370</v>
          </cell>
          <cell r="C64" t="str">
            <v xml:space="preserve">TUAN MARTAPPAK SIAHAAN </v>
          </cell>
          <cell r="D64">
            <v>0</v>
          </cell>
        </row>
        <row r="65">
          <cell r="B65">
            <v>10371</v>
          </cell>
          <cell r="C65" t="str">
            <v xml:space="preserve">NOVA LINA SIMAMORA </v>
          </cell>
          <cell r="D65">
            <v>0</v>
          </cell>
        </row>
        <row r="66">
          <cell r="B66">
            <v>10272</v>
          </cell>
          <cell r="C66" t="str">
            <v>LISTIANA PRASTIWI</v>
          </cell>
          <cell r="D66">
            <v>0</v>
          </cell>
        </row>
        <row r="67">
          <cell r="B67">
            <v>10245</v>
          </cell>
          <cell r="C67" t="str">
            <v>ERNAWATI SAPUTRI</v>
          </cell>
          <cell r="D67">
            <v>0</v>
          </cell>
        </row>
        <row r="68">
          <cell r="B68">
            <v>50009</v>
          </cell>
          <cell r="C68" t="str">
            <v>Rusdi Risdiantoro</v>
          </cell>
          <cell r="D68">
            <v>0</v>
          </cell>
        </row>
        <row r="69">
          <cell r="B69">
            <v>50016</v>
          </cell>
          <cell r="C69" t="str">
            <v>ROHMAT P</v>
          </cell>
          <cell r="D69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3"/>
  <sheetViews>
    <sheetView tabSelected="1" workbookViewId="0">
      <pane xSplit="3" ySplit="1" topLeftCell="V2" activePane="bottomRight" state="frozen"/>
      <selection pane="topRight" activeCell="D1" sqref="D1"/>
      <selection pane="bottomLeft" activeCell="A2" sqref="A2"/>
      <selection pane="bottomRight" activeCell="W11" sqref="W11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3" width="32.140625" bestFit="1" customWidth="1"/>
    <col min="4" max="5" width="11.7109375" bestFit="1" customWidth="1"/>
    <col min="6" max="6" width="9.7109375" bestFit="1" customWidth="1"/>
    <col min="7" max="7" width="14.28515625" bestFit="1" customWidth="1"/>
    <col min="8" max="8" width="18.140625" bestFit="1" customWidth="1"/>
    <col min="9" max="9" width="21.140625" bestFit="1" customWidth="1"/>
    <col min="10" max="10" width="18" bestFit="1" customWidth="1"/>
    <col min="11" max="11" width="24.28515625" bestFit="1" customWidth="1"/>
    <col min="12" max="12" width="13.28515625" bestFit="1" customWidth="1"/>
    <col min="13" max="13" width="24.140625" bestFit="1" customWidth="1"/>
    <col min="14" max="14" width="10.5703125" bestFit="1" customWidth="1"/>
    <col min="15" max="15" width="12" bestFit="1" customWidth="1"/>
    <col min="16" max="16" width="10.5703125" bestFit="1" customWidth="1"/>
    <col min="17" max="17" width="23.7109375" bestFit="1" customWidth="1"/>
    <col min="18" max="18" width="26.140625" bestFit="1" customWidth="1"/>
    <col min="19" max="19" width="13.140625" bestFit="1" customWidth="1"/>
    <col min="20" max="20" width="13.5703125" bestFit="1" customWidth="1"/>
    <col min="21" max="21" width="11.5703125" bestFit="1" customWidth="1"/>
    <col min="22" max="22" width="17.5703125" bestFit="1" customWidth="1"/>
    <col min="23" max="23" width="14.140625" bestFit="1" customWidth="1"/>
    <col min="24" max="24" width="10.140625" customWidth="1"/>
    <col min="26" max="26" width="15" bestFit="1" customWidth="1"/>
    <col min="27" max="27" width="19" bestFit="1" customWidth="1"/>
    <col min="28" max="28" width="18.85546875" bestFit="1" customWidth="1"/>
    <col min="29" max="29" width="12.5703125" bestFit="1" customWidth="1"/>
    <col min="30" max="30" width="12" customWidth="1"/>
    <col min="32" max="32" width="35" bestFit="1" customWidth="1"/>
  </cols>
  <sheetData>
    <row r="1" spans="1:36" ht="16.5" customHeight="1" x14ac:dyDescent="0.25">
      <c r="A1" s="1" t="s">
        <v>19</v>
      </c>
      <c r="B1" s="1" t="s">
        <v>5</v>
      </c>
      <c r="C1" s="1" t="s">
        <v>15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20</v>
      </c>
      <c r="I1" s="1" t="s">
        <v>16</v>
      </c>
      <c r="J1" s="1" t="s">
        <v>21</v>
      </c>
      <c r="K1" s="1" t="s">
        <v>4</v>
      </c>
      <c r="L1" s="1" t="s">
        <v>12</v>
      </c>
      <c r="M1" s="1" t="s">
        <v>22</v>
      </c>
      <c r="N1" s="1" t="s">
        <v>18</v>
      </c>
      <c r="O1" s="1" t="s">
        <v>17</v>
      </c>
      <c r="P1" s="1" t="s">
        <v>28</v>
      </c>
      <c r="Q1" s="2" t="s">
        <v>24</v>
      </c>
      <c r="R1" s="2" t="s">
        <v>25</v>
      </c>
      <c r="S1" s="1" t="s">
        <v>6</v>
      </c>
      <c r="T1" s="1" t="s">
        <v>7</v>
      </c>
      <c r="U1" s="1" t="s">
        <v>13</v>
      </c>
      <c r="V1" s="1" t="s">
        <v>8</v>
      </c>
      <c r="W1" s="1" t="s">
        <v>23</v>
      </c>
      <c r="X1" s="1" t="s">
        <v>14</v>
      </c>
      <c r="Y1" s="1" t="s">
        <v>7</v>
      </c>
      <c r="Z1" s="1" t="s">
        <v>13</v>
      </c>
      <c r="AA1" s="1" t="s">
        <v>9</v>
      </c>
      <c r="AB1" s="1" t="s">
        <v>10</v>
      </c>
      <c r="AC1" s="1" t="s">
        <v>11</v>
      </c>
      <c r="AE1" s="4" t="s">
        <v>26</v>
      </c>
      <c r="AF1" s="3"/>
      <c r="AG1" s="3"/>
      <c r="AH1" s="3"/>
      <c r="AI1" s="3"/>
      <c r="AJ1" s="3"/>
    </row>
    <row r="2" spans="1:36" x14ac:dyDescent="0.25">
      <c r="A2" s="5">
        <v>43580</v>
      </c>
      <c r="B2" s="7">
        <f>[1]THP!$B11</f>
        <v>40001</v>
      </c>
      <c r="C2" s="7" t="str">
        <f>[1]THP!$C11</f>
        <v>DEWI DAMAYANTI</v>
      </c>
      <c r="D2" s="7">
        <f>B2</f>
        <v>40001</v>
      </c>
      <c r="E2" t="s">
        <v>27</v>
      </c>
      <c r="F2" t="str">
        <f>[1]THP!$F11</f>
        <v>Adm</v>
      </c>
      <c r="G2">
        <v>20</v>
      </c>
      <c r="H2" t="str">
        <f>[1]THP!$D11</f>
        <v>Adm</v>
      </c>
      <c r="I2" s="6">
        <f>[1]THP!$K11</f>
        <v>4318762.76</v>
      </c>
      <c r="J2" s="6">
        <f>I2</f>
        <v>4318762.76</v>
      </c>
      <c r="K2" s="6">
        <f>IFERROR(VLOOKUP(B2,[1]OToT!$B$8:$E$76,4,0),0)</f>
        <v>0</v>
      </c>
      <c r="L2" s="8">
        <f>IFERROR(VLOOKUP(B2,[1]OToT!$B$8:$D$76,3,0),0)</f>
        <v>1148341.543121387</v>
      </c>
      <c r="M2" s="8">
        <f>IFERROR(VLOOKUP(B2,[1]OToT!$B$8:$F$76,5,0),0)</f>
        <v>150000</v>
      </c>
      <c r="N2" s="6">
        <f>SUM(J2:M2)</f>
        <v>5617104.303121387</v>
      </c>
      <c r="O2" s="8">
        <f>IFERROR(VLOOKUP(B2,[1]Komisi!$B$8:$D$69,3,0),0)</f>
        <v>0</v>
      </c>
      <c r="P2" s="8">
        <v>0</v>
      </c>
      <c r="Q2" s="8">
        <f>IFERROR(VLOOKUP(B2,[1]OToT!$B$8:$H$76,7,0),0)</f>
        <v>227140.90909090909</v>
      </c>
      <c r="R2" s="8">
        <f>IFERROR(VLOOKUP(B2,[1]OToT!$B$8:$I$76,8,0),0)</f>
        <v>49642.693641618476</v>
      </c>
      <c r="S2" s="8">
        <v>0</v>
      </c>
      <c r="T2" s="8">
        <v>0</v>
      </c>
      <c r="U2" s="8">
        <v>0</v>
      </c>
      <c r="V2" s="6">
        <f>SUM(N2:U2)</f>
        <v>5893887.905853915</v>
      </c>
      <c r="W2" s="8">
        <f>IFERROR(VLOOKUP(B2,[1]THP!$B$11:$X$79,23,0),0)</f>
        <v>67472.952063247081</v>
      </c>
      <c r="X2" s="8">
        <v>93189.482472727279</v>
      </c>
      <c r="Y2" s="8">
        <f>IFERROR(VLOOKUP(B2,[1]THP!$B$11:$U$79,20,0),0)</f>
        <v>39409.730000000003</v>
      </c>
      <c r="Z2" s="8">
        <f>IFERROR(VLOOKUP(B2,[1]THP!$B$11:$V$79,21,0),0)</f>
        <v>43187.6276</v>
      </c>
      <c r="AA2" s="8">
        <v>0</v>
      </c>
      <c r="AB2" s="8">
        <f>IFERROR(VLOOKUP(B2,[1]THP!$B$11:$AE$79,30,),0)</f>
        <v>160000</v>
      </c>
      <c r="AC2" s="8">
        <f>V2-W2-X2-Y2-Z2-AA2-AB2</f>
        <v>5490628.1137179406</v>
      </c>
      <c r="AD2" s="6"/>
      <c r="AE2" s="6"/>
      <c r="AF2" s="6"/>
    </row>
    <row r="3" spans="1:36" x14ac:dyDescent="0.25">
      <c r="A3" s="5">
        <v>43580</v>
      </c>
      <c r="B3" s="7">
        <f>[1]THP!$B12</f>
        <v>40002</v>
      </c>
      <c r="C3" s="7" t="str">
        <f>[1]THP!$C12</f>
        <v>DIANAWATI DEWI P.</v>
      </c>
      <c r="D3" s="7">
        <f t="shared" ref="D3:D63" si="0">B3</f>
        <v>40002</v>
      </c>
      <c r="E3" t="s">
        <v>27</v>
      </c>
      <c r="F3" t="str">
        <f>[1]THP!$F12</f>
        <v>Adm</v>
      </c>
      <c r="G3">
        <v>20</v>
      </c>
      <c r="H3" t="str">
        <f>[1]THP!$D12</f>
        <v>Adm</v>
      </c>
      <c r="I3" s="6">
        <f>[1]THP!$K12</f>
        <v>4190000</v>
      </c>
      <c r="J3" s="6">
        <f t="shared" ref="J3:J63" si="1">I3</f>
        <v>4190000</v>
      </c>
      <c r="K3" s="6">
        <f>IFERROR(VLOOKUP(B3,[1]OToT!$B$8:$E$76,4,0),0)</f>
        <v>0</v>
      </c>
      <c r="L3" s="8">
        <f>IFERROR(VLOOKUP(B3,[1]OToT!$B$8:$D$76,3,0),0)</f>
        <v>448063.58381502889</v>
      </c>
      <c r="M3" s="8">
        <f>IFERROR(VLOOKUP(B3,[1]OToT!$B$8:$F$76,5,0),0)</f>
        <v>50000</v>
      </c>
      <c r="N3" s="6">
        <f t="shared" ref="N3:N63" si="2">SUM(J3:M3)</f>
        <v>4688063.5838150289</v>
      </c>
      <c r="O3" s="8">
        <f>IFERROR(VLOOKUP(B3,[1]Komisi!$B$8:$D$69,3,0),0)</f>
        <v>0</v>
      </c>
      <c r="P3" s="8">
        <v>0</v>
      </c>
      <c r="Q3" s="8">
        <f>IFERROR(VLOOKUP(B3,[1]OToT!$B$8:$H$76,7,0),0)</f>
        <v>227140.90909090909</v>
      </c>
      <c r="R3" s="8">
        <f>IFERROR(VLOOKUP(B3,[1]OToT!$B$8:$I$76,8,0),0)</f>
        <v>50259.791907514445</v>
      </c>
      <c r="S3" s="8">
        <v>0</v>
      </c>
      <c r="T3" s="8">
        <v>0</v>
      </c>
      <c r="U3" s="8">
        <v>0</v>
      </c>
      <c r="V3" s="6">
        <f t="shared" ref="V3:V62" si="3">SUM(N3:U3)</f>
        <v>4965464.2848134525</v>
      </c>
      <c r="W3" s="8">
        <f>IFERROR(VLOOKUP(B3,[1]THP!$B$11:$X$79,23,0),0)</f>
        <v>23184.321383184852</v>
      </c>
      <c r="X3" s="8">
        <v>90614.227272727279</v>
      </c>
      <c r="Y3" s="8">
        <f>IFERROR(VLOOKUP(B3,[1]THP!$B$11:$U$79,20,0),0)</f>
        <v>39409.730000000003</v>
      </c>
      <c r="Z3" s="8">
        <f>IFERROR(VLOOKUP(B3,[1]THP!$B$11:$V$79,21,0),0)</f>
        <v>41900</v>
      </c>
      <c r="AA3" s="8">
        <v>0</v>
      </c>
      <c r="AB3" s="8">
        <f>IFERROR(VLOOKUP(B3,[1]THP!$B$11:$AE$79,30,),0)</f>
        <v>0</v>
      </c>
      <c r="AC3" s="8">
        <f t="shared" ref="AC3:AC63" si="4">V3-W3-X3-Y3-Z3-AA3-AB3</f>
        <v>4770356.0061575398</v>
      </c>
      <c r="AD3" s="6"/>
      <c r="AE3" s="6"/>
      <c r="AF3" s="6"/>
    </row>
    <row r="4" spans="1:36" x14ac:dyDescent="0.25">
      <c r="A4" s="5">
        <v>43580</v>
      </c>
      <c r="B4" s="7">
        <f>[1]THP!$B13</f>
        <v>10034</v>
      </c>
      <c r="C4" s="7" t="str">
        <f>[1]THP!$C13</f>
        <v>KOTOT TAKARIANTO</v>
      </c>
      <c r="D4" s="7">
        <f t="shared" si="0"/>
        <v>10034</v>
      </c>
      <c r="E4" t="s">
        <v>27</v>
      </c>
      <c r="F4" t="str">
        <f>[1]THP!$F13</f>
        <v>TL</v>
      </c>
      <c r="G4">
        <v>20</v>
      </c>
      <c r="H4" t="str">
        <f>[1]THP!$D13</f>
        <v>TL</v>
      </c>
      <c r="I4" s="6">
        <f>[1]THP!$K13</f>
        <v>4215000</v>
      </c>
      <c r="J4" s="6">
        <f t="shared" si="1"/>
        <v>4215000</v>
      </c>
      <c r="K4" s="6">
        <f>IFERROR(VLOOKUP(B4,[1]OToT!$B$8:$E$76,4,0),0)</f>
        <v>500000</v>
      </c>
      <c r="L4" s="8">
        <f>IFERROR(VLOOKUP(B4,[1]OToT!$B$8:$D$76,3,0),0)</f>
        <v>1181661.8497109825</v>
      </c>
      <c r="M4" s="8">
        <f>IFERROR(VLOOKUP(B4,[1]OToT!$B$8:$F$76,5,0),0)</f>
        <v>100000</v>
      </c>
      <c r="N4" s="6">
        <f t="shared" si="2"/>
        <v>5996661.8497109823</v>
      </c>
      <c r="O4" s="8">
        <f>IFERROR(VLOOKUP(B4,[1]Komisi!$B$8:$D$69,3,0),0)</f>
        <v>0</v>
      </c>
      <c r="P4" s="8">
        <v>0</v>
      </c>
      <c r="Q4" s="8">
        <f>IFERROR(VLOOKUP(B4,[1]OToT!$B$8:$H$76,7,0),0)</f>
        <v>267595.45454545453</v>
      </c>
      <c r="R4" s="8">
        <f>IFERROR(VLOOKUP(B4,[1]OToT!$B$8:$I$76,8,0),0)</f>
        <v>70418.254335260135</v>
      </c>
      <c r="S4" s="8">
        <v>0</v>
      </c>
      <c r="T4" s="8">
        <v>0</v>
      </c>
      <c r="U4" s="8">
        <v>0</v>
      </c>
      <c r="V4" s="6">
        <f t="shared" si="3"/>
        <v>6334675.5585916964</v>
      </c>
      <c r="W4" s="8">
        <f>IFERROR(VLOOKUP(B4,[1]THP!$B$11:$X$79,23,0),0)</f>
        <v>13378.36416037834</v>
      </c>
      <c r="X4" s="8">
        <v>92327.863636363632</v>
      </c>
      <c r="Y4" s="8">
        <f>IFERROR(VLOOKUP(B4,[1]THP!$B$11:$U$79,20,0),0)</f>
        <v>39409.730000000003</v>
      </c>
      <c r="Z4" s="8">
        <f>IFERROR(VLOOKUP(B4,[1]THP!$B$11:$V$79,21,0),0)</f>
        <v>42150</v>
      </c>
      <c r="AA4" s="8">
        <v>0</v>
      </c>
      <c r="AB4" s="8">
        <f>IFERROR(VLOOKUP(B4,[1]THP!$B$11:$AE$79,30,),0)</f>
        <v>0</v>
      </c>
      <c r="AC4" s="8">
        <f t="shared" si="4"/>
        <v>6147409.6007949542</v>
      </c>
      <c r="AD4" s="6"/>
      <c r="AE4" s="6"/>
      <c r="AF4" s="6"/>
    </row>
    <row r="5" spans="1:36" x14ac:dyDescent="0.25">
      <c r="A5" s="5">
        <v>43580</v>
      </c>
      <c r="B5" s="7">
        <f>[1]THP!$B14</f>
        <v>10010</v>
      </c>
      <c r="C5" s="7" t="str">
        <f>[1]THP!$C14</f>
        <v>BAYU BERIYANTO</v>
      </c>
      <c r="D5" s="7">
        <f t="shared" si="0"/>
        <v>10010</v>
      </c>
      <c r="E5" t="s">
        <v>27</v>
      </c>
      <c r="F5" t="str">
        <f>[1]THP!$F14</f>
        <v>TL</v>
      </c>
      <c r="G5">
        <v>20</v>
      </c>
      <c r="H5" t="str">
        <f>[1]THP!$D14</f>
        <v>TL</v>
      </c>
      <c r="I5" s="6">
        <f>[1]THP!$K14</f>
        <v>4215000</v>
      </c>
      <c r="J5" s="6">
        <f t="shared" si="1"/>
        <v>4215000</v>
      </c>
      <c r="K5" s="6">
        <f>IFERROR(VLOOKUP(B5,[1]OToT!$B$8:$E$76,4,0),0)</f>
        <v>500000</v>
      </c>
      <c r="L5" s="8">
        <f>IFERROR(VLOOKUP(B5,[1]OToT!$B$8:$D$76,3,0),0)</f>
        <v>1020858.3815028901</v>
      </c>
      <c r="M5" s="8">
        <f>IFERROR(VLOOKUP(B5,[1]OToT!$B$8:$F$76,5,0),0)</f>
        <v>75000</v>
      </c>
      <c r="N5" s="6">
        <f t="shared" si="2"/>
        <v>5810858.38150289</v>
      </c>
      <c r="O5" s="8">
        <f>IFERROR(VLOOKUP(B5,[1]Komisi!$B$8:$D$69,3,0),0)</f>
        <v>0</v>
      </c>
      <c r="P5" s="8">
        <v>0</v>
      </c>
      <c r="Q5" s="8">
        <f>IFERROR(VLOOKUP(B5,[1]OToT!$B$8:$H$76,7,0),0)</f>
        <v>307517.04545454547</v>
      </c>
      <c r="R5" s="8">
        <f>IFERROR(VLOOKUP(B5,[1]OToT!$B$8:$I$76,8,0),0)</f>
        <v>83686.739884393057</v>
      </c>
      <c r="S5" s="8">
        <v>0</v>
      </c>
      <c r="T5" s="8">
        <v>0</v>
      </c>
      <c r="U5" s="8">
        <v>0</v>
      </c>
      <c r="V5" s="6">
        <f t="shared" si="3"/>
        <v>6202062.1668418292</v>
      </c>
      <c r="W5" s="8">
        <f>IFERROR(VLOOKUP(B5,[1]THP!$B$11:$X$79,23,0),0)</f>
        <v>25947.555647714064</v>
      </c>
      <c r="X5" s="8">
        <v>93525.511363636368</v>
      </c>
      <c r="Y5" s="8">
        <f>IFERROR(VLOOKUP(B5,[1]THP!$B$11:$U$79,20,0),0)</f>
        <v>39409.730000000003</v>
      </c>
      <c r="Z5" s="8">
        <f>IFERROR(VLOOKUP(B5,[1]THP!$B$11:$V$79,21,0),0)</f>
        <v>42150</v>
      </c>
      <c r="AA5" s="8">
        <v>0</v>
      </c>
      <c r="AB5" s="8">
        <f>IFERROR(VLOOKUP(B5,[1]THP!$B$11:$AE$79,30,),0)</f>
        <v>160000</v>
      </c>
      <c r="AC5" s="8">
        <f t="shared" si="4"/>
        <v>5841029.369830478</v>
      </c>
      <c r="AD5" s="6"/>
      <c r="AE5" s="6"/>
      <c r="AF5" s="6"/>
    </row>
    <row r="6" spans="1:36" x14ac:dyDescent="0.25">
      <c r="A6" s="5">
        <v>43580</v>
      </c>
      <c r="B6" s="7">
        <f>[1]THP!$B15</f>
        <v>10053</v>
      </c>
      <c r="C6" s="7" t="str">
        <f>[1]THP!$C15</f>
        <v>RUDI PRAWIRO</v>
      </c>
      <c r="D6" s="7">
        <f t="shared" si="0"/>
        <v>10053</v>
      </c>
      <c r="E6" t="s">
        <v>27</v>
      </c>
      <c r="F6" t="str">
        <f>[1]THP!$F15</f>
        <v>TL</v>
      </c>
      <c r="G6">
        <v>20</v>
      </c>
      <c r="H6" t="str">
        <f>[1]THP!$D15</f>
        <v>TL</v>
      </c>
      <c r="I6" s="6">
        <f>[1]THP!$K15</f>
        <v>4602725.54</v>
      </c>
      <c r="J6" s="6">
        <f t="shared" si="1"/>
        <v>4602725.54</v>
      </c>
      <c r="K6" s="6">
        <f>IFERROR(VLOOKUP(B6,[1]OToT!$B$8:$E$76,4,0),0)</f>
        <v>750000</v>
      </c>
      <c r="L6" s="8">
        <f>IFERROR(VLOOKUP(B6,[1]OToT!$B$8:$D$76,3,0),0)</f>
        <v>1273065.994734104</v>
      </c>
      <c r="M6" s="8">
        <f>IFERROR(VLOOKUP(B6,[1]OToT!$B$8:$F$76,5,0),0)</f>
        <v>100000</v>
      </c>
      <c r="N6" s="6">
        <f t="shared" si="2"/>
        <v>6725791.5347341038</v>
      </c>
      <c r="O6" s="8">
        <f>IFERROR(VLOOKUP(B6,[1]Komisi!$B$8:$D$69,3,0),0)</f>
        <v>0</v>
      </c>
      <c r="P6" s="8">
        <v>0</v>
      </c>
      <c r="Q6" s="8">
        <f>IFERROR(VLOOKUP(B6,[1]OToT!$B$8:$H$76,7,0),0)</f>
        <v>0</v>
      </c>
      <c r="R6" s="8">
        <f>IFERROR(VLOOKUP(B6,[1]OToT!$B$8:$I$76,8,0),0)</f>
        <v>0</v>
      </c>
      <c r="S6" s="8">
        <v>0</v>
      </c>
      <c r="T6" s="8">
        <v>0</v>
      </c>
      <c r="U6" s="8">
        <v>0</v>
      </c>
      <c r="V6" s="6">
        <f t="shared" si="3"/>
        <v>6725791.5347341038</v>
      </c>
      <c r="W6" s="8">
        <f>IFERROR(VLOOKUP(B6,[1]THP!$B$11:$X$79,23,0),0)</f>
        <v>51109.385890429963</v>
      </c>
      <c r="X6" s="8">
        <v>92054.510800000004</v>
      </c>
      <c r="Y6" s="8">
        <f>IFERROR(VLOOKUP(B6,[1]THP!$B$11:$U$79,20,0),0)</f>
        <v>43899.270000000004</v>
      </c>
      <c r="Z6" s="8">
        <f>IFERROR(VLOOKUP(B6,[1]THP!$B$11:$V$79,21,0),0)</f>
        <v>46027.255400000002</v>
      </c>
      <c r="AA6" s="8">
        <v>0</v>
      </c>
      <c r="AB6" s="8">
        <f>IFERROR(VLOOKUP(B6,[1]THP!$B$11:$AE$79,30,),0)</f>
        <v>160000</v>
      </c>
      <c r="AC6" s="8">
        <f t="shared" si="4"/>
        <v>6332701.112643674</v>
      </c>
      <c r="AD6" s="6"/>
      <c r="AE6" s="6"/>
      <c r="AF6" s="6"/>
    </row>
    <row r="7" spans="1:36" x14ac:dyDescent="0.25">
      <c r="A7" s="5">
        <v>43580</v>
      </c>
      <c r="B7" s="7">
        <f>[1]THP!$B16</f>
        <v>10174</v>
      </c>
      <c r="C7" s="7" t="str">
        <f>[1]THP!$C16</f>
        <v>MONANG SITOHANG</v>
      </c>
      <c r="D7" s="7">
        <f t="shared" si="0"/>
        <v>10174</v>
      </c>
      <c r="E7" t="s">
        <v>27</v>
      </c>
      <c r="F7" t="str">
        <f>[1]THP!$F16</f>
        <v>TL</v>
      </c>
      <c r="G7">
        <v>20</v>
      </c>
      <c r="H7" t="str">
        <f>[1]THP!$D16</f>
        <v>TL</v>
      </c>
      <c r="I7" s="6">
        <f>[1]THP!$K16</f>
        <v>4634901.9400000004</v>
      </c>
      <c r="J7" s="6">
        <f t="shared" si="1"/>
        <v>4634901.9400000004</v>
      </c>
      <c r="K7" s="6">
        <f>IFERROR(VLOOKUP(B7,[1]OToT!$B$8:$E$76,4,0),0)</f>
        <v>750000</v>
      </c>
      <c r="L7" s="8">
        <f>IFERROR(VLOOKUP(B7,[1]OToT!$B$8:$D$76,3,0),0)</f>
        <v>977883.93531791912</v>
      </c>
      <c r="M7" s="8">
        <f>IFERROR(VLOOKUP(B7,[1]OToT!$B$8:$F$76,5,0),0)</f>
        <v>100000</v>
      </c>
      <c r="N7" s="6">
        <f t="shared" si="2"/>
        <v>6462785.87531792</v>
      </c>
      <c r="O7" s="8">
        <f>IFERROR(VLOOKUP(B7,[1]Komisi!$B$8:$D$69,3,0),0)</f>
        <v>0</v>
      </c>
      <c r="P7" s="8">
        <v>0</v>
      </c>
      <c r="Q7" s="8">
        <f>IFERROR(VLOOKUP(B7,[1]OToT!$B$8:$H$76,7,0),0)</f>
        <v>0</v>
      </c>
      <c r="R7" s="8">
        <f>IFERROR(VLOOKUP(B7,[1]OToT!$B$8:$I$76,8,0),0)</f>
        <v>0</v>
      </c>
      <c r="S7" s="8">
        <v>0</v>
      </c>
      <c r="T7" s="8">
        <v>0</v>
      </c>
      <c r="U7" s="8">
        <v>0</v>
      </c>
      <c r="V7" s="6">
        <f t="shared" si="3"/>
        <v>6462785.87531792</v>
      </c>
      <c r="W7" s="8">
        <f>IFERROR(VLOOKUP(B7,[1]THP!$B$11:$X$79,23,0),0)</f>
        <v>51267.825517761208</v>
      </c>
      <c r="X7" s="8">
        <v>92698.038800000009</v>
      </c>
      <c r="Y7" s="8">
        <f>IFERROR(VLOOKUP(B7,[1]THP!$B$11:$U$79,20,0),0)</f>
        <v>0</v>
      </c>
      <c r="Z7" s="8">
        <f>IFERROR(VLOOKUP(B7,[1]THP!$B$11:$V$79,21,0),0)</f>
        <v>46349.019400000005</v>
      </c>
      <c r="AA7" s="8">
        <v>0</v>
      </c>
      <c r="AB7" s="8">
        <f>IFERROR(VLOOKUP(B7,[1]THP!$B$11:$AE$79,30,),0)</f>
        <v>160000</v>
      </c>
      <c r="AC7" s="8">
        <f t="shared" si="4"/>
        <v>6112470.9916001586</v>
      </c>
      <c r="AD7" s="6"/>
      <c r="AE7" s="6"/>
      <c r="AF7" s="6"/>
    </row>
    <row r="8" spans="1:36" x14ac:dyDescent="0.25">
      <c r="A8" s="5">
        <v>43580</v>
      </c>
      <c r="B8" s="7" t="str">
        <f>[1]THP!$B17</f>
        <v>10121(TL)</v>
      </c>
      <c r="C8" s="7" t="str">
        <f>[1]THP!$C17</f>
        <v>MITA PURNAMA SARI</v>
      </c>
      <c r="D8" s="7" t="str">
        <f t="shared" si="0"/>
        <v>10121(TL)</v>
      </c>
      <c r="E8" t="s">
        <v>27</v>
      </c>
      <c r="F8" t="str">
        <f>[1]THP!$F17</f>
        <v>TL</v>
      </c>
      <c r="G8">
        <v>20</v>
      </c>
      <c r="H8" t="str">
        <f>[1]THP!$D17</f>
        <v>TL</v>
      </c>
      <c r="I8" s="6">
        <f>[1]THP!$K17</f>
        <v>4317313.76</v>
      </c>
      <c r="J8" s="6">
        <f t="shared" si="1"/>
        <v>4317313.76</v>
      </c>
      <c r="K8" s="6">
        <f>IFERROR(VLOOKUP(B8,[1]OToT!$B$8:$E$76,4,0),0)</f>
        <v>400000</v>
      </c>
      <c r="L8" s="8">
        <f>IFERROR(VLOOKUP(B8,[1]OToT!$B$8:$D$76,3,0),0)</f>
        <v>1116345.8701194604</v>
      </c>
      <c r="M8" s="8">
        <f>IFERROR(VLOOKUP(B8,[1]OToT!$B$8:$F$76,5,0),0)</f>
        <v>100000</v>
      </c>
      <c r="N8" s="6">
        <f t="shared" si="2"/>
        <v>5933659.6301194597</v>
      </c>
      <c r="O8" s="8">
        <f>IFERROR(VLOOKUP(B8,[1]Komisi!$B$8:$D$69,3,0),0)</f>
        <v>0</v>
      </c>
      <c r="P8" s="8">
        <v>0</v>
      </c>
      <c r="Q8" s="8">
        <f>IFERROR(VLOOKUP(B8,[1]OToT!$B$8:$H$76,7,0),0)</f>
        <v>309470.45454545453</v>
      </c>
      <c r="R8" s="8">
        <f>IFERROR(VLOOKUP(B8,[1]OToT!$B$8:$I$76,8,0),0)</f>
        <v>72218.107167630049</v>
      </c>
      <c r="S8" s="8">
        <v>0</v>
      </c>
      <c r="T8" s="8">
        <v>0</v>
      </c>
      <c r="U8" s="8">
        <v>0</v>
      </c>
      <c r="V8" s="6">
        <f t="shared" si="3"/>
        <v>6315348.1918325443</v>
      </c>
      <c r="W8" s="8">
        <f>IFERROR(VLOOKUP(B8,[1]THP!$B$11:$X$79,23,0),0)</f>
        <v>87734.219083958611</v>
      </c>
      <c r="X8" s="8">
        <v>95630.388836363636</v>
      </c>
      <c r="Y8" s="8">
        <f>IFERROR(VLOOKUP(B8,[1]THP!$B$11:$U$79,20,0),0)</f>
        <v>39409.730000000003</v>
      </c>
      <c r="Z8" s="8">
        <f>IFERROR(VLOOKUP(B8,[1]THP!$B$11:$V$79,21,0),0)</f>
        <v>43173.137600000002</v>
      </c>
      <c r="AA8" s="8">
        <v>0</v>
      </c>
      <c r="AB8" s="8">
        <f>IFERROR(VLOOKUP(B8,[1]THP!$B$11:$AE$79,30,),0)</f>
        <v>0</v>
      </c>
      <c r="AC8" s="8">
        <f t="shared" si="4"/>
        <v>6049400.7163122222</v>
      </c>
      <c r="AD8" s="6"/>
      <c r="AE8" s="6"/>
      <c r="AF8" s="6"/>
    </row>
    <row r="9" spans="1:36" x14ac:dyDescent="0.25">
      <c r="A9" s="5">
        <v>43580</v>
      </c>
      <c r="B9" s="7" t="str">
        <f>[1]THP!$B18</f>
        <v>10251(TL)</v>
      </c>
      <c r="C9" s="7" t="str">
        <f>[1]THP!$C18</f>
        <v>SITI ROMLAH</v>
      </c>
      <c r="D9" s="7" t="str">
        <f t="shared" si="0"/>
        <v>10251(TL)</v>
      </c>
      <c r="E9" t="s">
        <v>27</v>
      </c>
      <c r="F9" t="str">
        <f>[1]THP!$F18</f>
        <v>TL</v>
      </c>
      <c r="G9">
        <v>20</v>
      </c>
      <c r="H9" t="str">
        <f>[1]THP!$D18</f>
        <v>TL</v>
      </c>
      <c r="I9" s="6">
        <f>[1]THP!$K18</f>
        <v>4138022</v>
      </c>
      <c r="J9" s="6">
        <f t="shared" si="1"/>
        <v>4138022</v>
      </c>
      <c r="K9" s="6">
        <f>IFERROR(VLOOKUP(B9,[1]OToT!$B$8:$E$76,4,0),0)</f>
        <v>400000</v>
      </c>
      <c r="L9" s="8">
        <f>IFERROR(VLOOKUP(B9,[1]OToT!$B$8:$D$76,3,0),0)</f>
        <v>862685.89672447008</v>
      </c>
      <c r="M9" s="8">
        <f>IFERROR(VLOOKUP(B9,[1]OToT!$B$8:$F$76,5,0),0)</f>
        <v>100000</v>
      </c>
      <c r="N9" s="6">
        <f t="shared" si="2"/>
        <v>5500707.89672447</v>
      </c>
      <c r="O9" s="8">
        <f>IFERROR(VLOOKUP(B9,[1]Komisi!$B$8:$D$69,3,0),0)</f>
        <v>701955.0575</v>
      </c>
      <c r="P9" s="8">
        <v>0</v>
      </c>
      <c r="Q9" s="8">
        <f>IFERROR(VLOOKUP(B9,[1]OToT!$B$8:$H$76,7,0),0)</f>
        <v>269413.63636363635</v>
      </c>
      <c r="R9" s="8">
        <f>IFERROR(VLOOKUP(B9,[1]OToT!$B$8:$I$76,8,0),0)</f>
        <v>72330.286242774571</v>
      </c>
      <c r="S9" s="8">
        <v>0</v>
      </c>
      <c r="T9" s="8">
        <v>0</v>
      </c>
      <c r="U9" s="8">
        <v>0</v>
      </c>
      <c r="V9" s="6">
        <f t="shared" si="3"/>
        <v>6544406.8768308815</v>
      </c>
      <c r="W9" s="8">
        <f>IFERROR(VLOOKUP(B9,[1]THP!$B$11:$X$79,23,0),0)</f>
        <v>92715.932875648708</v>
      </c>
      <c r="X9" s="8">
        <v>90842.849090909091</v>
      </c>
      <c r="Y9" s="8">
        <f>IFERROR(VLOOKUP(B9,[1]THP!$B$11:$U$79,20,0),0)</f>
        <v>0</v>
      </c>
      <c r="Z9" s="8">
        <f>IFERROR(VLOOKUP(B9,[1]THP!$B$11:$V$79,21,0),0)</f>
        <v>41380.22</v>
      </c>
      <c r="AA9" s="8">
        <v>0</v>
      </c>
      <c r="AB9" s="8">
        <f>IFERROR(VLOOKUP(B9,[1]THP!$B$11:$AE$79,30,),0)</f>
        <v>0</v>
      </c>
      <c r="AC9" s="8">
        <f t="shared" si="4"/>
        <v>6319467.874864324</v>
      </c>
      <c r="AD9" s="6"/>
      <c r="AE9" s="6"/>
      <c r="AF9" s="6"/>
    </row>
    <row r="10" spans="1:36" x14ac:dyDescent="0.25">
      <c r="A10" s="5">
        <v>43580</v>
      </c>
      <c r="B10" s="7">
        <f>[1]THP!$B19</f>
        <v>11043</v>
      </c>
      <c r="C10" s="7" t="str">
        <f>[1]THP!$C19</f>
        <v>DYNO TRI BAYUNANDA</v>
      </c>
      <c r="D10" s="7">
        <f t="shared" si="0"/>
        <v>11043</v>
      </c>
      <c r="E10" t="s">
        <v>27</v>
      </c>
      <c r="F10" t="str">
        <f>[1]THP!$F19</f>
        <v>MONANG</v>
      </c>
      <c r="G10">
        <v>20</v>
      </c>
      <c r="H10" t="str">
        <f>[1]THP!$D19</f>
        <v>DC</v>
      </c>
      <c r="I10" s="6">
        <f>[1]THP!$K19</f>
        <v>4267000</v>
      </c>
      <c r="J10" s="6">
        <f t="shared" si="1"/>
        <v>4267000</v>
      </c>
      <c r="K10" s="6">
        <f>IFERROR(VLOOKUP(B10,[1]OToT!$B$8:$E$76,4,0),0)</f>
        <v>0</v>
      </c>
      <c r="L10" s="8">
        <f>IFERROR(VLOOKUP(B10,[1]OToT!$B$8:$D$76,3,0),0)</f>
        <v>758440.75144508667</v>
      </c>
      <c r="M10" s="8">
        <f>IFERROR(VLOOKUP(B10,[1]OToT!$B$8:$F$76,5,0),0)</f>
        <v>75000</v>
      </c>
      <c r="N10" s="6">
        <f t="shared" si="2"/>
        <v>5100440.7514450867</v>
      </c>
      <c r="O10" s="8">
        <f>IFERROR(VLOOKUP(B10,[1]Komisi!$B$8:$D$69,3,0),0)</f>
        <v>0</v>
      </c>
      <c r="P10" s="8">
        <v>0</v>
      </c>
      <c r="Q10" s="8">
        <f>IFERROR(VLOOKUP(B10,[1]OToT!$B$8:$H$76,7,0),0)</f>
        <v>327297.72727272729</v>
      </c>
      <c r="R10" s="8">
        <f>IFERROR(VLOOKUP(B10,[1]OToT!$B$8:$I$76,8,0),0)</f>
        <v>87721.527052023099</v>
      </c>
      <c r="S10" s="8">
        <v>0</v>
      </c>
      <c r="T10" s="8">
        <v>0</v>
      </c>
      <c r="U10" s="8">
        <v>0</v>
      </c>
      <c r="V10" s="6">
        <f t="shared" si="3"/>
        <v>5515460.0057698376</v>
      </c>
      <c r="W10" s="8">
        <f>IFERROR(VLOOKUP(B10,[1]THP!$B$11:$X$79,23,0),0)</f>
        <v>12218.710937703903</v>
      </c>
      <c r="X10" s="8">
        <v>95158.931818181823</v>
      </c>
      <c r="Y10" s="8">
        <f>IFERROR(VLOOKUP(B10,[1]THP!$B$11:$U$79,20,0),0)</f>
        <v>39409.730000000003</v>
      </c>
      <c r="Z10" s="8">
        <f>IFERROR(VLOOKUP(B10,[1]THP!$B$11:$V$79,21,0),0)</f>
        <v>42670</v>
      </c>
      <c r="AA10" s="8">
        <v>0</v>
      </c>
      <c r="AB10" s="8">
        <f>IFERROR(VLOOKUP(B10,[1]THP!$B$11:$AE$79,30,),0)</f>
        <v>160000</v>
      </c>
      <c r="AC10" s="8">
        <f t="shared" si="4"/>
        <v>5166002.6330139516</v>
      </c>
      <c r="AD10" s="6"/>
      <c r="AE10" s="6"/>
      <c r="AF10" s="6"/>
    </row>
    <row r="11" spans="1:36" x14ac:dyDescent="0.25">
      <c r="A11" s="5">
        <v>43580</v>
      </c>
      <c r="B11" s="7">
        <f>[1]THP!$B20</f>
        <v>10070</v>
      </c>
      <c r="C11" s="7" t="str">
        <f>[1]THP!$C20</f>
        <v>YUNITA</v>
      </c>
      <c r="D11" s="7">
        <f t="shared" si="0"/>
        <v>10070</v>
      </c>
      <c r="E11" t="s">
        <v>27</v>
      </c>
      <c r="F11" t="str">
        <f>[1]THP!$F20</f>
        <v>MONANG</v>
      </c>
      <c r="G11">
        <v>20</v>
      </c>
      <c r="H11" t="str">
        <f>[1]THP!$D20</f>
        <v>DC</v>
      </c>
      <c r="I11" s="6">
        <f>[1]THP!$K20</f>
        <v>4351532.83</v>
      </c>
      <c r="J11" s="6">
        <f t="shared" si="1"/>
        <v>4351532.83</v>
      </c>
      <c r="K11" s="6">
        <f>IFERROR(VLOOKUP(B11,[1]OToT!$B$8:$E$76,4,0),0)</f>
        <v>0</v>
      </c>
      <c r="L11" s="8">
        <f>IFERROR(VLOOKUP(B11,[1]OToT!$B$8:$D$76,3,0),0)</f>
        <v>1198558.0309219654</v>
      </c>
      <c r="M11" s="8">
        <f>IFERROR(VLOOKUP(B11,[1]OToT!$B$8:$F$76,5,0),0)</f>
        <v>100000</v>
      </c>
      <c r="N11" s="6">
        <f t="shared" si="2"/>
        <v>5650090.8609219659</v>
      </c>
      <c r="O11" s="8">
        <f>IFERROR(VLOOKUP(B11,[1]Komisi!$B$8:$D$69,3,0),0)</f>
        <v>3653772.06</v>
      </c>
      <c r="P11" s="8">
        <v>0</v>
      </c>
      <c r="Q11" s="8">
        <f>IFERROR(VLOOKUP(B11,[1]OToT!$B$8:$H$76,7,0),0)</f>
        <v>269413.63636363635</v>
      </c>
      <c r="R11" s="8">
        <f>IFERROR(VLOOKUP(B11,[1]OToT!$B$8:$I$76,8,0),0)</f>
        <v>73316.994219653192</v>
      </c>
      <c r="S11" s="8">
        <v>0</v>
      </c>
      <c r="T11" s="8">
        <v>0</v>
      </c>
      <c r="U11" s="8">
        <v>0</v>
      </c>
      <c r="V11" s="6">
        <f t="shared" si="3"/>
        <v>9646593.5515052564</v>
      </c>
      <c r="W11" s="8">
        <f>IFERROR(VLOOKUP(B11,[1]THP!$B$11:$X$79,23,0),0)</f>
        <v>321726.90574928513</v>
      </c>
      <c r="X11" s="8">
        <v>95113.06569090909</v>
      </c>
      <c r="Y11" s="8">
        <f>IFERROR(VLOOKUP(B11,[1]THP!$B$11:$U$79,20,0),0)</f>
        <v>39409.730000000003</v>
      </c>
      <c r="Z11" s="8">
        <f>IFERROR(VLOOKUP(B11,[1]THP!$B$11:$V$79,21,0),0)</f>
        <v>43515.328300000001</v>
      </c>
      <c r="AA11" s="8">
        <v>0</v>
      </c>
      <c r="AB11" s="8">
        <f>IFERROR(VLOOKUP(B11,[1]THP!$B$11:$AE$79,30,),0)</f>
        <v>0</v>
      </c>
      <c r="AC11" s="8">
        <f t="shared" si="4"/>
        <v>9146828.5217650626</v>
      </c>
      <c r="AD11" s="6"/>
      <c r="AE11" s="6"/>
      <c r="AF11" s="6"/>
    </row>
    <row r="12" spans="1:36" x14ac:dyDescent="0.25">
      <c r="A12" s="5">
        <v>43580</v>
      </c>
      <c r="B12" s="7">
        <f>[1]THP!$B21</f>
        <v>11049</v>
      </c>
      <c r="C12" s="7" t="str">
        <f>[1]THP!$C21</f>
        <v>YULIANINGSIH</v>
      </c>
      <c r="D12" s="7">
        <f t="shared" si="0"/>
        <v>11049</v>
      </c>
      <c r="E12" t="s">
        <v>27</v>
      </c>
      <c r="F12" t="str">
        <f>[1]THP!$F21</f>
        <v>KOTOT</v>
      </c>
      <c r="G12">
        <v>20</v>
      </c>
      <c r="H12" t="str">
        <f>[1]THP!$D21</f>
        <v>DC</v>
      </c>
      <c r="I12" s="6">
        <f>[1]THP!$K21</f>
        <v>4267000</v>
      </c>
      <c r="J12" s="6">
        <f t="shared" si="1"/>
        <v>4267000</v>
      </c>
      <c r="K12" s="6">
        <f>IFERROR(VLOOKUP(B12,[1]OToT!$B$8:$E$76,4,0),0)</f>
        <v>0</v>
      </c>
      <c r="L12" s="8">
        <f>IFERROR(VLOOKUP(B12,[1]OToT!$B$8:$D$76,3,0),0)</f>
        <v>1196239.8843930636</v>
      </c>
      <c r="M12" s="8">
        <f>IFERROR(VLOOKUP(B12,[1]OToT!$B$8:$F$76,5,0),0)</f>
        <v>100000</v>
      </c>
      <c r="N12" s="6">
        <f t="shared" si="2"/>
        <v>5563239.8843930634</v>
      </c>
      <c r="O12" s="8">
        <f>IFERROR(VLOOKUP(B12,[1]Komisi!$B$8:$D$69,3,0),0)</f>
        <v>1774162.5000000002</v>
      </c>
      <c r="P12" s="8">
        <v>0</v>
      </c>
      <c r="Q12" s="8">
        <f>IFERROR(VLOOKUP(B12,[1]OToT!$B$8:$H$76,7,0),0)</f>
        <v>327297.72727272729</v>
      </c>
      <c r="R12" s="8">
        <f>IFERROR(VLOOKUP(B12,[1]OToT!$B$8:$I$76,8,0),0)</f>
        <v>89070.069364161871</v>
      </c>
      <c r="S12" s="8">
        <v>0</v>
      </c>
      <c r="T12" s="8">
        <v>0</v>
      </c>
      <c r="U12" s="8">
        <v>0</v>
      </c>
      <c r="V12" s="6">
        <f t="shared" si="3"/>
        <v>7753770.1810299531</v>
      </c>
      <c r="W12" s="8">
        <f>IFERROR(VLOOKUP(B12,[1]THP!$B$11:$X$79,23,0),0)</f>
        <v>156038.44426255909</v>
      </c>
      <c r="X12" s="8">
        <v>95158.931818181823</v>
      </c>
      <c r="Y12" s="8">
        <f>IFERROR(VLOOKUP(B12,[1]THP!$B$11:$U$79,20,0),0)</f>
        <v>39409.730000000003</v>
      </c>
      <c r="Z12" s="8">
        <f>IFERROR(VLOOKUP(B12,[1]THP!$B$11:$V$79,21,0),0)</f>
        <v>42670</v>
      </c>
      <c r="AA12" s="8">
        <v>0</v>
      </c>
      <c r="AB12" s="8">
        <f>IFERROR(VLOOKUP(B12,[1]THP!$B$11:$AE$79,30,),0)</f>
        <v>0</v>
      </c>
      <c r="AC12" s="8">
        <f t="shared" si="4"/>
        <v>7420493.0749492114</v>
      </c>
      <c r="AD12" s="6"/>
      <c r="AE12" s="6"/>
      <c r="AF12" s="6"/>
    </row>
    <row r="13" spans="1:36" x14ac:dyDescent="0.25">
      <c r="A13" s="5">
        <v>43580</v>
      </c>
      <c r="B13" s="7">
        <f>[1]THP!$B22</f>
        <v>10129</v>
      </c>
      <c r="C13" s="7" t="str">
        <f>[1]THP!$C22</f>
        <v>AL IKHSAN ARIFUDIN</v>
      </c>
      <c r="D13" s="7">
        <f t="shared" si="0"/>
        <v>10129</v>
      </c>
      <c r="E13" t="s">
        <v>27</v>
      </c>
      <c r="F13" t="str">
        <f>[1]THP!$F22</f>
        <v>RUDI</v>
      </c>
      <c r="G13">
        <v>20</v>
      </c>
      <c r="H13" t="str">
        <f>[1]THP!$D22</f>
        <v>DC</v>
      </c>
      <c r="I13" s="6">
        <f>[1]THP!$K22</f>
        <v>4140000</v>
      </c>
      <c r="J13" s="6">
        <f t="shared" si="1"/>
        <v>4140000</v>
      </c>
      <c r="K13" s="6">
        <f>IFERROR(VLOOKUP(B13,[1]OToT!$B$8:$E$76,4,0),0)</f>
        <v>0</v>
      </c>
      <c r="L13" s="8">
        <f>IFERROR(VLOOKUP(B13,[1]OToT!$B$8:$D$76,3,0),0)</f>
        <v>741849.71098265902</v>
      </c>
      <c r="M13" s="8">
        <f>IFERROR(VLOOKUP(B13,[1]OToT!$B$8:$F$76,5,0),0)</f>
        <v>75000</v>
      </c>
      <c r="N13" s="6">
        <f t="shared" si="2"/>
        <v>4956849.7109826589</v>
      </c>
      <c r="O13" s="8">
        <f>IFERROR(VLOOKUP(B13,[1]Komisi!$B$8:$D$69,3,0),0)</f>
        <v>0</v>
      </c>
      <c r="P13" s="8">
        <v>0</v>
      </c>
      <c r="Q13" s="8">
        <f>IFERROR(VLOOKUP(B13,[1]OToT!$B$8:$H$76,7,0),0)</f>
        <v>327297.72727272729</v>
      </c>
      <c r="R13" s="8">
        <f>IFERROR(VLOOKUP(B13,[1]OToT!$B$8:$I$76,8,0),0)</f>
        <v>77415.768786127155</v>
      </c>
      <c r="S13" s="8">
        <v>0</v>
      </c>
      <c r="T13" s="8">
        <v>0</v>
      </c>
      <c r="U13" s="8">
        <v>0</v>
      </c>
      <c r="V13" s="6">
        <f t="shared" si="3"/>
        <v>5361563.2070415132</v>
      </c>
      <c r="W13" s="8">
        <f>IFERROR(VLOOKUP(B13,[1]THP!$B$11:$X$79,23,0),0)</f>
        <v>4722.6849981082605</v>
      </c>
      <c r="X13" s="8">
        <v>92618.931818181823</v>
      </c>
      <c r="Y13" s="8">
        <f>IFERROR(VLOOKUP(B13,[1]THP!$B$11:$U$79,20,0),0)</f>
        <v>39409.730000000003</v>
      </c>
      <c r="Z13" s="8">
        <f>IFERROR(VLOOKUP(B13,[1]THP!$B$11:$V$79,21,0),0)</f>
        <v>41400</v>
      </c>
      <c r="AA13" s="8">
        <v>0</v>
      </c>
      <c r="AB13" s="8">
        <f>IFERROR(VLOOKUP(B13,[1]THP!$B$11:$AE$79,30,),0)</f>
        <v>160000</v>
      </c>
      <c r="AC13" s="8">
        <f t="shared" si="4"/>
        <v>5023411.860225223</v>
      </c>
      <c r="AD13" s="6"/>
      <c r="AE13" s="6"/>
      <c r="AF13" s="6"/>
    </row>
    <row r="14" spans="1:36" x14ac:dyDescent="0.25">
      <c r="A14" s="5">
        <v>43580</v>
      </c>
      <c r="B14" s="7">
        <f>[1]THP!$B23</f>
        <v>10141</v>
      </c>
      <c r="C14" s="7" t="str">
        <f>[1]THP!$C23</f>
        <v>ENAH SRIANAH</v>
      </c>
      <c r="D14" s="7">
        <f t="shared" si="0"/>
        <v>10141</v>
      </c>
      <c r="E14" t="s">
        <v>27</v>
      </c>
      <c r="F14" t="str">
        <f>[1]THP!$F23</f>
        <v>MITA</v>
      </c>
      <c r="G14">
        <v>20</v>
      </c>
      <c r="H14" t="str">
        <f>[1]THP!$D23</f>
        <v>DC</v>
      </c>
      <c r="I14" s="6">
        <f>[1]THP!$K23</f>
        <v>4306532.83</v>
      </c>
      <c r="J14" s="6">
        <f t="shared" si="1"/>
        <v>4306532.83</v>
      </c>
      <c r="K14" s="6">
        <f>IFERROR(VLOOKUP(B14,[1]OToT!$B$8:$E$76,4,0),0)</f>
        <v>0</v>
      </c>
      <c r="L14" s="8">
        <f>IFERROR(VLOOKUP(B14,[1]OToT!$B$8:$D$76,3,0),0)</f>
        <v>1207322.7876011562</v>
      </c>
      <c r="M14" s="8">
        <f>IFERROR(VLOOKUP(B14,[1]OToT!$B$8:$F$76,5,0),0)</f>
        <v>100000</v>
      </c>
      <c r="N14" s="6">
        <f t="shared" si="2"/>
        <v>5613855.6176011562</v>
      </c>
      <c r="O14" s="8">
        <f>IFERROR(VLOOKUP(B14,[1]Komisi!$B$8:$D$69,3,0),0)</f>
        <v>771918.75</v>
      </c>
      <c r="P14" s="8">
        <v>0</v>
      </c>
      <c r="Q14" s="8">
        <f>IFERROR(VLOOKUP(B14,[1]OToT!$B$8:$H$76,7,0),0)</f>
        <v>269413.63636363635</v>
      </c>
      <c r="R14" s="8">
        <f>IFERROR(VLOOKUP(B14,[1]OToT!$B$8:$I$76,8,0),0)</f>
        <v>73316.994219653192</v>
      </c>
      <c r="S14" s="8">
        <v>0</v>
      </c>
      <c r="T14" s="8">
        <v>0</v>
      </c>
      <c r="U14" s="8">
        <v>0</v>
      </c>
      <c r="V14" s="6">
        <f t="shared" si="3"/>
        <v>6728504.9981844462</v>
      </c>
      <c r="W14" s="8">
        <f>IFERROR(VLOOKUP(B14,[1]THP!$B$11:$X$79,23,0),0)</f>
        <v>107224.655695063</v>
      </c>
      <c r="X14" s="8">
        <v>94213.06569090909</v>
      </c>
      <c r="Y14" s="8">
        <f>IFERROR(VLOOKUP(B14,[1]THP!$B$11:$U$79,20,0),0)</f>
        <v>39409.730000000003</v>
      </c>
      <c r="Z14" s="8">
        <f>IFERROR(VLOOKUP(B14,[1]THP!$B$11:$V$79,21,0),0)</f>
        <v>43065.328300000001</v>
      </c>
      <c r="AA14" s="8">
        <v>0</v>
      </c>
      <c r="AB14" s="8">
        <f>IFERROR(VLOOKUP(B14,[1]THP!$B$11:$AE$79,30,),0)</f>
        <v>0</v>
      </c>
      <c r="AC14" s="8">
        <f t="shared" si="4"/>
        <v>6444592.2184984731</v>
      </c>
      <c r="AD14" s="6"/>
      <c r="AE14" s="6"/>
      <c r="AF14" s="6"/>
    </row>
    <row r="15" spans="1:36" x14ac:dyDescent="0.25">
      <c r="A15" s="5">
        <v>43580</v>
      </c>
      <c r="B15" s="7">
        <f>[1]THP!$B24</f>
        <v>10161</v>
      </c>
      <c r="C15" s="7" t="str">
        <f>[1]THP!$C24</f>
        <v>SITTI MELATI NOVIATI TRIFIRLI</v>
      </c>
      <c r="D15" s="7">
        <f t="shared" si="0"/>
        <v>10161</v>
      </c>
      <c r="E15" t="s">
        <v>27</v>
      </c>
      <c r="F15" t="str">
        <f>[1]THP!$F24</f>
        <v>ROMLAH</v>
      </c>
      <c r="G15">
        <v>20</v>
      </c>
      <c r="H15" t="str">
        <f>[1]THP!$D24</f>
        <v>DC</v>
      </c>
      <c r="I15" s="6">
        <f>[1]THP!$K24</f>
        <v>2277000</v>
      </c>
      <c r="J15" s="6">
        <f t="shared" si="1"/>
        <v>2277000</v>
      </c>
      <c r="K15" s="6">
        <f>IFERROR(VLOOKUP(B15,[1]OToT!$B$8:$E$76,4,0),0)</f>
        <v>0</v>
      </c>
      <c r="L15" s="8">
        <f>IFERROR(VLOOKUP(B15,[1]OToT!$B$8:$D$76,3,0),0)</f>
        <v>789710.98265895958</v>
      </c>
      <c r="M15" s="8">
        <f>IFERROR(VLOOKUP(B15,[1]OToT!$B$8:$F$76,5,0),0)</f>
        <v>75000</v>
      </c>
      <c r="N15" s="6">
        <f t="shared" si="2"/>
        <v>3141710.9826589595</v>
      </c>
      <c r="O15" s="8">
        <f>IFERROR(VLOOKUP(B15,[1]Komisi!$B$8:$D$69,3,0),0)</f>
        <v>2013437.5000000002</v>
      </c>
      <c r="P15" s="8">
        <v>0</v>
      </c>
      <c r="Q15" s="8">
        <f>IFERROR(VLOOKUP(B15,[1]OToT!$B$8:$H$76,7,0),0)</f>
        <v>309470.45454545453</v>
      </c>
      <c r="R15" s="8">
        <f>IFERROR(VLOOKUP(B15,[1]OToT!$B$8:$I$76,8,0),0)</f>
        <v>84218.294797687849</v>
      </c>
      <c r="S15" s="8">
        <v>0</v>
      </c>
      <c r="T15" s="8">
        <v>0</v>
      </c>
      <c r="U15" s="8">
        <v>0</v>
      </c>
      <c r="V15" s="6">
        <f t="shared" si="3"/>
        <v>5548837.2320021018</v>
      </c>
      <c r="W15" s="8">
        <f>IFERROR(VLOOKUP(B15,[1]THP!$B$11:$X$79,23,0),0)</f>
        <v>48337.929147372583</v>
      </c>
      <c r="X15" s="8">
        <v>54824.113636363632</v>
      </c>
      <c r="Y15" s="8">
        <f>IFERROR(VLOOKUP(B15,[1]THP!$B$11:$U$79,20,0),0)</f>
        <v>39409.730000000003</v>
      </c>
      <c r="Z15" s="8">
        <f>IFERROR(VLOOKUP(B15,[1]THP!$B$11:$V$79,21,0),0)</f>
        <v>22770</v>
      </c>
      <c r="AA15" s="8">
        <v>0</v>
      </c>
      <c r="AB15" s="8">
        <f>IFERROR(VLOOKUP(B15,[1]THP!$B$11:$AE$79,30,),0)</f>
        <v>0</v>
      </c>
      <c r="AC15" s="8">
        <f t="shared" si="4"/>
        <v>5383495.4592183651</v>
      </c>
      <c r="AD15" s="6"/>
      <c r="AE15" s="6"/>
      <c r="AF15" s="6"/>
    </row>
    <row r="16" spans="1:36" x14ac:dyDescent="0.25">
      <c r="A16" s="5">
        <v>43580</v>
      </c>
      <c r="B16" s="7">
        <f>[1]THP!$B25</f>
        <v>10166</v>
      </c>
      <c r="C16" s="7" t="str">
        <f>[1]THP!$C25</f>
        <v>EVA ERNAWATI</v>
      </c>
      <c r="D16" s="7">
        <f t="shared" si="0"/>
        <v>10166</v>
      </c>
      <c r="E16" t="s">
        <v>27</v>
      </c>
      <c r="F16" t="str">
        <f>[1]THP!$F25</f>
        <v>BAYU</v>
      </c>
      <c r="G16">
        <v>20</v>
      </c>
      <c r="H16" t="str">
        <f>[1]THP!$D25</f>
        <v>DC</v>
      </c>
      <c r="I16" s="6">
        <f>[1]THP!$K25</f>
        <v>4217000</v>
      </c>
      <c r="J16" s="6">
        <f t="shared" si="1"/>
        <v>4217000</v>
      </c>
      <c r="K16" s="6">
        <f>IFERROR(VLOOKUP(B16,[1]OToT!$B$8:$E$76,4,0),0)</f>
        <v>0</v>
      </c>
      <c r="L16" s="8">
        <f>IFERROR(VLOOKUP(B16,[1]OToT!$B$8:$D$76,3,0),0)</f>
        <v>1048156.0693641617</v>
      </c>
      <c r="M16" s="8">
        <f>IFERROR(VLOOKUP(B16,[1]OToT!$B$8:$F$76,5,0),0)</f>
        <v>75000</v>
      </c>
      <c r="N16" s="6">
        <f t="shared" si="2"/>
        <v>5340156.0693641622</v>
      </c>
      <c r="O16" s="8">
        <f>IFERROR(VLOOKUP(B16,[1]Komisi!$B$8:$D$69,3,0),0)</f>
        <v>1723375.0000000002</v>
      </c>
      <c r="P16" s="8">
        <v>0</v>
      </c>
      <c r="Q16" s="8">
        <f>IFERROR(VLOOKUP(B16,[1]OToT!$B$8:$H$76,7,0),0)</f>
        <v>327297.72727272729</v>
      </c>
      <c r="R16" s="8">
        <f>IFERROR(VLOOKUP(B16,[1]OToT!$B$8:$I$76,8,0),0)</f>
        <v>89070.069364161871</v>
      </c>
      <c r="S16" s="8">
        <v>0</v>
      </c>
      <c r="T16" s="8">
        <v>0</v>
      </c>
      <c r="U16" s="8">
        <v>0</v>
      </c>
      <c r="V16" s="6">
        <f t="shared" si="3"/>
        <v>7479898.8660010519</v>
      </c>
      <c r="W16" s="8">
        <f>IFERROR(VLOOKUP(B16,[1]THP!$B$11:$X$79,23,0),0)</f>
        <v>142956.35679868623</v>
      </c>
      <c r="X16" s="8">
        <v>94158.931818181823</v>
      </c>
      <c r="Y16" s="8">
        <f>IFERROR(VLOOKUP(B16,[1]THP!$B$11:$U$79,20,0),0)</f>
        <v>39409.730000000003</v>
      </c>
      <c r="Z16" s="8">
        <f>IFERROR(VLOOKUP(B16,[1]THP!$B$11:$V$79,21,0),0)</f>
        <v>42170</v>
      </c>
      <c r="AA16" s="8">
        <v>0</v>
      </c>
      <c r="AB16" s="8">
        <f>IFERROR(VLOOKUP(B16,[1]THP!$B$11:$AE$79,30,),0)</f>
        <v>0</v>
      </c>
      <c r="AC16" s="8">
        <f t="shared" si="4"/>
        <v>7161203.8473841837</v>
      </c>
      <c r="AD16" s="6"/>
      <c r="AE16" s="6"/>
      <c r="AF16" s="6"/>
    </row>
    <row r="17" spans="1:32" x14ac:dyDescent="0.25">
      <c r="A17" s="5">
        <v>43580</v>
      </c>
      <c r="B17" s="7">
        <f>[1]THP!$B26</f>
        <v>10167</v>
      </c>
      <c r="C17" s="7" t="str">
        <f>[1]THP!$C26</f>
        <v>F ADISTYA AMANDA</v>
      </c>
      <c r="D17" s="7">
        <f t="shared" si="0"/>
        <v>10167</v>
      </c>
      <c r="E17" t="s">
        <v>27</v>
      </c>
      <c r="F17" t="str">
        <f>[1]THP!$F26</f>
        <v>ROMLAH</v>
      </c>
      <c r="G17">
        <v>20</v>
      </c>
      <c r="H17" t="str">
        <f>[1]THP!$D26</f>
        <v>DC</v>
      </c>
      <c r="I17" s="6">
        <f>[1]THP!$K26</f>
        <v>4305299.08</v>
      </c>
      <c r="J17" s="6">
        <f t="shared" si="1"/>
        <v>4305299.08</v>
      </c>
      <c r="K17" s="6">
        <f>IFERROR(VLOOKUP(B17,[1]OToT!$B$8:$E$76,4,0),0)</f>
        <v>0</v>
      </c>
      <c r="L17" s="8">
        <f>IFERROR(VLOOKUP(B17,[1]OToT!$B$8:$D$76,3,0),0)</f>
        <v>1051853.4168477843</v>
      </c>
      <c r="M17" s="8">
        <f>IFERROR(VLOOKUP(B17,[1]OToT!$B$8:$F$76,5,0),0)</f>
        <v>75000</v>
      </c>
      <c r="N17" s="6">
        <f t="shared" si="2"/>
        <v>5432152.4968477841</v>
      </c>
      <c r="O17" s="8">
        <f>IFERROR(VLOOKUP(B17,[1]Komisi!$B$8:$D$69,3,0),0)</f>
        <v>5468050</v>
      </c>
      <c r="P17" s="8">
        <v>0</v>
      </c>
      <c r="Q17" s="8">
        <f>IFERROR(VLOOKUP(B17,[1]OToT!$B$8:$H$76,7,0),0)</f>
        <v>309470.45454545453</v>
      </c>
      <c r="R17" s="8">
        <f>IFERROR(VLOOKUP(B17,[1]OToT!$B$8:$I$76,8,0),0)</f>
        <v>75560.294797687849</v>
      </c>
      <c r="S17" s="8">
        <v>0</v>
      </c>
      <c r="T17" s="8">
        <v>0</v>
      </c>
      <c r="U17" s="8">
        <v>0</v>
      </c>
      <c r="V17" s="6">
        <f t="shared" si="3"/>
        <v>11285233.246190928</v>
      </c>
      <c r="W17" s="8">
        <f>IFERROR(VLOOKUP(B17,[1]THP!$B$11:$X$79,23,0),0)</f>
        <v>567673.09574531752</v>
      </c>
      <c r="X17" s="8">
        <v>95390.095236363632</v>
      </c>
      <c r="Y17" s="8">
        <f>IFERROR(VLOOKUP(B17,[1]THP!$B$11:$U$79,20,0),0)</f>
        <v>39409.730000000003</v>
      </c>
      <c r="Z17" s="8">
        <f>IFERROR(VLOOKUP(B17,[1]THP!$B$11:$V$79,21,0),0)</f>
        <v>43052.9908</v>
      </c>
      <c r="AA17" s="8">
        <v>0</v>
      </c>
      <c r="AB17" s="8">
        <f>IFERROR(VLOOKUP(B17,[1]THP!$B$11:$AE$79,30,),0)</f>
        <v>0</v>
      </c>
      <c r="AC17" s="8">
        <f t="shared" si="4"/>
        <v>10539707.334409246</v>
      </c>
      <c r="AD17" s="6"/>
      <c r="AE17" s="6"/>
      <c r="AF17" s="6"/>
    </row>
    <row r="18" spans="1:32" x14ac:dyDescent="0.25">
      <c r="A18" s="5">
        <v>43580</v>
      </c>
      <c r="B18" s="7">
        <f>[1]THP!$B27</f>
        <v>10208</v>
      </c>
      <c r="C18" s="7" t="str">
        <f>[1]THP!$C27</f>
        <v>ABDUL FATAH</v>
      </c>
      <c r="D18" s="7">
        <f t="shared" si="0"/>
        <v>10208</v>
      </c>
      <c r="E18" t="s">
        <v>27</v>
      </c>
      <c r="F18" t="str">
        <f>[1]THP!$F27</f>
        <v>MONANG</v>
      </c>
      <c r="G18">
        <v>20</v>
      </c>
      <c r="H18" t="str">
        <f>[1]THP!$D27</f>
        <v>DC</v>
      </c>
      <c r="I18" s="6">
        <f>[1]THP!$K27</f>
        <v>4216700</v>
      </c>
      <c r="J18" s="6">
        <f t="shared" si="1"/>
        <v>4216700</v>
      </c>
      <c r="K18" s="6">
        <f>IFERROR(VLOOKUP(B18,[1]OToT!$B$8:$E$76,4,0),0)</f>
        <v>0</v>
      </c>
      <c r="L18" s="8">
        <f>IFERROR(VLOOKUP(B18,[1]OToT!$B$8:$D$76,3,0),0)</f>
        <v>1182138.4393063583</v>
      </c>
      <c r="M18" s="8">
        <f>IFERROR(VLOOKUP(B18,[1]OToT!$B$8:$F$76,5,0),0)</f>
        <v>100000</v>
      </c>
      <c r="N18" s="6">
        <f t="shared" si="2"/>
        <v>5498838.4393063579</v>
      </c>
      <c r="O18" s="8">
        <f>IFERROR(VLOOKUP(B18,[1]Komisi!$B$8:$D$69,3,0),0)</f>
        <v>0</v>
      </c>
      <c r="P18" s="8">
        <v>0</v>
      </c>
      <c r="Q18" s="8">
        <f>IFERROR(VLOOKUP(B18,[1]OToT!$B$8:$H$76,7,0),0)</f>
        <v>344343.18181818182</v>
      </c>
      <c r="R18" s="8">
        <f>IFERROR(VLOOKUP(B18,[1]OToT!$B$8:$I$76,8,0),0)</f>
        <v>93709.005780346837</v>
      </c>
      <c r="S18" s="8">
        <v>0</v>
      </c>
      <c r="T18" s="8">
        <v>0</v>
      </c>
      <c r="U18" s="8">
        <v>0</v>
      </c>
      <c r="V18" s="6">
        <f t="shared" si="3"/>
        <v>5936890.6269048862</v>
      </c>
      <c r="W18" s="8">
        <f>IFERROR(VLOOKUP(B18,[1]THP!$B$11:$X$79,23,0),0)</f>
        <v>50963.548968891992</v>
      </c>
      <c r="X18" s="8">
        <v>94664.295454545456</v>
      </c>
      <c r="Y18" s="8">
        <f>IFERROR(VLOOKUP(B18,[1]THP!$B$11:$U$79,20,0),0)</f>
        <v>39409.730000000003</v>
      </c>
      <c r="Z18" s="8">
        <f>IFERROR(VLOOKUP(B18,[1]THP!$B$11:$V$79,21,0),0)</f>
        <v>42167</v>
      </c>
      <c r="AA18" s="8">
        <v>0</v>
      </c>
      <c r="AB18" s="8">
        <f>IFERROR(VLOOKUP(B18,[1]THP!$B$11:$AE$79,30,),0)</f>
        <v>0</v>
      </c>
      <c r="AC18" s="8">
        <f t="shared" si="4"/>
        <v>5709686.0524814483</v>
      </c>
      <c r="AD18" s="6"/>
      <c r="AE18" s="6"/>
      <c r="AF18" s="6"/>
    </row>
    <row r="19" spans="1:32" x14ac:dyDescent="0.25">
      <c r="A19" s="5">
        <v>43580</v>
      </c>
      <c r="B19" s="7">
        <f>[1]THP!$B28</f>
        <v>10214</v>
      </c>
      <c r="C19" s="7" t="str">
        <f>[1]THP!$C28</f>
        <v>HENDRO NOFRIANTO</v>
      </c>
      <c r="D19" s="7">
        <f t="shared" si="0"/>
        <v>10214</v>
      </c>
      <c r="E19" t="s">
        <v>27</v>
      </c>
      <c r="F19" t="str">
        <f>[1]THP!$F28</f>
        <v>MONANG</v>
      </c>
      <c r="G19">
        <v>20</v>
      </c>
      <c r="H19" t="str">
        <f>[1]THP!$D28</f>
        <v>DC</v>
      </c>
      <c r="I19" s="6">
        <f>[1]THP!$K28</f>
        <v>4140000</v>
      </c>
      <c r="J19" s="6">
        <f t="shared" si="1"/>
        <v>4140000</v>
      </c>
      <c r="K19" s="6">
        <f>IFERROR(VLOOKUP(B19,[1]OToT!$B$8:$E$76,4,0),0)</f>
        <v>0</v>
      </c>
      <c r="L19" s="8">
        <f>IFERROR(VLOOKUP(B19,[1]OToT!$B$8:$D$76,3,0),0)</f>
        <v>1145080.9248554914</v>
      </c>
      <c r="M19" s="8">
        <f>IFERROR(VLOOKUP(B19,[1]OToT!$B$8:$F$76,5,0),0)</f>
        <v>100000</v>
      </c>
      <c r="N19" s="6">
        <f t="shared" si="2"/>
        <v>5385080.9248554911</v>
      </c>
      <c r="O19" s="8">
        <f>IFERROR(VLOOKUP(B19,[1]Komisi!$B$8:$D$69,3,0),0)</f>
        <v>1899537.5000000002</v>
      </c>
      <c r="P19" s="8">
        <v>0</v>
      </c>
      <c r="Q19" s="8">
        <f>IFERROR(VLOOKUP(B19,[1]OToT!$B$8:$H$76,7,0),0)</f>
        <v>327297.72727272729</v>
      </c>
      <c r="R19" s="8">
        <f>IFERROR(VLOOKUP(B19,[1]OToT!$B$8:$I$76,8,0),0)</f>
        <v>89070.069364161871</v>
      </c>
      <c r="S19" s="8">
        <v>0</v>
      </c>
      <c r="T19" s="8">
        <v>0</v>
      </c>
      <c r="U19" s="8">
        <v>0</v>
      </c>
      <c r="V19" s="6">
        <f t="shared" si="3"/>
        <v>7700986.2214923808</v>
      </c>
      <c r="W19" s="8">
        <f>IFERROR(VLOOKUP(B19,[1]THP!$B$11:$X$79,23,0),0)</f>
        <v>134595.27818452442</v>
      </c>
      <c r="X19" s="8">
        <v>92618.931818181823</v>
      </c>
      <c r="Y19" s="8">
        <f>IFERROR(VLOOKUP(B19,[1]THP!$B$11:$U$79,20,0),0)</f>
        <v>39409.730000000003</v>
      </c>
      <c r="Z19" s="8">
        <f>IFERROR(VLOOKUP(B19,[1]THP!$B$11:$V$79,21,0),0)</f>
        <v>41400</v>
      </c>
      <c r="AA19" s="8">
        <v>0</v>
      </c>
      <c r="AB19" s="8">
        <f>IFERROR(VLOOKUP(B19,[1]THP!$B$11:$AE$79,30,),0)</f>
        <v>0</v>
      </c>
      <c r="AC19" s="8">
        <f t="shared" si="4"/>
        <v>7392962.281489674</v>
      </c>
      <c r="AD19" s="6"/>
      <c r="AE19" s="6"/>
      <c r="AF19" s="6"/>
    </row>
    <row r="20" spans="1:32" x14ac:dyDescent="0.25">
      <c r="A20" s="5">
        <v>43580</v>
      </c>
      <c r="B20" s="7">
        <f>[1]THP!$B29</f>
        <v>10220</v>
      </c>
      <c r="C20" s="7" t="str">
        <f>[1]THP!$C29</f>
        <v xml:space="preserve">TINA SARI SIMANJUNTAK </v>
      </c>
      <c r="D20" s="7">
        <f t="shared" si="0"/>
        <v>10220</v>
      </c>
      <c r="E20" t="s">
        <v>27</v>
      </c>
      <c r="F20" t="str">
        <f>[1]THP!$F29</f>
        <v>BAYU</v>
      </c>
      <c r="G20">
        <v>20</v>
      </c>
      <c r="H20" t="str">
        <f>[1]THP!$D29</f>
        <v>DC</v>
      </c>
      <c r="I20" s="6">
        <f>[1]THP!$K29</f>
        <v>2277000</v>
      </c>
      <c r="J20" s="6">
        <f t="shared" si="1"/>
        <v>2277000</v>
      </c>
      <c r="K20" s="6">
        <f>IFERROR(VLOOKUP(B20,[1]OToT!$B$8:$E$76,4,0),0)</f>
        <v>0</v>
      </c>
      <c r="L20" s="8">
        <f>IFERROR(VLOOKUP(B20,[1]OToT!$B$8:$D$76,3,0),0)</f>
        <v>781335.26011560694</v>
      </c>
      <c r="M20" s="8">
        <f>IFERROR(VLOOKUP(B20,[1]OToT!$B$8:$F$76,5,0),0)</f>
        <v>75000</v>
      </c>
      <c r="N20" s="6">
        <f t="shared" si="2"/>
        <v>3133335.2601156067</v>
      </c>
      <c r="O20" s="8">
        <f>IFERROR(VLOOKUP(B20,[1]Komisi!$B$8:$D$69,3,0),0)</f>
        <v>0</v>
      </c>
      <c r="P20" s="8">
        <v>0</v>
      </c>
      <c r="Q20" s="8">
        <f>IFERROR(VLOOKUP(B20,[1]OToT!$B$8:$H$76,7,0),0)</f>
        <v>327297.72727272729</v>
      </c>
      <c r="R20" s="8">
        <f>IFERROR(VLOOKUP(B20,[1]OToT!$B$8:$I$76,8,0),0)</f>
        <v>89070.069364161871</v>
      </c>
      <c r="S20" s="8">
        <v>0</v>
      </c>
      <c r="T20" s="8">
        <v>0</v>
      </c>
      <c r="U20" s="8">
        <v>0</v>
      </c>
      <c r="V20" s="6">
        <f t="shared" si="3"/>
        <v>3549703.0567524959</v>
      </c>
      <c r="W20" s="8">
        <f>IFERROR(VLOOKUP(B20,[1]THP!$B$11:$X$79,23,0),0)</f>
        <v>0</v>
      </c>
      <c r="X20" s="8">
        <v>55358.931818181823</v>
      </c>
      <c r="Y20" s="8">
        <f>IFERROR(VLOOKUP(B20,[1]THP!$B$11:$U$79,20,0),0)</f>
        <v>39409.730000000003</v>
      </c>
      <c r="Z20" s="8">
        <f>IFERROR(VLOOKUP(B20,[1]THP!$B$11:$V$79,21,0),0)</f>
        <v>22770</v>
      </c>
      <c r="AA20" s="8">
        <v>0</v>
      </c>
      <c r="AB20" s="8">
        <f>IFERROR(VLOOKUP(B20,[1]THP!$B$11:$AE$79,30,),0)</f>
        <v>0</v>
      </c>
      <c r="AC20" s="8">
        <f t="shared" si="4"/>
        <v>3432164.3949343143</v>
      </c>
      <c r="AD20" s="6"/>
      <c r="AE20" s="6"/>
      <c r="AF20" s="6"/>
    </row>
    <row r="21" spans="1:32" x14ac:dyDescent="0.25">
      <c r="A21" s="5">
        <v>43580</v>
      </c>
      <c r="B21" s="7">
        <f>[1]THP!$B30</f>
        <v>10223</v>
      </c>
      <c r="C21" s="7" t="str">
        <f>[1]THP!$C30</f>
        <v>DENI IRAWATI</v>
      </c>
      <c r="D21" s="7">
        <f t="shared" si="0"/>
        <v>10223</v>
      </c>
      <c r="E21" t="s">
        <v>27</v>
      </c>
      <c r="F21" t="str">
        <f>[1]THP!$F30</f>
        <v>MONANG</v>
      </c>
      <c r="G21">
        <v>20</v>
      </c>
      <c r="H21" t="str">
        <f>[1]THP!$D30</f>
        <v>DC</v>
      </c>
      <c r="I21" s="6">
        <f>[1]THP!$K30</f>
        <v>4309000.33</v>
      </c>
      <c r="J21" s="6">
        <f t="shared" si="1"/>
        <v>4309000.33</v>
      </c>
      <c r="K21" s="6">
        <f>IFERROR(VLOOKUP(B21,[1]OToT!$B$8:$E$76,4,0),0)</f>
        <v>0</v>
      </c>
      <c r="L21" s="8">
        <f>IFERROR(VLOOKUP(B21,[1]OToT!$B$8:$D$76,3,0),0)</f>
        <v>1164011.2644816956</v>
      </c>
      <c r="M21" s="8">
        <f>IFERROR(VLOOKUP(B21,[1]OToT!$B$8:$F$76,5,0),0)</f>
        <v>100000</v>
      </c>
      <c r="N21" s="6">
        <f t="shared" si="2"/>
        <v>5573011.5944816954</v>
      </c>
      <c r="O21" s="8">
        <f>IFERROR(VLOOKUP(B21,[1]Komisi!$B$8:$D$69,3,0),0)</f>
        <v>3439800</v>
      </c>
      <c r="P21" s="8">
        <v>0</v>
      </c>
      <c r="Q21" s="8">
        <f>IFERROR(VLOOKUP(B21,[1]OToT!$B$8:$H$76,7,0),0)</f>
        <v>189300</v>
      </c>
      <c r="R21" s="8">
        <f>IFERROR(VLOOKUP(B21,[1]OToT!$B$8:$I$76,8,0),0)</f>
        <v>40666.393063583819</v>
      </c>
      <c r="S21" s="8">
        <v>0</v>
      </c>
      <c r="T21" s="8">
        <v>0</v>
      </c>
      <c r="U21" s="8">
        <v>0</v>
      </c>
      <c r="V21" s="6">
        <f t="shared" si="3"/>
        <v>9242777.9875452798</v>
      </c>
      <c r="W21" s="8">
        <f>IFERROR(VLOOKUP(B21,[1]THP!$B$11:$X$79,23,0),0)</f>
        <v>262717.62120789563</v>
      </c>
      <c r="X21" s="8">
        <v>91859.006600000008</v>
      </c>
      <c r="Y21" s="8">
        <f>IFERROR(VLOOKUP(B21,[1]THP!$B$11:$U$79,20,0),0)</f>
        <v>39714.379999999997</v>
      </c>
      <c r="Z21" s="8">
        <f>IFERROR(VLOOKUP(B21,[1]THP!$B$11:$V$79,21,0),0)</f>
        <v>43090.003300000004</v>
      </c>
      <c r="AA21" s="8">
        <v>0</v>
      </c>
      <c r="AB21" s="8">
        <f>IFERROR(VLOOKUP(B21,[1]THP!$B$11:$AE$79,30,),0)</f>
        <v>160000</v>
      </c>
      <c r="AC21" s="8">
        <f t="shared" si="4"/>
        <v>8645396.9764373843</v>
      </c>
      <c r="AD21" s="6"/>
      <c r="AE21" s="6"/>
      <c r="AF21" s="6"/>
    </row>
    <row r="22" spans="1:32" x14ac:dyDescent="0.25">
      <c r="A22" s="5">
        <v>43580</v>
      </c>
      <c r="B22" s="7">
        <f>[1]THP!$B31</f>
        <v>10224</v>
      </c>
      <c r="C22" s="7" t="str">
        <f>[1]THP!$C31</f>
        <v>RUKMINI</v>
      </c>
      <c r="D22" s="7">
        <f t="shared" si="0"/>
        <v>10224</v>
      </c>
      <c r="E22" t="s">
        <v>27</v>
      </c>
      <c r="F22" t="str">
        <f>[1]THP!$F31</f>
        <v>RUDI</v>
      </c>
      <c r="G22">
        <v>20</v>
      </c>
      <c r="H22" t="str">
        <f>[1]THP!$D31</f>
        <v>DC</v>
      </c>
      <c r="I22" s="6">
        <f>[1]THP!$K31</f>
        <v>4218018.76</v>
      </c>
      <c r="J22" s="6">
        <f t="shared" si="1"/>
        <v>4218018.76</v>
      </c>
      <c r="K22" s="6">
        <f>IFERROR(VLOOKUP(B22,[1]OToT!$B$8:$E$76,4,0),0)</f>
        <v>0</v>
      </c>
      <c r="L22" s="8">
        <f>IFERROR(VLOOKUP(B22,[1]OToT!$B$8:$D$76,3,0),0)</f>
        <v>1011836.8701734104</v>
      </c>
      <c r="M22" s="8">
        <f>IFERROR(VLOOKUP(B22,[1]OToT!$B$8:$F$76,5,0),0)</f>
        <v>75000</v>
      </c>
      <c r="N22" s="6">
        <f t="shared" si="2"/>
        <v>5304855.6301734103</v>
      </c>
      <c r="O22" s="8">
        <f>IFERROR(VLOOKUP(B22,[1]Komisi!$B$8:$D$69,3,0),0)</f>
        <v>0</v>
      </c>
      <c r="P22" s="8">
        <v>0</v>
      </c>
      <c r="Q22" s="8">
        <f>IFERROR(VLOOKUP(B22,[1]OToT!$B$8:$H$76,7,0),0)</f>
        <v>269413.63636363635</v>
      </c>
      <c r="R22" s="8">
        <f>IFERROR(VLOOKUP(B22,[1]OToT!$B$8:$I$76,8,0),0)</f>
        <v>73316.994219653192</v>
      </c>
      <c r="S22" s="8">
        <v>0</v>
      </c>
      <c r="T22" s="8">
        <v>0</v>
      </c>
      <c r="U22" s="8">
        <v>0</v>
      </c>
      <c r="V22" s="6">
        <f t="shared" si="3"/>
        <v>5647586.2607567003</v>
      </c>
      <c r="W22" s="8">
        <f>IFERROR(VLOOKUP(B22,[1]THP!$B$11:$X$79,23,0),0)</f>
        <v>55751.431068765065</v>
      </c>
      <c r="X22" s="8">
        <v>92442.784290909083</v>
      </c>
      <c r="Y22" s="8">
        <f>IFERROR(VLOOKUP(B22,[1]THP!$B$11:$U$79,20,0),0)</f>
        <v>39409.730000000003</v>
      </c>
      <c r="Z22" s="8">
        <f>IFERROR(VLOOKUP(B22,[1]THP!$B$11:$V$79,21,0),0)</f>
        <v>42180.187599999997</v>
      </c>
      <c r="AA22" s="8">
        <v>0</v>
      </c>
      <c r="AB22" s="8">
        <f>IFERROR(VLOOKUP(B22,[1]THP!$B$11:$AE$79,30,),0)</f>
        <v>0</v>
      </c>
      <c r="AC22" s="8">
        <f t="shared" si="4"/>
        <v>5417802.1277970262</v>
      </c>
      <c r="AD22" s="6"/>
      <c r="AE22" s="6"/>
      <c r="AF22" s="6"/>
    </row>
    <row r="23" spans="1:32" x14ac:dyDescent="0.25">
      <c r="A23" s="5">
        <v>43580</v>
      </c>
      <c r="B23" s="7">
        <f>[1]THP!$B32</f>
        <v>10246</v>
      </c>
      <c r="C23" s="7" t="str">
        <f>[1]THP!$C32</f>
        <v>BERNIKE HERAWATI TAMPUBOLON</v>
      </c>
      <c r="D23" s="7">
        <f t="shared" si="0"/>
        <v>10246</v>
      </c>
      <c r="E23" t="s">
        <v>27</v>
      </c>
      <c r="F23" t="str">
        <f>[1]THP!$F32</f>
        <v>RUDI</v>
      </c>
      <c r="G23">
        <v>20</v>
      </c>
      <c r="H23" t="str">
        <f>[1]THP!$D32</f>
        <v>DC</v>
      </c>
      <c r="I23" s="6">
        <f>[1]THP!$K32</f>
        <v>3444239.264</v>
      </c>
      <c r="J23" s="6">
        <f t="shared" si="1"/>
        <v>3444239.264</v>
      </c>
      <c r="K23" s="6">
        <f>IFERROR(VLOOKUP(B23,[1]OToT!$B$8:$E$76,4,0),0)</f>
        <v>0</v>
      </c>
      <c r="L23" s="8">
        <f>IFERROR(VLOOKUP(B23,[1]OToT!$B$8:$D$76,3,0),0)</f>
        <v>958115.69121387275</v>
      </c>
      <c r="M23" s="8">
        <f>IFERROR(VLOOKUP(B23,[1]OToT!$B$8:$F$76,5,0),0)</f>
        <v>100000</v>
      </c>
      <c r="N23" s="6">
        <f t="shared" si="2"/>
        <v>4502354.9552138727</v>
      </c>
      <c r="O23" s="8">
        <f>IFERROR(VLOOKUP(B23,[1]Komisi!$B$8:$D$69,3,0),0)</f>
        <v>0</v>
      </c>
      <c r="P23" s="8">
        <v>0</v>
      </c>
      <c r="Q23" s="8">
        <f>IFERROR(VLOOKUP(B23,[1]OToT!$B$8:$H$76,7,0),0)</f>
        <v>309470.45454545453</v>
      </c>
      <c r="R23" s="8">
        <f>IFERROR(VLOOKUP(B23,[1]OToT!$B$8:$I$76,8,0),0)</f>
        <v>84218.294797687849</v>
      </c>
      <c r="S23" s="8">
        <v>0</v>
      </c>
      <c r="T23" s="8">
        <v>0</v>
      </c>
      <c r="U23" s="8">
        <v>0</v>
      </c>
      <c r="V23" s="6">
        <f t="shared" si="3"/>
        <v>4896043.7045570146</v>
      </c>
      <c r="W23" s="8">
        <f>IFERROR(VLOOKUP(B23,[1]THP!$B$11:$X$79,23,0),0)</f>
        <v>19039.074876226983</v>
      </c>
      <c r="X23" s="8">
        <v>78168.898916363629</v>
      </c>
      <c r="Y23" s="8">
        <f>IFERROR(VLOOKUP(B23,[1]THP!$B$11:$U$79,20,0),0)</f>
        <v>39409.730000000003</v>
      </c>
      <c r="Z23" s="8">
        <f>IFERROR(VLOOKUP(B23,[1]THP!$B$11:$V$79,21,0),0)</f>
        <v>34442.392639999998</v>
      </c>
      <c r="AA23" s="8">
        <v>0</v>
      </c>
      <c r="AB23" s="8">
        <f>IFERROR(VLOOKUP(B23,[1]THP!$B$11:$AE$79,30,),0)</f>
        <v>0</v>
      </c>
      <c r="AC23" s="8">
        <f t="shared" si="4"/>
        <v>4724983.6081244228</v>
      </c>
      <c r="AD23" s="6"/>
      <c r="AE23" s="6"/>
      <c r="AF23" s="6"/>
    </row>
    <row r="24" spans="1:32" x14ac:dyDescent="0.25">
      <c r="A24" s="5">
        <v>43580</v>
      </c>
      <c r="B24" s="7">
        <f>[1]THP!$B33</f>
        <v>10264</v>
      </c>
      <c r="C24" s="7" t="str">
        <f>[1]THP!$C33</f>
        <v>DARWIN RUMAHORBO</v>
      </c>
      <c r="D24" s="7">
        <f t="shared" si="0"/>
        <v>10264</v>
      </c>
      <c r="E24" t="s">
        <v>27</v>
      </c>
      <c r="F24" t="str">
        <f>[1]THP!$F33</f>
        <v>MITA</v>
      </c>
      <c r="G24">
        <v>20</v>
      </c>
      <c r="H24" t="str">
        <f>[1]THP!$D33</f>
        <v>DC</v>
      </c>
      <c r="I24" s="6">
        <f>[1]THP!$K33</f>
        <v>3373851.0079999999</v>
      </c>
      <c r="J24" s="6">
        <f t="shared" si="1"/>
        <v>3373851.0079999999</v>
      </c>
      <c r="K24" s="6">
        <f>IFERROR(VLOOKUP(B24,[1]OToT!$B$8:$E$76,4,0),0)</f>
        <v>0</v>
      </c>
      <c r="L24" s="8">
        <f>IFERROR(VLOOKUP(B24,[1]OToT!$B$8:$D$76,3,0),0)</f>
        <v>938535.14312138723</v>
      </c>
      <c r="M24" s="8">
        <f>IFERROR(VLOOKUP(B24,[1]OToT!$B$8:$F$76,5,0),0)</f>
        <v>100000</v>
      </c>
      <c r="N24" s="6">
        <f t="shared" si="2"/>
        <v>4412386.1511213873</v>
      </c>
      <c r="O24" s="8">
        <f>IFERROR(VLOOKUP(B24,[1]Komisi!$B$8:$D$69,3,0),0)</f>
        <v>2428509.8000000003</v>
      </c>
      <c r="P24" s="8">
        <v>0</v>
      </c>
      <c r="Q24" s="8">
        <f>IFERROR(VLOOKUP(B24,[1]OToT!$B$8:$H$76,7,0),0)</f>
        <v>309470.45454545453</v>
      </c>
      <c r="R24" s="8">
        <f>IFERROR(VLOOKUP(B24,[1]OToT!$B$8:$I$76,8,0),0)</f>
        <v>84218.294797687849</v>
      </c>
      <c r="S24" s="8">
        <v>0</v>
      </c>
      <c r="T24" s="8">
        <v>0</v>
      </c>
      <c r="U24" s="8">
        <v>0</v>
      </c>
      <c r="V24" s="6">
        <f t="shared" si="3"/>
        <v>7234584.7004645299</v>
      </c>
      <c r="W24" s="8">
        <f>IFERROR(VLOOKUP(B24,[1]THP!$B$11:$X$79,23,0),0)</f>
        <v>130016.72377504985</v>
      </c>
      <c r="X24" s="8">
        <v>76761.133796363632</v>
      </c>
      <c r="Y24" s="8">
        <f>IFERROR(VLOOKUP(B24,[1]THP!$B$11:$U$79,20,0),0)</f>
        <v>39409.730000000003</v>
      </c>
      <c r="Z24" s="8">
        <f>IFERROR(VLOOKUP(B24,[1]THP!$B$11:$V$79,21,0),0)</f>
        <v>33738.51008</v>
      </c>
      <c r="AA24" s="8">
        <v>0</v>
      </c>
      <c r="AB24" s="8">
        <f>IFERROR(VLOOKUP(B24,[1]THP!$B$11:$AE$79,30,),0)</f>
        <v>0</v>
      </c>
      <c r="AC24" s="8">
        <f t="shared" si="4"/>
        <v>6954658.6028131153</v>
      </c>
      <c r="AD24" s="6"/>
      <c r="AE24" s="6"/>
      <c r="AF24" s="6"/>
    </row>
    <row r="25" spans="1:32" x14ac:dyDescent="0.25">
      <c r="A25" s="5">
        <v>43580</v>
      </c>
      <c r="B25" s="7">
        <f>[1]THP!$B34</f>
        <v>10269</v>
      </c>
      <c r="C25" s="7" t="str">
        <f>[1]THP!$C34</f>
        <v>SITI QONI'AH</v>
      </c>
      <c r="D25" s="7">
        <f t="shared" si="0"/>
        <v>10269</v>
      </c>
      <c r="E25" t="s">
        <v>27</v>
      </c>
      <c r="F25" t="str">
        <f>[1]THP!$F34</f>
        <v>BAYU</v>
      </c>
      <c r="G25">
        <v>20</v>
      </c>
      <c r="H25" t="str">
        <f>[1]THP!$D34</f>
        <v>DC</v>
      </c>
      <c r="I25" s="6">
        <f>[1]THP!$K34</f>
        <v>3447200.264</v>
      </c>
      <c r="J25" s="6">
        <f t="shared" si="1"/>
        <v>3447200.264</v>
      </c>
      <c r="K25" s="6">
        <f>IFERROR(VLOOKUP(B25,[1]OToT!$B$8:$E$76,4,0),0)</f>
        <v>0</v>
      </c>
      <c r="L25" s="8">
        <f>IFERROR(VLOOKUP(B25,[1]OToT!$B$8:$D$76,3,0),0)</f>
        <v>958939.37979768787</v>
      </c>
      <c r="M25" s="8">
        <f>IFERROR(VLOOKUP(B25,[1]OToT!$B$8:$F$76,5,0),0)</f>
        <v>100000</v>
      </c>
      <c r="N25" s="6">
        <f t="shared" si="2"/>
        <v>4506139.6437976882</v>
      </c>
      <c r="O25" s="8">
        <f>IFERROR(VLOOKUP(B25,[1]Komisi!$B$8:$D$69,3,0),0)</f>
        <v>3915397.5000000005</v>
      </c>
      <c r="P25" s="8">
        <v>0</v>
      </c>
      <c r="Q25" s="8">
        <f>IFERROR(VLOOKUP(B25,[1]OToT!$B$8:$H$76,7,0),0)</f>
        <v>189300</v>
      </c>
      <c r="R25" s="8">
        <f>IFERROR(VLOOKUP(B25,[1]OToT!$B$8:$I$76,8,0),0)</f>
        <v>51515.393063583819</v>
      </c>
      <c r="S25" s="8">
        <v>0</v>
      </c>
      <c r="T25" s="8">
        <v>0</v>
      </c>
      <c r="U25" s="8">
        <v>0</v>
      </c>
      <c r="V25" s="6">
        <f t="shared" si="3"/>
        <v>8662352.5368612725</v>
      </c>
      <c r="W25" s="8">
        <f>IFERROR(VLOOKUP(B25,[1]THP!$B$11:$X$79,23,0),0)</f>
        <v>192069.53188740645</v>
      </c>
      <c r="X25" s="8">
        <v>74623.005279999998</v>
      </c>
      <c r="Y25" s="8">
        <f>IFERROR(VLOOKUP(B25,[1]THP!$B$11:$U$79,20,0),0)</f>
        <v>0</v>
      </c>
      <c r="Z25" s="8">
        <f>IFERROR(VLOOKUP(B25,[1]THP!$B$11:$V$79,21,0),0)</f>
        <v>34472.002639999999</v>
      </c>
      <c r="AA25" s="8">
        <v>0</v>
      </c>
      <c r="AB25" s="8">
        <f>IFERROR(VLOOKUP(B25,[1]THP!$B$11:$AE$79,30,),0)</f>
        <v>0</v>
      </c>
      <c r="AC25" s="8">
        <f t="shared" si="4"/>
        <v>8361187.9970538672</v>
      </c>
      <c r="AD25" s="6"/>
      <c r="AE25" s="6"/>
      <c r="AF25" s="6"/>
    </row>
    <row r="26" spans="1:32" x14ac:dyDescent="0.25">
      <c r="A26" s="5">
        <v>43580</v>
      </c>
      <c r="B26" s="7">
        <f>[1]THP!$B35</f>
        <v>10275</v>
      </c>
      <c r="C26" s="7" t="str">
        <f>[1]THP!$C35</f>
        <v>SUGESTI SITUMORANG</v>
      </c>
      <c r="D26" s="7">
        <f t="shared" si="0"/>
        <v>10275</v>
      </c>
      <c r="E26" t="s">
        <v>27</v>
      </c>
      <c r="F26" t="str">
        <f>[1]THP!$F35</f>
        <v>KOTOT</v>
      </c>
      <c r="G26">
        <v>20</v>
      </c>
      <c r="H26" t="str">
        <f>[1]THP!$D35</f>
        <v>DC</v>
      </c>
      <c r="I26" s="6">
        <f>[1]THP!$K35</f>
        <v>4218018.76</v>
      </c>
      <c r="J26" s="6">
        <f t="shared" si="1"/>
        <v>4218018.76</v>
      </c>
      <c r="K26" s="6">
        <f>IFERROR(VLOOKUP(B26,[1]OToT!$B$8:$E$76,4,0),0)</f>
        <v>0</v>
      </c>
      <c r="L26" s="8">
        <f>IFERROR(VLOOKUP(B26,[1]OToT!$B$8:$D$76,3,0),0)</f>
        <v>975264.45317919075</v>
      </c>
      <c r="M26" s="8">
        <f>IFERROR(VLOOKUP(B26,[1]OToT!$B$8:$F$76,5,0),0)</f>
        <v>75000</v>
      </c>
      <c r="N26" s="6">
        <f t="shared" si="2"/>
        <v>5268283.2131791906</v>
      </c>
      <c r="O26" s="8">
        <f>IFERROR(VLOOKUP(B26,[1]Komisi!$B$8:$D$69,3,0),0)</f>
        <v>798592.5</v>
      </c>
      <c r="P26" s="8">
        <v>0</v>
      </c>
      <c r="Q26" s="8">
        <f>IFERROR(VLOOKUP(B26,[1]OToT!$B$8:$H$76,7,0),0)</f>
        <v>269413.63636363635</v>
      </c>
      <c r="R26" s="8">
        <f>IFERROR(VLOOKUP(B26,[1]OToT!$B$8:$I$76,8,0),0)</f>
        <v>73316.994219653192</v>
      </c>
      <c r="S26" s="8">
        <v>0</v>
      </c>
      <c r="T26" s="8">
        <v>0</v>
      </c>
      <c r="U26" s="8">
        <v>0</v>
      </c>
      <c r="V26" s="6">
        <f t="shared" si="3"/>
        <v>6409606.3437624807</v>
      </c>
      <c r="W26" s="8">
        <f>IFERROR(VLOOKUP(B26,[1]THP!$B$11:$X$79,23,0),0)</f>
        <v>91947.38501153962</v>
      </c>
      <c r="X26" s="8">
        <v>92442.784290909083</v>
      </c>
      <c r="Y26" s="8">
        <f>IFERROR(VLOOKUP(B26,[1]THP!$B$11:$U$79,20,0),0)</f>
        <v>39409.730000000003</v>
      </c>
      <c r="Z26" s="8">
        <f>IFERROR(VLOOKUP(B26,[1]THP!$B$11:$V$79,21,0),0)</f>
        <v>42180.187599999997</v>
      </c>
      <c r="AA26" s="8">
        <v>0</v>
      </c>
      <c r="AB26" s="8">
        <f>IFERROR(VLOOKUP(B26,[1]THP!$B$11:$AE$79,30,),0)</f>
        <v>0</v>
      </c>
      <c r="AC26" s="8">
        <f t="shared" si="4"/>
        <v>6143626.2568600317</v>
      </c>
      <c r="AD26" s="6"/>
      <c r="AE26" s="6"/>
      <c r="AF26" s="6"/>
    </row>
    <row r="27" spans="1:32" x14ac:dyDescent="0.25">
      <c r="A27" s="5">
        <v>43580</v>
      </c>
      <c r="B27" s="7">
        <f>[1]THP!$B36</f>
        <v>10279</v>
      </c>
      <c r="C27" s="7" t="str">
        <f>[1]THP!$C36</f>
        <v>JULIA DEVI SINAGA</v>
      </c>
      <c r="D27" s="7">
        <f t="shared" si="0"/>
        <v>10279</v>
      </c>
      <c r="E27" t="s">
        <v>27</v>
      </c>
      <c r="F27" t="str">
        <f>[1]THP!$F36</f>
        <v>KOTOT</v>
      </c>
      <c r="G27">
        <v>20</v>
      </c>
      <c r="H27" t="str">
        <f>[1]THP!$D36</f>
        <v>DC</v>
      </c>
      <c r="I27" s="6">
        <f>[1]THP!$K36</f>
        <v>3312000</v>
      </c>
      <c r="J27" s="6">
        <f t="shared" si="1"/>
        <v>3312000</v>
      </c>
      <c r="K27" s="6">
        <f>IFERROR(VLOOKUP(B27,[1]OToT!$B$8:$E$76,4,0),0)</f>
        <v>0</v>
      </c>
      <c r="L27" s="8">
        <f>IFERROR(VLOOKUP(B27,[1]OToT!$B$8:$D$76,3,0),0)</f>
        <v>901786.12716763013</v>
      </c>
      <c r="M27" s="8">
        <f>IFERROR(VLOOKUP(B27,[1]OToT!$B$8:$F$76,5,0),0)</f>
        <v>100000</v>
      </c>
      <c r="N27" s="6">
        <f t="shared" si="2"/>
        <v>4313786.12716763</v>
      </c>
      <c r="O27" s="8">
        <f>IFERROR(VLOOKUP(B27,[1]Komisi!$B$8:$D$69,3,0),0)</f>
        <v>0</v>
      </c>
      <c r="P27" s="8">
        <v>0</v>
      </c>
      <c r="Q27" s="8">
        <f>IFERROR(VLOOKUP(B27,[1]OToT!$B$8:$H$76,7,0),0)</f>
        <v>327297.72727272729</v>
      </c>
      <c r="R27" s="8">
        <f>IFERROR(VLOOKUP(B27,[1]OToT!$B$8:$I$76,8,0),0)</f>
        <v>72421.069364161871</v>
      </c>
      <c r="S27" s="8">
        <v>0</v>
      </c>
      <c r="T27" s="8">
        <v>0</v>
      </c>
      <c r="U27" s="8">
        <v>0</v>
      </c>
      <c r="V27" s="6">
        <f t="shared" si="3"/>
        <v>4713504.9238045197</v>
      </c>
      <c r="W27" s="8">
        <f>IFERROR(VLOOKUP(B27,[1]THP!$B$11:$X$79,23,0),0)</f>
        <v>4710.3623443510387</v>
      </c>
      <c r="X27" s="8">
        <v>76058.931818181823</v>
      </c>
      <c r="Y27" s="8">
        <f>IFERROR(VLOOKUP(B27,[1]THP!$B$11:$U$79,20,0),0)</f>
        <v>0</v>
      </c>
      <c r="Z27" s="8">
        <f>IFERROR(VLOOKUP(B27,[1]THP!$B$11:$V$79,21,0),0)</f>
        <v>33120</v>
      </c>
      <c r="AA27" s="8">
        <v>0</v>
      </c>
      <c r="AB27" s="8">
        <f>IFERROR(VLOOKUP(B27,[1]THP!$B$11:$AE$79,30,),0)</f>
        <v>0</v>
      </c>
      <c r="AC27" s="8">
        <f t="shared" si="4"/>
        <v>4599615.6296419874</v>
      </c>
      <c r="AD27" s="6"/>
      <c r="AE27" s="6"/>
      <c r="AF27" s="6"/>
    </row>
    <row r="28" spans="1:32" x14ac:dyDescent="0.25">
      <c r="A28" s="5">
        <v>43580</v>
      </c>
      <c r="B28" s="7">
        <f>[1]THP!$B37</f>
        <v>10286</v>
      </c>
      <c r="C28" s="7" t="str">
        <f>[1]THP!$C37</f>
        <v>TRY HEPPY NESS LB GAOL</v>
      </c>
      <c r="D28" s="7">
        <f t="shared" si="0"/>
        <v>10286</v>
      </c>
      <c r="E28" t="s">
        <v>27</v>
      </c>
      <c r="F28" t="str">
        <f>[1]THP!$F37</f>
        <v>MITA</v>
      </c>
      <c r="G28">
        <v>20</v>
      </c>
      <c r="H28" t="str">
        <f>[1]THP!$D37</f>
        <v>DC</v>
      </c>
      <c r="I28" s="6">
        <f>[1]THP!$K37</f>
        <v>4140000</v>
      </c>
      <c r="J28" s="6">
        <f t="shared" si="1"/>
        <v>4140000</v>
      </c>
      <c r="K28" s="6">
        <f>IFERROR(VLOOKUP(B28,[1]OToT!$B$8:$E$76,4,0),0)</f>
        <v>0</v>
      </c>
      <c r="L28" s="8">
        <f>IFERROR(VLOOKUP(B28,[1]OToT!$B$8:$D$76,3,0),0)</f>
        <v>1150265.8959537572</v>
      </c>
      <c r="M28" s="8">
        <f>IFERROR(VLOOKUP(B28,[1]OToT!$B$8:$F$76,5,0),0)</f>
        <v>100000</v>
      </c>
      <c r="N28" s="6">
        <f t="shared" si="2"/>
        <v>5390265.8959537577</v>
      </c>
      <c r="O28" s="8">
        <f>IFERROR(VLOOKUP(B28,[1]Komisi!$B$8:$D$69,3,0),0)</f>
        <v>0</v>
      </c>
      <c r="P28" s="8">
        <v>0</v>
      </c>
      <c r="Q28" s="8">
        <f>IFERROR(VLOOKUP(B28,[1]OToT!$B$8:$H$76,7,0),0)</f>
        <v>344343.18181818182</v>
      </c>
      <c r="R28" s="8">
        <f>IFERROR(VLOOKUP(B28,[1]OToT!$B$8:$I$76,8,0),0)</f>
        <v>76193.005780346837</v>
      </c>
      <c r="S28" s="8">
        <v>0</v>
      </c>
      <c r="T28" s="8">
        <v>0</v>
      </c>
      <c r="U28" s="8">
        <v>0</v>
      </c>
      <c r="V28" s="6">
        <f t="shared" si="3"/>
        <v>5810802.083552286</v>
      </c>
      <c r="W28" s="8">
        <f>IFERROR(VLOOKUP(B28,[1]THP!$B$11:$X$79,23,0),0)</f>
        <v>63612.054359642672</v>
      </c>
      <c r="X28" s="8">
        <v>93130.295454545456</v>
      </c>
      <c r="Y28" s="8">
        <f>IFERROR(VLOOKUP(B28,[1]THP!$B$11:$U$79,20,0),0)</f>
        <v>39409.730000000003</v>
      </c>
      <c r="Z28" s="8">
        <f>IFERROR(VLOOKUP(B28,[1]THP!$B$11:$V$79,21,0),0)</f>
        <v>41400</v>
      </c>
      <c r="AA28" s="8">
        <v>0</v>
      </c>
      <c r="AB28" s="8">
        <f>IFERROR(VLOOKUP(B28,[1]THP!$B$11:$AE$79,30,),0)</f>
        <v>160000</v>
      </c>
      <c r="AC28" s="8">
        <f t="shared" si="4"/>
        <v>5413250.0037380969</v>
      </c>
      <c r="AD28" s="6"/>
      <c r="AE28" s="6"/>
      <c r="AF28" s="6"/>
    </row>
    <row r="29" spans="1:32" x14ac:dyDescent="0.25">
      <c r="A29" s="5">
        <v>43580</v>
      </c>
      <c r="B29" s="7">
        <f>[1]THP!$B38</f>
        <v>10292</v>
      </c>
      <c r="C29" s="7" t="str">
        <f>[1]THP!$C38</f>
        <v>NINING RUSTITIN</v>
      </c>
      <c r="D29" s="7">
        <f t="shared" si="0"/>
        <v>10292</v>
      </c>
      <c r="E29" t="s">
        <v>27</v>
      </c>
      <c r="F29" t="str">
        <f>[1]THP!$F38</f>
        <v>ROMLAH</v>
      </c>
      <c r="G29">
        <v>20</v>
      </c>
      <c r="H29" t="str">
        <f>[1]THP!$D38</f>
        <v>DC</v>
      </c>
      <c r="I29" s="6">
        <f>[1]THP!$K38</f>
        <v>4217313.76</v>
      </c>
      <c r="J29" s="6">
        <f t="shared" si="1"/>
        <v>4217313.76</v>
      </c>
      <c r="K29" s="6">
        <f>IFERROR(VLOOKUP(B29,[1]OToT!$B$8:$E$76,4,0),0)</f>
        <v>0</v>
      </c>
      <c r="L29" s="8">
        <f>IFERROR(VLOOKUP(B29,[1]OToT!$B$8:$D$76,3,0),0)</f>
        <v>1140868.6934566472</v>
      </c>
      <c r="M29" s="8">
        <f>IFERROR(VLOOKUP(B29,[1]OToT!$B$8:$F$76,5,0),0)</f>
        <v>100000</v>
      </c>
      <c r="N29" s="6">
        <f t="shared" si="2"/>
        <v>5458182.4534566468</v>
      </c>
      <c r="O29" s="8">
        <f>IFERROR(VLOOKUP(B29,[1]Komisi!$B$8:$D$69,3,0),0)</f>
        <v>1011560.6324999999</v>
      </c>
      <c r="P29" s="8">
        <v>0</v>
      </c>
      <c r="Q29" s="8">
        <f>IFERROR(VLOOKUP(B29,[1]OToT!$B$8:$H$76,7,0),0)</f>
        <v>309470.45454545453</v>
      </c>
      <c r="R29" s="8">
        <f>IFERROR(VLOOKUP(B29,[1]OToT!$B$8:$I$76,8,0),0)</f>
        <v>83064.294797687849</v>
      </c>
      <c r="S29" s="8">
        <v>0</v>
      </c>
      <c r="T29" s="8">
        <v>0</v>
      </c>
      <c r="U29" s="8">
        <v>0</v>
      </c>
      <c r="V29" s="6">
        <f t="shared" si="3"/>
        <v>6862277.835299789</v>
      </c>
      <c r="W29" s="8">
        <f>IFERROR(VLOOKUP(B29,[1]THP!$B$11:$X$79,23,0),0)</f>
        <v>113566.97714865352</v>
      </c>
      <c r="X29" s="8">
        <v>93630.388836363636</v>
      </c>
      <c r="Y29" s="8">
        <f>IFERROR(VLOOKUP(B29,[1]THP!$B$11:$U$79,20,0),0)</f>
        <v>39409.730000000003</v>
      </c>
      <c r="Z29" s="8">
        <f>IFERROR(VLOOKUP(B29,[1]THP!$B$11:$V$79,21,0),0)</f>
        <v>42173.137600000002</v>
      </c>
      <c r="AA29" s="8">
        <v>0</v>
      </c>
      <c r="AB29" s="8">
        <f>IFERROR(VLOOKUP(B29,[1]THP!$B$11:$AE$79,30,),0)</f>
        <v>0</v>
      </c>
      <c r="AC29" s="8">
        <f t="shared" si="4"/>
        <v>6573497.6017147712</v>
      </c>
      <c r="AD29" s="6"/>
      <c r="AE29" s="6"/>
      <c r="AF29" s="6"/>
    </row>
    <row r="30" spans="1:32" x14ac:dyDescent="0.25">
      <c r="A30" s="5">
        <v>43580</v>
      </c>
      <c r="B30" s="7">
        <f>[1]THP!$B39</f>
        <v>10293</v>
      </c>
      <c r="C30" s="7" t="str">
        <f>[1]THP!$C39</f>
        <v>VERONIKA MANURUNG</v>
      </c>
      <c r="D30" s="7">
        <f t="shared" si="0"/>
        <v>10293</v>
      </c>
      <c r="E30" t="s">
        <v>27</v>
      </c>
      <c r="F30" t="str">
        <f>[1]THP!$F39</f>
        <v>BAYU</v>
      </c>
      <c r="G30">
        <v>20</v>
      </c>
      <c r="H30" t="str">
        <f>[1]THP!$D39</f>
        <v>DC</v>
      </c>
      <c r="I30" s="6">
        <f>[1]THP!$K39</f>
        <v>4140000</v>
      </c>
      <c r="J30" s="6">
        <f t="shared" si="1"/>
        <v>4140000</v>
      </c>
      <c r="K30" s="6">
        <f>IFERROR(VLOOKUP(B30,[1]OToT!$B$8:$E$76,4,0),0)</f>
        <v>0</v>
      </c>
      <c r="L30" s="8">
        <f>IFERROR(VLOOKUP(B30,[1]OToT!$B$8:$D$76,3,0),0)</f>
        <v>1160635.8381502891</v>
      </c>
      <c r="M30" s="8">
        <f>IFERROR(VLOOKUP(B30,[1]OToT!$B$8:$F$76,5,0),0)</f>
        <v>100000</v>
      </c>
      <c r="N30" s="6">
        <f t="shared" si="2"/>
        <v>5400635.8381502889</v>
      </c>
      <c r="O30" s="8">
        <f>IFERROR(VLOOKUP(B30,[1]Komisi!$B$8:$D$69,3,0),0)</f>
        <v>1753720.0000000002</v>
      </c>
      <c r="P30" s="8">
        <v>0</v>
      </c>
      <c r="Q30" s="8">
        <f>IFERROR(VLOOKUP(B30,[1]OToT!$B$8:$H$76,7,0),0)</f>
        <v>327297.72727272729</v>
      </c>
      <c r="R30" s="8">
        <f>IFERROR(VLOOKUP(B30,[1]OToT!$B$8:$I$76,8,0),0)</f>
        <v>89070.069364161871</v>
      </c>
      <c r="S30" s="8">
        <v>0</v>
      </c>
      <c r="T30" s="8">
        <v>0</v>
      </c>
      <c r="U30" s="8">
        <v>0</v>
      </c>
      <c r="V30" s="6">
        <f t="shared" si="3"/>
        <v>7570723.6347871786</v>
      </c>
      <c r="W30" s="8">
        <f>IFERROR(VLOOKUP(B30,[1]THP!$B$11:$X$79,23,0),0)</f>
        <v>147157.80531602734</v>
      </c>
      <c r="X30" s="8">
        <v>92618.931818181823</v>
      </c>
      <c r="Y30" s="8">
        <f>IFERROR(VLOOKUP(B30,[1]THP!$B$11:$U$79,20,0),0)</f>
        <v>39409.730000000003</v>
      </c>
      <c r="Z30" s="8">
        <f>IFERROR(VLOOKUP(B30,[1]THP!$B$11:$V$79,21,0),0)</f>
        <v>41400</v>
      </c>
      <c r="AA30" s="8">
        <v>0</v>
      </c>
      <c r="AB30" s="8">
        <f>IFERROR(VLOOKUP(B30,[1]THP!$B$11:$AE$79,30,),0)</f>
        <v>0</v>
      </c>
      <c r="AC30" s="8">
        <f t="shared" si="4"/>
        <v>7250137.1676529692</v>
      </c>
      <c r="AD30" s="6"/>
      <c r="AE30" s="6"/>
      <c r="AF30" s="6"/>
    </row>
    <row r="31" spans="1:32" x14ac:dyDescent="0.25">
      <c r="A31" s="5">
        <v>43580</v>
      </c>
      <c r="B31" s="7">
        <f>[1]THP!$B40</f>
        <v>10300</v>
      </c>
      <c r="C31" s="7" t="str">
        <f>[1]THP!$C40</f>
        <v>SAPTHA MANDASARI</v>
      </c>
      <c r="D31" s="7">
        <f t="shared" si="0"/>
        <v>10300</v>
      </c>
      <c r="E31" t="s">
        <v>27</v>
      </c>
      <c r="F31" t="str">
        <f>[1]THP!$F40</f>
        <v>KOTOT</v>
      </c>
      <c r="G31">
        <v>20</v>
      </c>
      <c r="H31" t="str">
        <f>[1]THP!$D40</f>
        <v>DC</v>
      </c>
      <c r="I31" s="6">
        <f>[1]THP!$K40</f>
        <v>4140000</v>
      </c>
      <c r="J31" s="6">
        <f t="shared" si="1"/>
        <v>4140000</v>
      </c>
      <c r="K31" s="6">
        <f>IFERROR(VLOOKUP(B31,[1]OToT!$B$8:$E$76,4,0),0)</f>
        <v>0</v>
      </c>
      <c r="L31" s="8">
        <f>IFERROR(VLOOKUP(B31,[1]OToT!$B$8:$D$76,3,0),0)</f>
        <v>1061722.5433526011</v>
      </c>
      <c r="M31" s="8">
        <f>IFERROR(VLOOKUP(B31,[1]OToT!$B$8:$F$76,5,0),0)</f>
        <v>75000</v>
      </c>
      <c r="N31" s="6">
        <f t="shared" si="2"/>
        <v>5276722.5433526011</v>
      </c>
      <c r="O31" s="8">
        <f>IFERROR(VLOOKUP(B31,[1]Komisi!$B$8:$D$69,3,0),0)</f>
        <v>0</v>
      </c>
      <c r="P31" s="8">
        <v>0</v>
      </c>
      <c r="Q31" s="8">
        <f>IFERROR(VLOOKUP(B31,[1]OToT!$B$8:$H$76,7,0),0)</f>
        <v>344343.18181818182</v>
      </c>
      <c r="R31" s="8">
        <f>IFERROR(VLOOKUP(B31,[1]OToT!$B$8:$I$76,8,0),0)</f>
        <v>73565.647398843925</v>
      </c>
      <c r="S31" s="8">
        <v>0</v>
      </c>
      <c r="T31" s="8">
        <v>0</v>
      </c>
      <c r="U31" s="8">
        <v>0</v>
      </c>
      <c r="V31" s="6">
        <f t="shared" si="3"/>
        <v>5694631.3725696271</v>
      </c>
      <c r="W31" s="8">
        <f>IFERROR(VLOOKUP(B31,[1]THP!$B$11:$X$79,23,0),0)</f>
        <v>52576.583387966362</v>
      </c>
      <c r="X31" s="8">
        <v>93130.295454545456</v>
      </c>
      <c r="Y31" s="8">
        <f>IFERROR(VLOOKUP(B31,[1]THP!$B$11:$U$79,20,0),0)</f>
        <v>0</v>
      </c>
      <c r="Z31" s="8">
        <f>IFERROR(VLOOKUP(B31,[1]THP!$B$11:$V$79,21,0),0)</f>
        <v>41400</v>
      </c>
      <c r="AA31" s="8">
        <v>0</v>
      </c>
      <c r="AB31" s="8">
        <f>IFERROR(VLOOKUP(B31,[1]THP!$B$11:$AE$79,30,),0)</f>
        <v>0</v>
      </c>
      <c r="AC31" s="8">
        <f t="shared" si="4"/>
        <v>5507524.493727115</v>
      </c>
      <c r="AD31" s="6"/>
      <c r="AE31" s="6"/>
      <c r="AF31" s="6"/>
    </row>
    <row r="32" spans="1:32" x14ac:dyDescent="0.25">
      <c r="A32" s="5">
        <v>43580</v>
      </c>
      <c r="B32" s="7">
        <f>[1]THP!$B41</f>
        <v>10306</v>
      </c>
      <c r="C32" s="7" t="str">
        <f>[1]THP!$C41</f>
        <v>ROHANI SIBURIAN</v>
      </c>
      <c r="D32" s="7">
        <f t="shared" si="0"/>
        <v>10306</v>
      </c>
      <c r="E32" t="s">
        <v>27</v>
      </c>
      <c r="F32" t="str">
        <f>[1]THP!$F41</f>
        <v>RUDI</v>
      </c>
      <c r="G32">
        <v>20</v>
      </c>
      <c r="H32" t="str">
        <f>[1]THP!$D41</f>
        <v>DC</v>
      </c>
      <c r="I32" s="6">
        <f>[1]THP!$K41</f>
        <v>4140000</v>
      </c>
      <c r="J32" s="6">
        <f t="shared" si="1"/>
        <v>4140000</v>
      </c>
      <c r="K32" s="6">
        <f>IFERROR(VLOOKUP(B32,[1]OToT!$B$8:$E$76,4,0),0)</f>
        <v>0</v>
      </c>
      <c r="L32" s="8">
        <f>IFERROR(VLOOKUP(B32,[1]OToT!$B$8:$D$76,3,0),0)</f>
        <v>1160635.8381502891</v>
      </c>
      <c r="M32" s="8">
        <f>IFERROR(VLOOKUP(B32,[1]OToT!$B$8:$F$76,5,0),0)</f>
        <v>100000</v>
      </c>
      <c r="N32" s="6">
        <f t="shared" si="2"/>
        <v>5400635.8381502889</v>
      </c>
      <c r="O32" s="8">
        <f>IFERROR(VLOOKUP(B32,[1]Komisi!$B$8:$D$69,3,0),0)</f>
        <v>1644385.3075000001</v>
      </c>
      <c r="P32" s="8">
        <v>0</v>
      </c>
      <c r="Q32" s="8">
        <f>IFERROR(VLOOKUP(B32,[1]OToT!$B$8:$H$76,7,0),0)</f>
        <v>309470.45454545453</v>
      </c>
      <c r="R32" s="8">
        <f>IFERROR(VLOOKUP(B32,[1]OToT!$B$8:$I$76,8,0),0)</f>
        <v>75088.294797687849</v>
      </c>
      <c r="S32" s="8">
        <v>0</v>
      </c>
      <c r="T32" s="8">
        <v>0</v>
      </c>
      <c r="U32" s="8">
        <v>0</v>
      </c>
      <c r="V32" s="6">
        <f t="shared" si="3"/>
        <v>7429579.8949934309</v>
      </c>
      <c r="W32" s="8">
        <f>IFERROR(VLOOKUP(B32,[1]THP!$B$11:$X$79,23,0),0)</f>
        <v>140400.63763946071</v>
      </c>
      <c r="X32" s="8">
        <v>92084.113636363632</v>
      </c>
      <c r="Y32" s="8">
        <f>IFERROR(VLOOKUP(B32,[1]THP!$B$11:$U$79,20,0),0)</f>
        <v>39409.730000000003</v>
      </c>
      <c r="Z32" s="8">
        <f>IFERROR(VLOOKUP(B32,[1]THP!$B$11:$V$79,21,0),0)</f>
        <v>41400</v>
      </c>
      <c r="AA32" s="8">
        <v>0</v>
      </c>
      <c r="AB32" s="8">
        <f>IFERROR(VLOOKUP(B32,[1]THP!$B$11:$AE$79,30,),0)</f>
        <v>0</v>
      </c>
      <c r="AC32" s="8">
        <f t="shared" si="4"/>
        <v>7116285.4137176061</v>
      </c>
      <c r="AD32" s="6"/>
      <c r="AE32" s="6"/>
      <c r="AF32" s="6"/>
    </row>
    <row r="33" spans="1:32" x14ac:dyDescent="0.25">
      <c r="A33" s="5">
        <v>43580</v>
      </c>
      <c r="B33" s="7">
        <f>[1]THP!$B42</f>
        <v>10311</v>
      </c>
      <c r="C33" s="7" t="str">
        <f>[1]THP!$C42</f>
        <v>WASTINI</v>
      </c>
      <c r="D33" s="7">
        <f t="shared" si="0"/>
        <v>10311</v>
      </c>
      <c r="E33" t="s">
        <v>27</v>
      </c>
      <c r="F33" t="str">
        <f>[1]THP!$F42</f>
        <v>MONANG</v>
      </c>
      <c r="G33">
        <v>20</v>
      </c>
      <c r="H33" t="str">
        <f>[1]THP!$D42</f>
        <v>DC</v>
      </c>
      <c r="I33" s="6">
        <f>[1]THP!$K42</f>
        <v>4216700</v>
      </c>
      <c r="J33" s="6">
        <f t="shared" si="1"/>
        <v>4216700</v>
      </c>
      <c r="K33" s="6">
        <f>IFERROR(VLOOKUP(B33,[1]OToT!$B$8:$E$76,4,0),0)</f>
        <v>0</v>
      </c>
      <c r="L33" s="8">
        <f>IFERROR(VLOOKUP(B33,[1]OToT!$B$8:$D$76,3,0),0)</f>
        <v>1048081.5028901735</v>
      </c>
      <c r="M33" s="8">
        <f>IFERROR(VLOOKUP(B33,[1]OToT!$B$8:$F$76,5,0),0)</f>
        <v>75000</v>
      </c>
      <c r="N33" s="6">
        <f t="shared" si="2"/>
        <v>5339781.5028901733</v>
      </c>
      <c r="O33" s="8">
        <f>IFERROR(VLOOKUP(B33,[1]Komisi!$B$8:$D$69,3,0),0)</f>
        <v>765000</v>
      </c>
      <c r="P33" s="8">
        <v>0</v>
      </c>
      <c r="Q33" s="8">
        <f>IFERROR(VLOOKUP(B33,[1]OToT!$B$8:$H$76,7,0),0)</f>
        <v>344343.18181818182</v>
      </c>
      <c r="R33" s="8">
        <f>IFERROR(VLOOKUP(B33,[1]OToT!$B$8:$I$76,8,0),0)</f>
        <v>93709.005780346837</v>
      </c>
      <c r="S33" s="8">
        <v>0</v>
      </c>
      <c r="T33" s="8">
        <v>0</v>
      </c>
      <c r="U33" s="8">
        <v>0</v>
      </c>
      <c r="V33" s="6">
        <f t="shared" si="3"/>
        <v>6542833.6904887017</v>
      </c>
      <c r="W33" s="8">
        <f>IFERROR(VLOOKUP(B33,[1]THP!$B$11:$X$79,23,0),0)</f>
        <v>92978.482289122476</v>
      </c>
      <c r="X33" s="8">
        <v>94664.295454545456</v>
      </c>
      <c r="Y33" s="8">
        <f>IFERROR(VLOOKUP(B33,[1]THP!$B$11:$U$79,20,0),0)</f>
        <v>0</v>
      </c>
      <c r="Z33" s="8">
        <f>IFERROR(VLOOKUP(B33,[1]THP!$B$11:$V$79,21,0),0)</f>
        <v>42167</v>
      </c>
      <c r="AA33" s="8">
        <v>0</v>
      </c>
      <c r="AB33" s="8">
        <f>IFERROR(VLOOKUP(B33,[1]THP!$B$11:$AE$79,30,),0)</f>
        <v>0</v>
      </c>
      <c r="AC33" s="8">
        <f t="shared" si="4"/>
        <v>6313023.9127450334</v>
      </c>
      <c r="AD33" s="6"/>
      <c r="AE33" s="6"/>
      <c r="AF33" s="6"/>
    </row>
    <row r="34" spans="1:32" x14ac:dyDescent="0.25">
      <c r="A34" s="5">
        <v>43580</v>
      </c>
      <c r="B34" s="7">
        <f>[1]THP!$B43</f>
        <v>10313</v>
      </c>
      <c r="C34" s="7" t="str">
        <f>[1]THP!$C43</f>
        <v>B.MEGAWATI LUMBANTORUAN</v>
      </c>
      <c r="D34" s="7">
        <f t="shared" si="0"/>
        <v>10313</v>
      </c>
      <c r="E34" t="s">
        <v>27</v>
      </c>
      <c r="F34" t="str">
        <f>[1]THP!$F43</f>
        <v>ROMLAH</v>
      </c>
      <c r="G34">
        <v>20</v>
      </c>
      <c r="H34" t="str">
        <f>[1]THP!$D43</f>
        <v>DC</v>
      </c>
      <c r="I34" s="6">
        <f>[1]THP!$K43</f>
        <v>4304225</v>
      </c>
      <c r="J34" s="6">
        <f t="shared" si="1"/>
        <v>4304225</v>
      </c>
      <c r="K34" s="6">
        <f>IFERROR(VLOOKUP(B34,[1]OToT!$B$8:$E$76,4,0),0)</f>
        <v>0</v>
      </c>
      <c r="L34" s="8">
        <f>IFERROR(VLOOKUP(B34,[1]OToT!$B$8:$D$76,3,0),0)</f>
        <v>1206675.7947976878</v>
      </c>
      <c r="M34" s="8">
        <f>IFERROR(VLOOKUP(B34,[1]OToT!$B$8:$F$76,5,0),0)</f>
        <v>100000</v>
      </c>
      <c r="N34" s="6">
        <f t="shared" si="2"/>
        <v>5610900.7947976878</v>
      </c>
      <c r="O34" s="8">
        <f>IFERROR(VLOOKUP(B34,[1]Komisi!$B$8:$D$69,3,0),0)</f>
        <v>0</v>
      </c>
      <c r="P34" s="8">
        <v>0</v>
      </c>
      <c r="Q34" s="8">
        <f>IFERROR(VLOOKUP(B34,[1]OToT!$B$8:$H$76,7,0),0)</f>
        <v>344343.18181818182</v>
      </c>
      <c r="R34" s="8">
        <f>IFERROR(VLOOKUP(B34,[1]OToT!$B$8:$I$76,8,0),0)</f>
        <v>93709.005780346837</v>
      </c>
      <c r="S34" s="8">
        <v>0</v>
      </c>
      <c r="T34" s="8">
        <v>0</v>
      </c>
      <c r="U34" s="8">
        <v>0</v>
      </c>
      <c r="V34" s="6">
        <f t="shared" si="3"/>
        <v>6048952.9823962161</v>
      </c>
      <c r="W34" s="8">
        <f>IFERROR(VLOOKUP(B34,[1]THP!$B$11:$X$79,23,0),0)</f>
        <v>69647.285254729359</v>
      </c>
      <c r="X34" s="8">
        <v>96414.795454545456</v>
      </c>
      <c r="Y34" s="8">
        <f>IFERROR(VLOOKUP(B34,[1]THP!$B$11:$U$79,20,0),0)</f>
        <v>0</v>
      </c>
      <c r="Z34" s="8">
        <f>IFERROR(VLOOKUP(B34,[1]THP!$B$11:$V$79,21,0),0)</f>
        <v>43042.25</v>
      </c>
      <c r="AA34" s="8">
        <v>0</v>
      </c>
      <c r="AB34" s="8">
        <f>IFERROR(VLOOKUP(B34,[1]THP!$B$11:$AE$79,30,),0)</f>
        <v>0</v>
      </c>
      <c r="AC34" s="8">
        <f t="shared" si="4"/>
        <v>5839848.6516869413</v>
      </c>
      <c r="AD34" s="6"/>
      <c r="AE34" s="6"/>
      <c r="AF34" s="6"/>
    </row>
    <row r="35" spans="1:32" x14ac:dyDescent="0.25">
      <c r="A35" s="5">
        <v>43580</v>
      </c>
      <c r="B35" s="7">
        <f>[1]THP!$B44</f>
        <v>10314</v>
      </c>
      <c r="C35" s="7" t="str">
        <f>[1]THP!$C44</f>
        <v>NANCI MELDA SIHOMBING</v>
      </c>
      <c r="D35" s="7">
        <f t="shared" si="0"/>
        <v>10314</v>
      </c>
      <c r="E35" t="s">
        <v>27</v>
      </c>
      <c r="F35" t="str">
        <f>[1]THP!$F44</f>
        <v>MITA</v>
      </c>
      <c r="G35">
        <v>20</v>
      </c>
      <c r="H35" t="str">
        <f>[1]THP!$D44</f>
        <v>DC</v>
      </c>
      <c r="I35" s="6">
        <f>[1]THP!$K44</f>
        <v>4140000</v>
      </c>
      <c r="J35" s="6">
        <f t="shared" si="1"/>
        <v>4140000</v>
      </c>
      <c r="K35" s="6">
        <f>IFERROR(VLOOKUP(B35,[1]OToT!$B$8:$E$76,4,0),0)</f>
        <v>0</v>
      </c>
      <c r="L35" s="8">
        <f>IFERROR(VLOOKUP(B35,[1]OToT!$B$8:$D$76,3,0),0)</f>
        <v>1160635.8381502891</v>
      </c>
      <c r="M35" s="8">
        <f>IFERROR(VLOOKUP(B35,[1]OToT!$B$8:$F$76,5,0),0)</f>
        <v>100000</v>
      </c>
      <c r="N35" s="6">
        <f t="shared" si="2"/>
        <v>5400635.8381502889</v>
      </c>
      <c r="O35" s="8">
        <f>IFERROR(VLOOKUP(B35,[1]Komisi!$B$8:$D$69,3,0),0)</f>
        <v>0</v>
      </c>
      <c r="P35" s="8">
        <v>0</v>
      </c>
      <c r="Q35" s="8">
        <f>IFERROR(VLOOKUP(B35,[1]OToT!$B$8:$H$76,7,0),0)</f>
        <v>344343.18181818182</v>
      </c>
      <c r="R35" s="8">
        <f>IFERROR(VLOOKUP(B35,[1]OToT!$B$8:$I$76,8,0),0)</f>
        <v>93709.005780346837</v>
      </c>
      <c r="S35" s="8">
        <v>0</v>
      </c>
      <c r="T35" s="8">
        <v>0</v>
      </c>
      <c r="U35" s="8">
        <v>0</v>
      </c>
      <c r="V35" s="6">
        <f t="shared" si="3"/>
        <v>5838688.0257488173</v>
      </c>
      <c r="W35" s="8">
        <f>IFERROR(VLOOKUP(B35,[1]THP!$B$11:$X$79,23,0),0)</f>
        <v>59419.274413977946</v>
      </c>
      <c r="X35" s="8">
        <v>93130.295454545456</v>
      </c>
      <c r="Y35" s="8">
        <f>IFERROR(VLOOKUP(B35,[1]THP!$B$11:$U$79,20,0),0)</f>
        <v>0</v>
      </c>
      <c r="Z35" s="8">
        <f>IFERROR(VLOOKUP(B35,[1]THP!$B$11:$V$79,21,0),0)</f>
        <v>41400</v>
      </c>
      <c r="AA35" s="8">
        <v>0</v>
      </c>
      <c r="AB35" s="8">
        <f>IFERROR(VLOOKUP(B35,[1]THP!$B$11:$AE$79,30,),0)</f>
        <v>0</v>
      </c>
      <c r="AC35" s="8">
        <f t="shared" si="4"/>
        <v>5644738.4558802936</v>
      </c>
      <c r="AD35" s="6"/>
      <c r="AE35" s="6"/>
      <c r="AF35" s="6"/>
    </row>
    <row r="36" spans="1:32" x14ac:dyDescent="0.25">
      <c r="A36" s="5">
        <v>43580</v>
      </c>
      <c r="B36" s="7">
        <f>[1]THP!$B45</f>
        <v>10315</v>
      </c>
      <c r="C36" s="7" t="str">
        <f>[1]THP!$C45</f>
        <v>ZAENAL MUSTAFA SITUMORANG</v>
      </c>
      <c r="D36" s="7">
        <f t="shared" si="0"/>
        <v>10315</v>
      </c>
      <c r="E36" t="s">
        <v>27</v>
      </c>
      <c r="F36" t="str">
        <f>[1]THP!$F45</f>
        <v>MITA</v>
      </c>
      <c r="G36">
        <v>20</v>
      </c>
      <c r="H36" t="str">
        <f>[1]THP!$D45</f>
        <v>DC</v>
      </c>
      <c r="I36" s="6">
        <f>[1]THP!$K45</f>
        <v>4140000</v>
      </c>
      <c r="J36" s="6">
        <f t="shared" si="1"/>
        <v>4140000</v>
      </c>
      <c r="K36" s="6">
        <f>IFERROR(VLOOKUP(B36,[1]OToT!$B$8:$E$76,4,0),0)</f>
        <v>0</v>
      </c>
      <c r="L36" s="8">
        <f>IFERROR(VLOOKUP(B36,[1]OToT!$B$8:$D$76,3,0),0)</f>
        <v>1146078.0346820811</v>
      </c>
      <c r="M36" s="8">
        <f>IFERROR(VLOOKUP(B36,[1]OToT!$B$8:$F$76,5,0),0)</f>
        <v>100000</v>
      </c>
      <c r="N36" s="6">
        <f t="shared" si="2"/>
        <v>5386078.0346820811</v>
      </c>
      <c r="O36" s="8">
        <f>IFERROR(VLOOKUP(B36,[1]Komisi!$B$8:$D$69,3,0),0)</f>
        <v>1428843.26</v>
      </c>
      <c r="P36" s="8">
        <v>0</v>
      </c>
      <c r="Q36" s="8">
        <f>IFERROR(VLOOKUP(B36,[1]OToT!$B$8:$H$76,7,0),0)</f>
        <v>344343.18181818182</v>
      </c>
      <c r="R36" s="8">
        <f>IFERROR(VLOOKUP(B36,[1]OToT!$B$8:$I$76,8,0),0)</f>
        <v>75609.005780346837</v>
      </c>
      <c r="S36" s="8">
        <v>0</v>
      </c>
      <c r="T36" s="8">
        <v>0</v>
      </c>
      <c r="U36" s="8">
        <v>0</v>
      </c>
      <c r="V36" s="6">
        <f t="shared" si="3"/>
        <v>7234873.4822806092</v>
      </c>
      <c r="W36" s="8">
        <f>IFERROR(VLOOKUP(B36,[1]THP!$B$11:$X$79,23,0),0)</f>
        <v>88238.083599238031</v>
      </c>
      <c r="X36" s="8">
        <v>93130.295454545456</v>
      </c>
      <c r="Y36" s="8">
        <f>IFERROR(VLOOKUP(B36,[1]THP!$B$11:$U$79,20,0),0)</f>
        <v>0</v>
      </c>
      <c r="Z36" s="8">
        <f>IFERROR(VLOOKUP(B36,[1]THP!$B$11:$V$79,21,0),0)</f>
        <v>41400</v>
      </c>
      <c r="AA36" s="8">
        <v>0</v>
      </c>
      <c r="AB36" s="8">
        <f>IFERROR(VLOOKUP(B36,[1]THP!$B$11:$AE$79,30,),0)</f>
        <v>0</v>
      </c>
      <c r="AC36" s="8">
        <f t="shared" si="4"/>
        <v>7012105.1032268256</v>
      </c>
      <c r="AD36" s="6"/>
      <c r="AE36" s="6"/>
      <c r="AF36" s="6"/>
    </row>
    <row r="37" spans="1:32" x14ac:dyDescent="0.25">
      <c r="A37" s="5">
        <v>43580</v>
      </c>
      <c r="B37" s="7">
        <f>[1]THP!$B46</f>
        <v>10317</v>
      </c>
      <c r="C37" s="7" t="str">
        <f>[1]THP!$C46</f>
        <v>WA ODE LISA HABSARI</v>
      </c>
      <c r="D37" s="7">
        <f t="shared" si="0"/>
        <v>10317</v>
      </c>
      <c r="E37" t="s">
        <v>27</v>
      </c>
      <c r="F37" t="str">
        <f>[1]THP!$F46</f>
        <v>RUDI</v>
      </c>
      <c r="G37">
        <v>20</v>
      </c>
      <c r="H37" t="str">
        <f>[1]THP!$D46</f>
        <v>DC</v>
      </c>
      <c r="I37" s="6">
        <f>[1]THP!$K46</f>
        <v>4216700</v>
      </c>
      <c r="J37" s="6">
        <f t="shared" si="1"/>
        <v>4216700</v>
      </c>
      <c r="K37" s="6">
        <f>IFERROR(VLOOKUP(B37,[1]OToT!$B$8:$E$76,4,0),0)</f>
        <v>0</v>
      </c>
      <c r="L37" s="8">
        <f>IFERROR(VLOOKUP(B37,[1]OToT!$B$8:$D$76,3,0),0)</f>
        <v>1182138.4393063583</v>
      </c>
      <c r="M37" s="8">
        <f>IFERROR(VLOOKUP(B37,[1]OToT!$B$8:$F$76,5,0),0)</f>
        <v>100000</v>
      </c>
      <c r="N37" s="6">
        <f t="shared" si="2"/>
        <v>5498838.4393063579</v>
      </c>
      <c r="O37" s="8">
        <f>IFERROR(VLOOKUP(B37,[1]Komisi!$B$8:$D$69,3,0),0)</f>
        <v>0</v>
      </c>
      <c r="P37" s="8">
        <v>0</v>
      </c>
      <c r="Q37" s="8">
        <f>IFERROR(VLOOKUP(B37,[1]OToT!$B$8:$H$76,7,0),0)</f>
        <v>344343.18181818182</v>
      </c>
      <c r="R37" s="8">
        <f>IFERROR(VLOOKUP(B37,[1]OToT!$B$8:$I$76,8,0),0)</f>
        <v>93709.005780346837</v>
      </c>
      <c r="S37" s="8">
        <v>0</v>
      </c>
      <c r="T37" s="8">
        <v>0</v>
      </c>
      <c r="U37" s="8">
        <v>0</v>
      </c>
      <c r="V37" s="6">
        <f t="shared" si="3"/>
        <v>5936890.6269048862</v>
      </c>
      <c r="W37" s="8">
        <f>IFERROR(VLOOKUP(B37,[1]THP!$B$11:$X$79,23,0),0)</f>
        <v>69713.54896889189</v>
      </c>
      <c r="X37" s="8">
        <v>94664.295454545456</v>
      </c>
      <c r="Y37" s="8">
        <f>IFERROR(VLOOKUP(B37,[1]THP!$B$11:$U$79,20,0),0)</f>
        <v>39409.730000000003</v>
      </c>
      <c r="Z37" s="8">
        <f>IFERROR(VLOOKUP(B37,[1]THP!$B$11:$V$79,21,0),0)</f>
        <v>42167</v>
      </c>
      <c r="AA37" s="8">
        <v>0</v>
      </c>
      <c r="AB37" s="8">
        <f>IFERROR(VLOOKUP(B37,[1]THP!$B$11:$AE$79,30,),0)</f>
        <v>0</v>
      </c>
      <c r="AC37" s="8">
        <f t="shared" si="4"/>
        <v>5690936.0524814483</v>
      </c>
      <c r="AD37" s="6"/>
      <c r="AE37" s="6"/>
      <c r="AF37" s="6"/>
    </row>
    <row r="38" spans="1:32" x14ac:dyDescent="0.25">
      <c r="A38" s="5">
        <v>43580</v>
      </c>
      <c r="B38" s="7">
        <f>[1]THP!$B47</f>
        <v>10322</v>
      </c>
      <c r="C38" s="7" t="str">
        <f>[1]THP!$C47</f>
        <v>GABRIELLA TAMPUBOLON</v>
      </c>
      <c r="D38" s="7">
        <f t="shared" si="0"/>
        <v>10322</v>
      </c>
      <c r="E38" t="s">
        <v>27</v>
      </c>
      <c r="F38" t="str">
        <f>[1]THP!$F47</f>
        <v>MITA</v>
      </c>
      <c r="G38">
        <v>20</v>
      </c>
      <c r="H38" t="str">
        <f>[1]THP!$D47</f>
        <v>DC</v>
      </c>
      <c r="I38" s="6">
        <f>[1]THP!$K47</f>
        <v>4138022</v>
      </c>
      <c r="J38" s="6">
        <f t="shared" si="1"/>
        <v>4138022</v>
      </c>
      <c r="K38" s="6">
        <f>IFERROR(VLOOKUP(B38,[1]OToT!$B$8:$E$76,4,0),0)</f>
        <v>0</v>
      </c>
      <c r="L38" s="8">
        <f>IFERROR(VLOOKUP(B38,[1]OToT!$B$8:$D$76,3,0),0)</f>
        <v>1160081.3121387283</v>
      </c>
      <c r="M38" s="8">
        <f>IFERROR(VLOOKUP(B38,[1]OToT!$B$8:$F$76,5,0),0)</f>
        <v>100000</v>
      </c>
      <c r="N38" s="6">
        <f t="shared" si="2"/>
        <v>5398103.3121387288</v>
      </c>
      <c r="O38" s="8">
        <f>IFERROR(VLOOKUP(B38,[1]Komisi!$B$8:$D$69,3,0),0)</f>
        <v>0</v>
      </c>
      <c r="P38" s="8">
        <v>0</v>
      </c>
      <c r="Q38" s="8">
        <f>IFERROR(VLOOKUP(B38,[1]OToT!$B$8:$H$76,7,0),0)</f>
        <v>344343.18181818182</v>
      </c>
      <c r="R38" s="8">
        <f>IFERROR(VLOOKUP(B38,[1]OToT!$B$8:$I$76,8,0),0)</f>
        <v>64947.559306358395</v>
      </c>
      <c r="S38" s="8">
        <v>0</v>
      </c>
      <c r="T38" s="8">
        <v>0</v>
      </c>
      <c r="U38" s="8">
        <v>0</v>
      </c>
      <c r="V38" s="6">
        <f t="shared" si="3"/>
        <v>5807394.0532632684</v>
      </c>
      <c r="W38" s="8">
        <f>IFERROR(VLOOKUP(B38,[1]THP!$B$11:$X$79,23,0),0)</f>
        <v>57929.914928914361</v>
      </c>
      <c r="X38" s="8">
        <v>93090.735454545458</v>
      </c>
      <c r="Y38" s="8">
        <f>IFERROR(VLOOKUP(B38,[1]THP!$B$11:$U$79,20,0),0)</f>
        <v>0</v>
      </c>
      <c r="Z38" s="8">
        <f>IFERROR(VLOOKUP(B38,[1]THP!$B$11:$V$79,21,0),0)</f>
        <v>41380.22</v>
      </c>
      <c r="AA38" s="8">
        <v>0</v>
      </c>
      <c r="AB38" s="8">
        <f>IFERROR(VLOOKUP(B38,[1]THP!$B$11:$AE$79,30,),0)</f>
        <v>0</v>
      </c>
      <c r="AC38" s="8">
        <f t="shared" si="4"/>
        <v>5614993.1828798093</v>
      </c>
      <c r="AD38" s="6"/>
      <c r="AE38" s="6"/>
      <c r="AF38" s="6"/>
    </row>
    <row r="39" spans="1:32" x14ac:dyDescent="0.25">
      <c r="A39" s="5">
        <v>43580</v>
      </c>
      <c r="B39" s="7">
        <f>[1]THP!$B48</f>
        <v>10324</v>
      </c>
      <c r="C39" s="7" t="str">
        <f>[1]THP!$C48</f>
        <v>DHEA PATTAH</v>
      </c>
      <c r="D39" s="7">
        <f t="shared" si="0"/>
        <v>10324</v>
      </c>
      <c r="E39" t="s">
        <v>27</v>
      </c>
      <c r="F39" t="str">
        <f>[1]THP!$F48</f>
        <v>KOTOT</v>
      </c>
      <c r="G39">
        <v>20</v>
      </c>
      <c r="H39" t="str">
        <f>[1]THP!$D48</f>
        <v>DC</v>
      </c>
      <c r="I39" s="6">
        <f>[1]THP!$K48</f>
        <v>4138022</v>
      </c>
      <c r="J39" s="6">
        <f t="shared" si="1"/>
        <v>4138022</v>
      </c>
      <c r="K39" s="6">
        <f>IFERROR(VLOOKUP(B39,[1]OToT!$B$8:$E$76,4,0),0)</f>
        <v>0</v>
      </c>
      <c r="L39" s="8">
        <f>IFERROR(VLOOKUP(B39,[1]OToT!$B$8:$D$76,3,0),0)</f>
        <v>1160081.3121387283</v>
      </c>
      <c r="M39" s="8">
        <f>IFERROR(VLOOKUP(B39,[1]OToT!$B$8:$F$76,5,0),0)</f>
        <v>100000</v>
      </c>
      <c r="N39" s="6">
        <f t="shared" si="2"/>
        <v>5398103.3121387288</v>
      </c>
      <c r="O39" s="8">
        <f>IFERROR(VLOOKUP(B39,[1]Komisi!$B$8:$D$69,3,0),0)</f>
        <v>0</v>
      </c>
      <c r="P39" s="8">
        <v>0</v>
      </c>
      <c r="Q39" s="8">
        <f>IFERROR(VLOOKUP(B39,[1]OToT!$B$8:$H$76,7,0),0)</f>
        <v>344343.18181818182</v>
      </c>
      <c r="R39" s="8">
        <f>IFERROR(VLOOKUP(B39,[1]OToT!$B$8:$I$76,8,0),0)</f>
        <v>93709.005780346837</v>
      </c>
      <c r="S39" s="8">
        <v>0</v>
      </c>
      <c r="T39" s="8">
        <v>0</v>
      </c>
      <c r="U39" s="8">
        <v>0</v>
      </c>
      <c r="V39" s="6">
        <f t="shared" si="3"/>
        <v>5836155.4997372571</v>
      </c>
      <c r="W39" s="8">
        <f>IFERROR(VLOOKUP(B39,[1]THP!$B$11:$X$79,23,0),0)</f>
        <v>64813.445836428808</v>
      </c>
      <c r="X39" s="8">
        <v>93090.735454545458</v>
      </c>
      <c r="Y39" s="8">
        <f>IFERROR(VLOOKUP(B39,[1]THP!$B$11:$U$79,20,0),0)</f>
        <v>39409.730000000003</v>
      </c>
      <c r="Z39" s="8">
        <f>IFERROR(VLOOKUP(B39,[1]THP!$B$11:$V$79,21,0),0)</f>
        <v>41380.22</v>
      </c>
      <c r="AA39" s="8">
        <v>0</v>
      </c>
      <c r="AB39" s="8">
        <f>IFERROR(VLOOKUP(B39,[1]THP!$B$11:$AE$79,30,),0)</f>
        <v>0</v>
      </c>
      <c r="AC39" s="8">
        <f t="shared" si="4"/>
        <v>5597461.368446283</v>
      </c>
      <c r="AD39" s="6"/>
      <c r="AE39" s="6"/>
      <c r="AF39" s="6"/>
    </row>
    <row r="40" spans="1:32" x14ac:dyDescent="0.25">
      <c r="A40" s="5">
        <v>43580</v>
      </c>
      <c r="B40" s="7">
        <f>[1]THP!$B49</f>
        <v>10325</v>
      </c>
      <c r="C40" s="7" t="str">
        <f>[1]THP!$C49</f>
        <v>NURLIAN  FAUZIAH RAHMAN</v>
      </c>
      <c r="D40" s="7">
        <f t="shared" si="0"/>
        <v>10325</v>
      </c>
      <c r="E40" t="s">
        <v>27</v>
      </c>
      <c r="F40" t="str">
        <f>[1]THP!$F49</f>
        <v>ROMLAH</v>
      </c>
      <c r="G40">
        <v>20</v>
      </c>
      <c r="H40" t="str">
        <f>[1]THP!$D49</f>
        <v>DC</v>
      </c>
      <c r="I40" s="6">
        <f>[1]THP!$K49</f>
        <v>4138022</v>
      </c>
      <c r="J40" s="6">
        <f t="shared" si="1"/>
        <v>4138022</v>
      </c>
      <c r="K40" s="6">
        <f>IFERROR(VLOOKUP(B40,[1]OToT!$B$8:$E$76,4,0),0)</f>
        <v>0</v>
      </c>
      <c r="L40" s="8">
        <f>IFERROR(VLOOKUP(B40,[1]OToT!$B$8:$D$76,3,0),0)</f>
        <v>1150513.6312138729</v>
      </c>
      <c r="M40" s="8">
        <f>IFERROR(VLOOKUP(B40,[1]OToT!$B$8:$F$76,5,0),0)</f>
        <v>100000</v>
      </c>
      <c r="N40" s="6">
        <f t="shared" si="2"/>
        <v>5388535.6312138727</v>
      </c>
      <c r="O40" s="8">
        <f>IFERROR(VLOOKUP(B40,[1]Komisi!$B$8:$D$69,3,0),0)</f>
        <v>3384315</v>
      </c>
      <c r="P40" s="8">
        <v>0</v>
      </c>
      <c r="Q40" s="8">
        <f>IFERROR(VLOOKUP(B40,[1]OToT!$B$8:$H$76,7,0),0)</f>
        <v>344343.18181818182</v>
      </c>
      <c r="R40" s="8">
        <f>IFERROR(VLOOKUP(B40,[1]OToT!$B$8:$I$76,8,0),0)</f>
        <v>93709.005780346837</v>
      </c>
      <c r="S40" s="8">
        <v>0</v>
      </c>
      <c r="T40" s="8">
        <v>0</v>
      </c>
      <c r="U40" s="8">
        <v>0</v>
      </c>
      <c r="V40" s="6">
        <f t="shared" si="3"/>
        <v>9210902.818812402</v>
      </c>
      <c r="W40" s="8">
        <f>IFERROR(VLOOKUP(B40,[1]THP!$B$11:$X$79,23,0),0)</f>
        <v>258675.16381082768</v>
      </c>
      <c r="X40" s="8">
        <v>93090.735454545458</v>
      </c>
      <c r="Y40" s="8">
        <f>IFERROR(VLOOKUP(B40,[1]THP!$B$11:$U$79,20,0),0)</f>
        <v>39409.730000000003</v>
      </c>
      <c r="Z40" s="8">
        <f>IFERROR(VLOOKUP(B40,[1]THP!$B$11:$V$79,21,0),0)</f>
        <v>41380.22</v>
      </c>
      <c r="AA40" s="8">
        <v>0</v>
      </c>
      <c r="AB40" s="8">
        <f>IFERROR(VLOOKUP(B40,[1]THP!$B$11:$AE$79,30,),0)</f>
        <v>0</v>
      </c>
      <c r="AC40" s="8">
        <f t="shared" si="4"/>
        <v>8778346.9695470277</v>
      </c>
      <c r="AD40" s="6"/>
      <c r="AE40" s="6"/>
      <c r="AF40" s="6"/>
    </row>
    <row r="41" spans="1:32" x14ac:dyDescent="0.25">
      <c r="A41" s="5">
        <v>43580</v>
      </c>
      <c r="B41" s="7">
        <f>[1]THP!$B50</f>
        <v>10331</v>
      </c>
      <c r="C41" s="7" t="str">
        <f>[1]THP!$C50</f>
        <v>SUHADAYANI RAHMALIA</v>
      </c>
      <c r="D41" s="7">
        <f t="shared" si="0"/>
        <v>10331</v>
      </c>
      <c r="E41" t="s">
        <v>27</v>
      </c>
      <c r="F41" t="str">
        <f>[1]THP!$F50</f>
        <v>BAYU</v>
      </c>
      <c r="G41">
        <v>20</v>
      </c>
      <c r="H41" t="str">
        <f>[1]THP!$D50</f>
        <v>DC</v>
      </c>
      <c r="I41" s="6">
        <f>[1]THP!$K50</f>
        <v>4140000</v>
      </c>
      <c r="J41" s="6">
        <f t="shared" si="1"/>
        <v>4140000</v>
      </c>
      <c r="K41" s="6">
        <f>IFERROR(VLOOKUP(B41,[1]OToT!$B$8:$E$76,4,0),0)</f>
        <v>0</v>
      </c>
      <c r="L41" s="8">
        <f>IFERROR(VLOOKUP(B41,[1]OToT!$B$8:$D$76,3,0),0)</f>
        <v>1160635.8381502891</v>
      </c>
      <c r="M41" s="8">
        <f>IFERROR(VLOOKUP(B41,[1]OToT!$B$8:$F$76,5,0),0)</f>
        <v>100000</v>
      </c>
      <c r="N41" s="6">
        <f t="shared" si="2"/>
        <v>5400635.8381502889</v>
      </c>
      <c r="O41" s="8">
        <f>IFERROR(VLOOKUP(B41,[1]Komisi!$B$8:$D$69,3,0),0)</f>
        <v>0</v>
      </c>
      <c r="P41" s="8">
        <v>0</v>
      </c>
      <c r="Q41" s="8">
        <f>IFERROR(VLOOKUP(B41,[1]OToT!$B$8:$H$76,7,0),0)</f>
        <v>344343.18181818182</v>
      </c>
      <c r="R41" s="8">
        <f>IFERROR(VLOOKUP(B41,[1]OToT!$B$8:$I$76,8,0),0)</f>
        <v>93709.005780346837</v>
      </c>
      <c r="S41" s="8">
        <v>0</v>
      </c>
      <c r="T41" s="8">
        <v>0</v>
      </c>
      <c r="U41" s="8">
        <v>0</v>
      </c>
      <c r="V41" s="6">
        <f t="shared" si="3"/>
        <v>5838688.0257488173</v>
      </c>
      <c r="W41" s="8">
        <f>IFERROR(VLOOKUP(B41,[1]THP!$B$11:$X$79,23,0),0)</f>
        <v>59419.274413977946</v>
      </c>
      <c r="X41" s="8">
        <v>93130.295454545456</v>
      </c>
      <c r="Y41" s="8">
        <f>IFERROR(VLOOKUP(B41,[1]THP!$B$11:$U$79,20,0),0)</f>
        <v>0</v>
      </c>
      <c r="Z41" s="8">
        <f>IFERROR(VLOOKUP(B41,[1]THP!$B$11:$V$79,21,0),0)</f>
        <v>41400</v>
      </c>
      <c r="AA41" s="8">
        <v>0</v>
      </c>
      <c r="AB41" s="8">
        <f>IFERROR(VLOOKUP(B41,[1]THP!$B$11:$AE$79,30,),0)</f>
        <v>0</v>
      </c>
      <c r="AC41" s="8">
        <f t="shared" si="4"/>
        <v>5644738.4558802936</v>
      </c>
      <c r="AD41" s="6"/>
      <c r="AE41" s="6"/>
      <c r="AF41" s="6"/>
    </row>
    <row r="42" spans="1:32" x14ac:dyDescent="0.25">
      <c r="A42" s="5">
        <v>43580</v>
      </c>
      <c r="B42" s="7">
        <f>[1]THP!$B51</f>
        <v>10339</v>
      </c>
      <c r="C42" s="7" t="str">
        <f>[1]THP!$C51</f>
        <v>SUGESTI TRI WIHANI</v>
      </c>
      <c r="D42" s="7">
        <f t="shared" si="0"/>
        <v>10339</v>
      </c>
      <c r="E42" t="s">
        <v>27</v>
      </c>
      <c r="F42" t="str">
        <f>[1]THP!$F51</f>
        <v>MONANG</v>
      </c>
      <c r="G42">
        <v>20</v>
      </c>
      <c r="H42" t="str">
        <f>[1]THP!$D51</f>
        <v>DC</v>
      </c>
      <c r="I42" s="6">
        <f>[1]THP!$K51</f>
        <v>4138022</v>
      </c>
      <c r="J42" s="6">
        <f t="shared" si="1"/>
        <v>4138022</v>
      </c>
      <c r="K42" s="6">
        <f>IFERROR(VLOOKUP(B42,[1]OToT!$B$8:$E$76,4,0),0)</f>
        <v>0</v>
      </c>
      <c r="L42" s="8">
        <f>IFERROR(VLOOKUP(B42,[1]OToT!$B$8:$D$76,3,0),0)</f>
        <v>1145530.4640655105</v>
      </c>
      <c r="M42" s="8">
        <f>IFERROR(VLOOKUP(B42,[1]OToT!$B$8:$F$76,5,0),0)</f>
        <v>100000</v>
      </c>
      <c r="N42" s="6">
        <f t="shared" si="2"/>
        <v>5383552.4640655108</v>
      </c>
      <c r="O42" s="8">
        <f>IFERROR(VLOOKUP(B42,[1]Komisi!$B$8:$D$69,3,0),0)</f>
        <v>0</v>
      </c>
      <c r="P42" s="8">
        <v>0</v>
      </c>
      <c r="Q42" s="8">
        <f>IFERROR(VLOOKUP(B42,[1]OToT!$B$8:$H$76,7,0),0)</f>
        <v>344343.18181818182</v>
      </c>
      <c r="R42" s="8">
        <f>IFERROR(VLOOKUP(B42,[1]OToT!$B$8:$I$76,8,0),0)</f>
        <v>91081.647398843925</v>
      </c>
      <c r="S42" s="8">
        <v>0</v>
      </c>
      <c r="T42" s="8">
        <v>0</v>
      </c>
      <c r="U42" s="8">
        <v>0</v>
      </c>
      <c r="V42" s="6">
        <f t="shared" si="3"/>
        <v>5818977.2932825368</v>
      </c>
      <c r="W42" s="8">
        <f>IFERROR(VLOOKUP(B42,[1]THP!$B$11:$X$79,23,0),0)</f>
        <v>58480.11882982956</v>
      </c>
      <c r="X42" s="8">
        <v>93090.735454545458</v>
      </c>
      <c r="Y42" s="8">
        <f>IFERROR(VLOOKUP(B42,[1]THP!$B$11:$U$79,20,0),0)</f>
        <v>0</v>
      </c>
      <c r="Z42" s="8">
        <f>IFERROR(VLOOKUP(B42,[1]THP!$B$11:$V$79,21,0),0)</f>
        <v>41380.22</v>
      </c>
      <c r="AA42" s="8">
        <v>0</v>
      </c>
      <c r="AB42" s="8">
        <f>IFERROR(VLOOKUP(B42,[1]THP!$B$11:$AE$79,30,),0)</f>
        <v>0</v>
      </c>
      <c r="AC42" s="8">
        <f t="shared" si="4"/>
        <v>5626026.2189981621</v>
      </c>
      <c r="AD42" s="6"/>
      <c r="AE42" s="6"/>
      <c r="AF42" s="6"/>
    </row>
    <row r="43" spans="1:32" x14ac:dyDescent="0.25">
      <c r="A43" s="5">
        <v>43580</v>
      </c>
      <c r="B43" s="7">
        <f>[1]THP!$B52</f>
        <v>10342</v>
      </c>
      <c r="C43" s="7" t="str">
        <f>[1]THP!$C52</f>
        <v>SELLY BERTOVYA SIHALOHO</v>
      </c>
      <c r="D43" s="7">
        <f t="shared" si="0"/>
        <v>10342</v>
      </c>
      <c r="E43" t="s">
        <v>27</v>
      </c>
      <c r="F43" t="str">
        <f>[1]THP!$F52</f>
        <v>RUDI</v>
      </c>
      <c r="G43">
        <v>20</v>
      </c>
      <c r="H43" t="str">
        <f>[1]THP!$D52</f>
        <v>DC</v>
      </c>
      <c r="I43" s="6">
        <f>[1]THP!$K52</f>
        <v>4138022</v>
      </c>
      <c r="J43" s="6">
        <f t="shared" si="1"/>
        <v>4138022</v>
      </c>
      <c r="K43" s="6">
        <f>IFERROR(VLOOKUP(B43,[1]OToT!$B$8:$E$76,4,0),0)</f>
        <v>0</v>
      </c>
      <c r="L43" s="8">
        <f>IFERROR(VLOOKUP(B43,[1]OToT!$B$8:$D$76,3,0),0)</f>
        <v>1160081.3121387283</v>
      </c>
      <c r="M43" s="8">
        <f>IFERROR(VLOOKUP(B43,[1]OToT!$B$8:$F$76,5,0),0)</f>
        <v>100000</v>
      </c>
      <c r="N43" s="6">
        <f t="shared" si="2"/>
        <v>5398103.3121387288</v>
      </c>
      <c r="O43" s="8">
        <f>IFERROR(VLOOKUP(B43,[1]Komisi!$B$8:$D$69,3,0),0)</f>
        <v>787612.5</v>
      </c>
      <c r="P43" s="8">
        <v>0</v>
      </c>
      <c r="Q43" s="8">
        <f>IFERROR(VLOOKUP(B43,[1]OToT!$B$8:$H$76,7,0),0)</f>
        <v>344343.18181818182</v>
      </c>
      <c r="R43" s="8">
        <f>IFERROR(VLOOKUP(B43,[1]OToT!$B$8:$I$76,8,0),0)</f>
        <v>93709.005780346837</v>
      </c>
      <c r="S43" s="8">
        <v>0</v>
      </c>
      <c r="T43" s="8">
        <v>0</v>
      </c>
      <c r="U43" s="8">
        <v>0</v>
      </c>
      <c r="V43" s="6">
        <f t="shared" si="3"/>
        <v>6623767.9997372571</v>
      </c>
      <c r="W43" s="8">
        <f>IFERROR(VLOOKUP(B43,[1]THP!$B$11:$X$79,23,0),0)</f>
        <v>102500.90818642882</v>
      </c>
      <c r="X43" s="8">
        <v>93090.735454545458</v>
      </c>
      <c r="Y43" s="8">
        <f>IFERROR(VLOOKUP(B43,[1]THP!$B$11:$U$79,20,0),0)</f>
        <v>41380.22</v>
      </c>
      <c r="Z43" s="8">
        <f>IFERROR(VLOOKUP(B43,[1]THP!$B$11:$V$79,21,0),0)</f>
        <v>41380.22</v>
      </c>
      <c r="AA43" s="8">
        <v>0</v>
      </c>
      <c r="AB43" s="8">
        <f>IFERROR(VLOOKUP(B43,[1]THP!$B$11:$AE$79,30,),0)</f>
        <v>160000</v>
      </c>
      <c r="AC43" s="8">
        <f t="shared" si="4"/>
        <v>6185415.9160962831</v>
      </c>
      <c r="AD43" s="6"/>
      <c r="AE43" s="6"/>
      <c r="AF43" s="6"/>
    </row>
    <row r="44" spans="1:32" x14ac:dyDescent="0.25">
      <c r="A44" s="5">
        <v>43580</v>
      </c>
      <c r="B44" s="7">
        <f>[1]THP!$B53</f>
        <v>10343</v>
      </c>
      <c r="C44" s="7" t="str">
        <f>[1]THP!$C53</f>
        <v>AGUNG SATRIO A</v>
      </c>
      <c r="D44" s="7">
        <f t="shared" si="0"/>
        <v>10343</v>
      </c>
      <c r="E44" t="s">
        <v>27</v>
      </c>
      <c r="F44" t="str">
        <f>[1]THP!$F53</f>
        <v>BAYU</v>
      </c>
      <c r="G44">
        <v>20</v>
      </c>
      <c r="H44" t="str">
        <f>[1]THP!$D53</f>
        <v>DC</v>
      </c>
      <c r="I44" s="6">
        <f>[1]THP!$K53</f>
        <v>4138022</v>
      </c>
      <c r="J44" s="6">
        <f t="shared" si="1"/>
        <v>4138022</v>
      </c>
      <c r="K44" s="6">
        <f>IFERROR(VLOOKUP(B44,[1]OToT!$B$8:$E$76,4,0),0)</f>
        <v>0</v>
      </c>
      <c r="L44" s="8">
        <f>IFERROR(VLOOKUP(B44,[1]OToT!$B$8:$D$76,3,0),0)</f>
        <v>741495.27167630056</v>
      </c>
      <c r="M44" s="8">
        <f>IFERROR(VLOOKUP(B44,[1]OToT!$B$8:$F$76,5,0),0)</f>
        <v>75000</v>
      </c>
      <c r="N44" s="6">
        <f t="shared" si="2"/>
        <v>4954517.2716763001</v>
      </c>
      <c r="O44" s="8">
        <f>IFERROR(VLOOKUP(B44,[1]Komisi!$B$8:$D$69,3,0),0)</f>
        <v>0</v>
      </c>
      <c r="P44" s="8">
        <v>0</v>
      </c>
      <c r="Q44" s="8">
        <f>IFERROR(VLOOKUP(B44,[1]OToT!$B$8:$H$76,7,0),0)</f>
        <v>344343.18181818182</v>
      </c>
      <c r="R44" s="8">
        <f>IFERROR(VLOOKUP(B44,[1]OToT!$B$8:$I$76,8,0),0)</f>
        <v>93709.005780346837</v>
      </c>
      <c r="S44" s="8">
        <v>0</v>
      </c>
      <c r="T44" s="8">
        <v>0</v>
      </c>
      <c r="U44" s="8">
        <v>0</v>
      </c>
      <c r="V44" s="6">
        <f t="shared" si="3"/>
        <v>5392569.4592748284</v>
      </c>
      <c r="W44" s="8">
        <f>IFERROR(VLOOKUP(B44,[1]THP!$B$11:$X$79,23,0),0)</f>
        <v>19475.746714463519</v>
      </c>
      <c r="X44" s="8">
        <v>93090.735454545458</v>
      </c>
      <c r="Y44" s="8">
        <f>IFERROR(VLOOKUP(B44,[1]THP!$B$11:$U$79,20,0),0)</f>
        <v>0</v>
      </c>
      <c r="Z44" s="8">
        <f>IFERROR(VLOOKUP(B44,[1]THP!$B$11:$V$79,21,0),0)</f>
        <v>41380.22</v>
      </c>
      <c r="AA44" s="8">
        <v>0</v>
      </c>
      <c r="AB44" s="8">
        <f>IFERROR(VLOOKUP(B44,[1]THP!$B$11:$AE$79,30,),0)</f>
        <v>0</v>
      </c>
      <c r="AC44" s="8">
        <f t="shared" si="4"/>
        <v>5238622.7571058199</v>
      </c>
      <c r="AD44" s="6"/>
      <c r="AE44" s="6"/>
      <c r="AF44" s="6"/>
    </row>
    <row r="45" spans="1:32" x14ac:dyDescent="0.25">
      <c r="A45" s="5">
        <v>43580</v>
      </c>
      <c r="B45" s="7">
        <f>[1]THP!$B54</f>
        <v>10344</v>
      </c>
      <c r="C45" s="7" t="str">
        <f>[1]THP!$C54</f>
        <v>YANTI KUSNIA LUMBAN GAOL</v>
      </c>
      <c r="D45" s="7">
        <f t="shared" si="0"/>
        <v>10344</v>
      </c>
      <c r="E45" t="s">
        <v>27</v>
      </c>
      <c r="F45" t="str">
        <f>[1]THP!$F54</f>
        <v>MITA</v>
      </c>
      <c r="G45">
        <v>20</v>
      </c>
      <c r="H45" t="str">
        <f>[1]THP!$D54</f>
        <v>DC</v>
      </c>
      <c r="I45" s="6">
        <f>[1]THP!$K54</f>
        <v>4138022</v>
      </c>
      <c r="J45" s="6">
        <f t="shared" si="1"/>
        <v>4138022</v>
      </c>
      <c r="K45" s="6">
        <f>IFERROR(VLOOKUP(B45,[1]OToT!$B$8:$E$76,4,0),0)</f>
        <v>0</v>
      </c>
      <c r="L45" s="8">
        <f>IFERROR(VLOOKUP(B45,[1]OToT!$B$8:$D$76,3,0),0)</f>
        <v>1160081.3121387283</v>
      </c>
      <c r="M45" s="8">
        <f>IFERROR(VLOOKUP(B45,[1]OToT!$B$8:$F$76,5,0),0)</f>
        <v>100000</v>
      </c>
      <c r="N45" s="6">
        <f t="shared" si="2"/>
        <v>5398103.3121387288</v>
      </c>
      <c r="O45" s="8">
        <f>IFERROR(VLOOKUP(B45,[1]Komisi!$B$8:$D$69,3,0),0)</f>
        <v>0</v>
      </c>
      <c r="P45" s="8">
        <v>0</v>
      </c>
      <c r="Q45" s="8">
        <f>IFERROR(VLOOKUP(B45,[1]OToT!$B$8:$H$76,7,0),0)</f>
        <v>344343.18181818182</v>
      </c>
      <c r="R45" s="8">
        <f>IFERROR(VLOOKUP(B45,[1]OToT!$B$8:$I$76,8,0),0)</f>
        <v>93709.005780346837</v>
      </c>
      <c r="S45" s="8">
        <v>0</v>
      </c>
      <c r="T45" s="8">
        <v>0</v>
      </c>
      <c r="U45" s="8">
        <v>0</v>
      </c>
      <c r="V45" s="6">
        <f t="shared" si="3"/>
        <v>5836155.4997372571</v>
      </c>
      <c r="W45" s="8">
        <f>IFERROR(VLOOKUP(B45,[1]THP!$B$11:$X$79,23,0),0)</f>
        <v>64813.445836428808</v>
      </c>
      <c r="X45" s="8">
        <v>93090.735454545458</v>
      </c>
      <c r="Y45" s="8">
        <f>IFERROR(VLOOKUP(B45,[1]THP!$B$11:$U$79,20,0),0)</f>
        <v>39409.730000000003</v>
      </c>
      <c r="Z45" s="8">
        <f>IFERROR(VLOOKUP(B45,[1]THP!$B$11:$V$79,21,0),0)</f>
        <v>41380.22</v>
      </c>
      <c r="AA45" s="8">
        <v>0</v>
      </c>
      <c r="AB45" s="8">
        <f>IFERROR(VLOOKUP(B45,[1]THP!$B$11:$AE$79,30,),0)</f>
        <v>0</v>
      </c>
      <c r="AC45" s="8">
        <f t="shared" si="4"/>
        <v>5597461.368446283</v>
      </c>
      <c r="AD45" s="6"/>
      <c r="AE45" s="6"/>
      <c r="AF45" s="6"/>
    </row>
    <row r="46" spans="1:32" x14ac:dyDescent="0.25">
      <c r="A46" s="5">
        <v>43580</v>
      </c>
      <c r="B46" s="7">
        <f>[1]THP!$B55</f>
        <v>10346</v>
      </c>
      <c r="C46" s="7" t="str">
        <f>[1]THP!$C55</f>
        <v>SAPUTRA</v>
      </c>
      <c r="D46" s="7">
        <f t="shared" si="0"/>
        <v>10346</v>
      </c>
      <c r="E46" t="s">
        <v>27</v>
      </c>
      <c r="F46" t="str">
        <f>[1]THP!$F55</f>
        <v>RUDI</v>
      </c>
      <c r="G46">
        <v>20</v>
      </c>
      <c r="H46" t="str">
        <f>[1]THP!$D55</f>
        <v>DC</v>
      </c>
      <c r="I46" s="6">
        <f>[1]THP!$K55</f>
        <v>4138022</v>
      </c>
      <c r="J46" s="6">
        <f t="shared" si="1"/>
        <v>4138022</v>
      </c>
      <c r="K46" s="6">
        <f>IFERROR(VLOOKUP(B46,[1]OToT!$B$8:$E$76,4,0),0)</f>
        <v>0</v>
      </c>
      <c r="L46" s="8">
        <f>IFERROR(VLOOKUP(B46,[1]OToT!$B$8:$D$76,3,0),0)</f>
        <v>1113837.5210019269</v>
      </c>
      <c r="M46" s="8">
        <f>IFERROR(VLOOKUP(B46,[1]OToT!$B$8:$F$76,5,0),0)</f>
        <v>100000</v>
      </c>
      <c r="N46" s="6">
        <f t="shared" si="2"/>
        <v>5351859.5210019266</v>
      </c>
      <c r="O46" s="8">
        <f>IFERROR(VLOOKUP(B46,[1]Komisi!$B$8:$D$69,3,0),0)</f>
        <v>0</v>
      </c>
      <c r="P46" s="8">
        <v>0</v>
      </c>
      <c r="Q46" s="8">
        <f>IFERROR(VLOOKUP(B46,[1]OToT!$B$8:$H$76,7,0),0)</f>
        <v>344343.18181818182</v>
      </c>
      <c r="R46" s="8">
        <f>IFERROR(VLOOKUP(B46,[1]OToT!$B$8:$I$76,8,0),0)</f>
        <v>93709.005780346837</v>
      </c>
      <c r="S46" s="8">
        <v>0</v>
      </c>
      <c r="T46" s="8">
        <v>0</v>
      </c>
      <c r="U46" s="8">
        <v>0</v>
      </c>
      <c r="V46" s="6">
        <f t="shared" si="3"/>
        <v>5789911.708600455</v>
      </c>
      <c r="W46" s="8">
        <f>IFERROR(VLOOKUP(B46,[1]THP!$B$11:$X$79,23,0),0)</f>
        <v>19599.503557430766</v>
      </c>
      <c r="X46" s="8">
        <v>93090.735454545458</v>
      </c>
      <c r="Y46" s="8">
        <f>IFERROR(VLOOKUP(B46,[1]THP!$B$11:$U$79,20,0),0)</f>
        <v>0</v>
      </c>
      <c r="Z46" s="8">
        <f>IFERROR(VLOOKUP(B46,[1]THP!$B$11:$V$79,21,0),0)</f>
        <v>41380.22</v>
      </c>
      <c r="AA46" s="8">
        <v>0</v>
      </c>
      <c r="AB46" s="8">
        <f>IFERROR(VLOOKUP(B46,[1]THP!$B$11:$AE$79,30,),0)</f>
        <v>0</v>
      </c>
      <c r="AC46" s="8">
        <f t="shared" si="4"/>
        <v>5635841.2495884793</v>
      </c>
      <c r="AD46" s="6"/>
      <c r="AE46" s="6"/>
      <c r="AF46" s="6"/>
    </row>
    <row r="47" spans="1:32" x14ac:dyDescent="0.25">
      <c r="A47" s="5">
        <v>43580</v>
      </c>
      <c r="B47" s="7">
        <f>[1]THP!$B56</f>
        <v>10349</v>
      </c>
      <c r="C47" s="7" t="str">
        <f>[1]THP!$C56</f>
        <v>RIZKI SARNI PURBA</v>
      </c>
      <c r="D47" s="7">
        <f t="shared" si="0"/>
        <v>10349</v>
      </c>
      <c r="E47" t="s">
        <v>27</v>
      </c>
      <c r="F47" t="str">
        <f>[1]THP!$F56</f>
        <v>BAYU</v>
      </c>
      <c r="G47">
        <v>20</v>
      </c>
      <c r="H47" t="str">
        <f>[1]THP!$D56</f>
        <v>DC</v>
      </c>
      <c r="I47" s="6">
        <f>[1]THP!$K56</f>
        <v>4138022</v>
      </c>
      <c r="J47" s="6">
        <f t="shared" si="1"/>
        <v>4138022</v>
      </c>
      <c r="K47" s="6">
        <f>IFERROR(VLOOKUP(B47,[1]OToT!$B$8:$E$76,4,0),0)</f>
        <v>0</v>
      </c>
      <c r="L47" s="8">
        <f>IFERROR(VLOOKUP(B47,[1]OToT!$B$8:$D$76,3,0),0)</f>
        <v>1160081.3121387283</v>
      </c>
      <c r="M47" s="8">
        <f>IFERROR(VLOOKUP(B47,[1]OToT!$B$8:$F$76,5,0),0)</f>
        <v>100000</v>
      </c>
      <c r="N47" s="6">
        <f t="shared" si="2"/>
        <v>5398103.3121387288</v>
      </c>
      <c r="O47" s="8">
        <f>IFERROR(VLOOKUP(B47,[1]Komisi!$B$8:$D$69,3,0),0)</f>
        <v>0</v>
      </c>
      <c r="P47" s="8">
        <v>0</v>
      </c>
      <c r="Q47" s="8">
        <f>IFERROR(VLOOKUP(B47,[1]OToT!$B$8:$H$76,7,0),0)</f>
        <v>344343.18181818182</v>
      </c>
      <c r="R47" s="8">
        <f>IFERROR(VLOOKUP(B47,[1]OToT!$B$8:$I$76,8,0),0)</f>
        <v>76193.005780346837</v>
      </c>
      <c r="S47" s="8">
        <v>0</v>
      </c>
      <c r="T47" s="8">
        <v>0</v>
      </c>
      <c r="U47" s="8">
        <v>0</v>
      </c>
      <c r="V47" s="6">
        <f t="shared" si="3"/>
        <v>5818639.4997372571</v>
      </c>
      <c r="W47" s="8">
        <f>IFERROR(VLOOKUP(B47,[1]THP!$B$11:$X$79,23,0),0)</f>
        <v>58464.073636428831</v>
      </c>
      <c r="X47" s="8">
        <v>93090.735454545458</v>
      </c>
      <c r="Y47" s="8">
        <f>IFERROR(VLOOKUP(B47,[1]THP!$B$11:$U$79,20,0),0)</f>
        <v>0</v>
      </c>
      <c r="Z47" s="8">
        <f>IFERROR(VLOOKUP(B47,[1]THP!$B$11:$V$79,21,0),0)</f>
        <v>41380.22</v>
      </c>
      <c r="AA47" s="8">
        <v>0</v>
      </c>
      <c r="AB47" s="8">
        <f>IFERROR(VLOOKUP(B47,[1]THP!$B$11:$AE$79,30,),0)</f>
        <v>0</v>
      </c>
      <c r="AC47" s="8">
        <f t="shared" si="4"/>
        <v>5625704.4706462836</v>
      </c>
      <c r="AD47" s="6"/>
      <c r="AE47" s="6"/>
      <c r="AF47" s="6"/>
    </row>
    <row r="48" spans="1:32" x14ac:dyDescent="0.25">
      <c r="A48" s="5">
        <v>43580</v>
      </c>
      <c r="B48" s="7">
        <f>[1]THP!$B57</f>
        <v>10351</v>
      </c>
      <c r="C48" s="7" t="str">
        <f>[1]THP!$C57</f>
        <v>IRAWATY TAMPUBOLON</v>
      </c>
      <c r="D48" s="7">
        <f t="shared" si="0"/>
        <v>10351</v>
      </c>
      <c r="E48" t="s">
        <v>27</v>
      </c>
      <c r="F48" t="str">
        <f>[1]THP!$F57</f>
        <v>RUDI</v>
      </c>
      <c r="G48">
        <v>20</v>
      </c>
      <c r="H48" t="str">
        <f>[1]THP!$D57</f>
        <v>DC</v>
      </c>
      <c r="I48" s="6">
        <f>[1]THP!$K57</f>
        <v>4138022</v>
      </c>
      <c r="J48" s="6">
        <f t="shared" si="1"/>
        <v>4138022</v>
      </c>
      <c r="K48" s="6">
        <f>IFERROR(VLOOKUP(B48,[1]OToT!$B$8:$E$76,4,0),0)</f>
        <v>0</v>
      </c>
      <c r="L48" s="8">
        <f>IFERROR(VLOOKUP(B48,[1]OToT!$B$8:$D$76,3,0),0)</f>
        <v>1160081.3121387283</v>
      </c>
      <c r="M48" s="8">
        <f>IFERROR(VLOOKUP(B48,[1]OToT!$B$8:$F$76,5,0),0)</f>
        <v>100000</v>
      </c>
      <c r="N48" s="6">
        <f t="shared" si="2"/>
        <v>5398103.3121387288</v>
      </c>
      <c r="O48" s="8">
        <f>IFERROR(VLOOKUP(B48,[1]Komisi!$B$8:$D$69,3,0),0)</f>
        <v>1308125</v>
      </c>
      <c r="P48" s="8">
        <v>0</v>
      </c>
      <c r="Q48" s="8">
        <f>IFERROR(VLOOKUP(B48,[1]OToT!$B$8:$H$76,7,0),0)</f>
        <v>344343.18181818182</v>
      </c>
      <c r="R48" s="8">
        <f>IFERROR(VLOOKUP(B48,[1]OToT!$B$8:$I$76,8,0),0)</f>
        <v>93709.005780346837</v>
      </c>
      <c r="S48" s="8">
        <v>0</v>
      </c>
      <c r="T48" s="8">
        <v>0</v>
      </c>
      <c r="U48" s="8">
        <v>0</v>
      </c>
      <c r="V48" s="6">
        <f t="shared" si="3"/>
        <v>7144280.4997372571</v>
      </c>
      <c r="W48" s="8">
        <f>IFERROR(VLOOKUP(B48,[1]THP!$B$11:$X$79,23,0),0)</f>
        <v>126949.3833364288</v>
      </c>
      <c r="X48" s="8">
        <v>93090.735454545458</v>
      </c>
      <c r="Y48" s="8">
        <f>IFERROR(VLOOKUP(B48,[1]THP!$B$11:$U$79,20,0),0)</f>
        <v>39409.730000000003</v>
      </c>
      <c r="Z48" s="8">
        <f>IFERROR(VLOOKUP(B48,[1]THP!$B$11:$V$79,21,0),0)</f>
        <v>41380.22</v>
      </c>
      <c r="AA48" s="8">
        <v>0</v>
      </c>
      <c r="AB48" s="8">
        <f>IFERROR(VLOOKUP(B48,[1]THP!$B$11:$AE$79,30,),0)</f>
        <v>0</v>
      </c>
      <c r="AC48" s="8">
        <f t="shared" si="4"/>
        <v>6843450.430946283</v>
      </c>
      <c r="AD48" s="6"/>
      <c r="AE48" s="6"/>
      <c r="AF48" s="6"/>
    </row>
    <row r="49" spans="1:32" x14ac:dyDescent="0.25">
      <c r="A49" s="5">
        <v>43580</v>
      </c>
      <c r="B49" s="7">
        <f>[1]THP!$B58</f>
        <v>10353</v>
      </c>
      <c r="C49" s="7" t="str">
        <f>[1]THP!$C58</f>
        <v>SYAWAL JUNIAR</v>
      </c>
      <c r="D49" s="7">
        <f t="shared" si="0"/>
        <v>10353</v>
      </c>
      <c r="E49" t="s">
        <v>27</v>
      </c>
      <c r="F49" t="str">
        <f>[1]THP!$F58</f>
        <v>KOTOT</v>
      </c>
      <c r="G49">
        <v>20</v>
      </c>
      <c r="H49" t="str">
        <f>[1]THP!$D58</f>
        <v>DC</v>
      </c>
      <c r="I49" s="6">
        <f>[1]THP!$K58</f>
        <v>4138022</v>
      </c>
      <c r="J49" s="6">
        <f t="shared" si="1"/>
        <v>4138022</v>
      </c>
      <c r="K49" s="6">
        <f>IFERROR(VLOOKUP(B49,[1]OToT!$B$8:$E$76,4,0),0)</f>
        <v>0</v>
      </c>
      <c r="L49" s="8">
        <f>IFERROR(VLOOKUP(B49,[1]OToT!$B$8:$D$76,3,0),0)</f>
        <v>1160081.3121387283</v>
      </c>
      <c r="M49" s="8">
        <f>IFERROR(VLOOKUP(B49,[1]OToT!$B$8:$F$76,5,0),0)</f>
        <v>100000</v>
      </c>
      <c r="N49" s="6">
        <f t="shared" si="2"/>
        <v>5398103.3121387288</v>
      </c>
      <c r="O49" s="8">
        <f>IFERROR(VLOOKUP(B49,[1]Komisi!$B$8:$D$69,3,0),0)</f>
        <v>0</v>
      </c>
      <c r="P49" s="8">
        <v>0</v>
      </c>
      <c r="Q49" s="8">
        <f>IFERROR(VLOOKUP(B49,[1]OToT!$B$8:$H$76,7,0),0)</f>
        <v>344343.18181818182</v>
      </c>
      <c r="R49" s="8">
        <f>IFERROR(VLOOKUP(B49,[1]OToT!$B$8:$I$76,8,0),0)</f>
        <v>93709.005780346837</v>
      </c>
      <c r="S49" s="8">
        <v>0</v>
      </c>
      <c r="T49" s="8">
        <v>0</v>
      </c>
      <c r="U49" s="8">
        <v>0</v>
      </c>
      <c r="V49" s="6">
        <f t="shared" si="3"/>
        <v>5836155.4997372571</v>
      </c>
      <c r="W49" s="8">
        <f>IFERROR(VLOOKUP(B49,[1]THP!$B$11:$X$79,23,0),0)</f>
        <v>21796.08363642879</v>
      </c>
      <c r="X49" s="8">
        <v>93090.735454545458</v>
      </c>
      <c r="Y49" s="8">
        <f>IFERROR(VLOOKUP(B49,[1]THP!$B$11:$U$79,20,0),0)</f>
        <v>0</v>
      </c>
      <c r="Z49" s="8">
        <f>IFERROR(VLOOKUP(B49,[1]THP!$B$11:$V$79,21,0),0)</f>
        <v>41380.22</v>
      </c>
      <c r="AA49" s="8">
        <v>0</v>
      </c>
      <c r="AB49" s="8">
        <f>IFERROR(VLOOKUP(B49,[1]THP!$B$11:$AE$79,30,),0)</f>
        <v>0</v>
      </c>
      <c r="AC49" s="8">
        <f t="shared" si="4"/>
        <v>5679888.4606462829</v>
      </c>
      <c r="AD49" s="6"/>
      <c r="AE49" s="6"/>
      <c r="AF49" s="6"/>
    </row>
    <row r="50" spans="1:32" x14ac:dyDescent="0.25">
      <c r="A50" s="5">
        <v>43580</v>
      </c>
      <c r="B50" s="7">
        <f>[1]THP!$B59</f>
        <v>10355</v>
      </c>
      <c r="C50" s="7" t="str">
        <f>[1]THP!$C59</f>
        <v>MARTA SINAGA</v>
      </c>
      <c r="D50" s="7">
        <f t="shared" si="0"/>
        <v>10355</v>
      </c>
      <c r="E50" t="s">
        <v>27</v>
      </c>
      <c r="F50" t="str">
        <f>[1]THP!$F59</f>
        <v>MITA</v>
      </c>
      <c r="G50">
        <v>20</v>
      </c>
      <c r="H50" t="str">
        <f>[1]THP!$D59</f>
        <v>DC</v>
      </c>
      <c r="I50" s="6">
        <f>[1]THP!$K59</f>
        <v>4138022</v>
      </c>
      <c r="J50" s="6">
        <f t="shared" si="1"/>
        <v>4138022</v>
      </c>
      <c r="K50" s="6">
        <f>IFERROR(VLOOKUP(B50,[1]OToT!$B$8:$E$76,4,0),0)</f>
        <v>0</v>
      </c>
      <c r="L50" s="8">
        <f>IFERROR(VLOOKUP(B50,[1]OToT!$B$8:$D$76,3,0),0)</f>
        <v>633858.86127167637</v>
      </c>
      <c r="M50" s="8">
        <f>IFERROR(VLOOKUP(B50,[1]OToT!$B$8:$F$76,5,0),0)</f>
        <v>100000</v>
      </c>
      <c r="N50" s="6">
        <f t="shared" si="2"/>
        <v>4871880.8612716766</v>
      </c>
      <c r="O50" s="8">
        <f>IFERROR(VLOOKUP(B50,[1]Komisi!$B$8:$D$69,3,0),0)</f>
        <v>0</v>
      </c>
      <c r="P50" s="8">
        <v>0</v>
      </c>
      <c r="Q50" s="8">
        <f>IFERROR(VLOOKUP(B50,[1]OToT!$B$8:$H$76,7,0),0)</f>
        <v>344343.18181818182</v>
      </c>
      <c r="R50" s="8">
        <f>IFERROR(VLOOKUP(B50,[1]OToT!$B$8:$I$76,8,0),0)</f>
        <v>40402.005780346837</v>
      </c>
      <c r="S50" s="8">
        <v>0</v>
      </c>
      <c r="T50" s="8">
        <v>0</v>
      </c>
      <c r="U50" s="8">
        <v>0</v>
      </c>
      <c r="V50" s="6">
        <f t="shared" si="3"/>
        <v>5256626.0488702049</v>
      </c>
      <c r="W50" s="8">
        <f>IFERROR(VLOOKUP(B50,[1]THP!$B$11:$X$79,23,0),0)</f>
        <v>31768.434720243826</v>
      </c>
      <c r="X50" s="8">
        <v>93090.735454545458</v>
      </c>
      <c r="Y50" s="8">
        <f>IFERROR(VLOOKUP(B50,[1]THP!$B$11:$U$79,20,0),0)</f>
        <v>0</v>
      </c>
      <c r="Z50" s="8">
        <f>IFERROR(VLOOKUP(B50,[1]THP!$B$11:$V$79,21,0),0)</f>
        <v>41380.22</v>
      </c>
      <c r="AA50" s="8">
        <v>0</v>
      </c>
      <c r="AB50" s="8">
        <f>IFERROR(VLOOKUP(B50,[1]THP!$B$11:$AE$79,30,),0)</f>
        <v>0</v>
      </c>
      <c r="AC50" s="8">
        <f t="shared" si="4"/>
        <v>5090386.6586954156</v>
      </c>
      <c r="AD50" s="6"/>
      <c r="AE50" s="6"/>
      <c r="AF50" s="6"/>
    </row>
    <row r="51" spans="1:32" x14ac:dyDescent="0.25">
      <c r="A51" s="5">
        <v>43580</v>
      </c>
      <c r="B51" s="7">
        <f>[1]THP!$B60</f>
        <v>10356</v>
      </c>
      <c r="C51" s="7" t="str">
        <f>[1]THP!$C60</f>
        <v>AHMAD AFFANDI</v>
      </c>
      <c r="D51" s="7">
        <f t="shared" si="0"/>
        <v>10356</v>
      </c>
      <c r="E51" t="s">
        <v>27</v>
      </c>
      <c r="F51" t="str">
        <f>[1]THP!$F60</f>
        <v>ROMLAH</v>
      </c>
      <c r="G51">
        <v>20</v>
      </c>
      <c r="H51" t="str">
        <f>[1]THP!$D60</f>
        <v>DC</v>
      </c>
      <c r="I51" s="6">
        <f>[1]THP!$K60</f>
        <v>4138022</v>
      </c>
      <c r="J51" s="6">
        <f t="shared" si="1"/>
        <v>4138022</v>
      </c>
      <c r="K51" s="6">
        <f>IFERROR(VLOOKUP(B51,[1]OToT!$B$8:$E$76,4,0),0)</f>
        <v>0</v>
      </c>
      <c r="L51" s="8">
        <f>IFERROR(VLOOKUP(B51,[1]OToT!$B$8:$D$76,3,0),0)</f>
        <v>1095499.4658959536</v>
      </c>
      <c r="M51" s="8">
        <f>IFERROR(VLOOKUP(B51,[1]OToT!$B$8:$F$76,5,0),0)</f>
        <v>100000</v>
      </c>
      <c r="N51" s="6">
        <f t="shared" si="2"/>
        <v>5333521.4658959536</v>
      </c>
      <c r="O51" s="8">
        <f>IFERROR(VLOOKUP(B51,[1]Komisi!$B$8:$D$69,3,0),0)</f>
        <v>0</v>
      </c>
      <c r="P51" s="8">
        <v>0</v>
      </c>
      <c r="Q51" s="8">
        <f>IFERROR(VLOOKUP(B51,[1]OToT!$B$8:$H$76,7,0),0)</f>
        <v>344343.18181818182</v>
      </c>
      <c r="R51" s="8">
        <f>IFERROR(VLOOKUP(B51,[1]OToT!$B$8:$I$76,8,0),0)</f>
        <v>91659.666242774561</v>
      </c>
      <c r="S51" s="8">
        <v>0</v>
      </c>
      <c r="T51" s="8">
        <v>0</v>
      </c>
      <c r="U51" s="8">
        <v>0</v>
      </c>
      <c r="V51" s="6">
        <f t="shared" si="3"/>
        <v>5769524.3139569098</v>
      </c>
      <c r="W51" s="8">
        <f>IFERROR(VLOOKUP(B51,[1]THP!$B$11:$X$79,23,0),0)</f>
        <v>42898.464511862338</v>
      </c>
      <c r="X51" s="8">
        <v>93090.735454545458</v>
      </c>
      <c r="Y51" s="8">
        <f>IFERROR(VLOOKUP(B51,[1]THP!$B$11:$U$79,20,0),0)</f>
        <v>39409.730000000003</v>
      </c>
      <c r="Z51" s="8">
        <f>IFERROR(VLOOKUP(B51,[1]THP!$B$11:$V$79,21,0),0)</f>
        <v>41380.22</v>
      </c>
      <c r="AA51" s="8">
        <v>0</v>
      </c>
      <c r="AB51" s="8">
        <f>IFERROR(VLOOKUP(B51,[1]THP!$B$11:$AE$79,30,),0)</f>
        <v>0</v>
      </c>
      <c r="AC51" s="8">
        <f t="shared" si="4"/>
        <v>5552745.1639905022</v>
      </c>
      <c r="AD51" s="6"/>
      <c r="AE51" s="6"/>
      <c r="AF51" s="6"/>
    </row>
    <row r="52" spans="1:32" x14ac:dyDescent="0.25">
      <c r="A52" s="5">
        <v>43580</v>
      </c>
      <c r="B52" s="7">
        <f>[1]THP!$B61</f>
        <v>10357</v>
      </c>
      <c r="C52" s="7" t="str">
        <f>[1]THP!$C61</f>
        <v>MEILANI SOFYANA</v>
      </c>
      <c r="D52" s="7">
        <f t="shared" si="0"/>
        <v>10357</v>
      </c>
      <c r="E52" t="s">
        <v>27</v>
      </c>
      <c r="F52" t="str">
        <f>[1]THP!$F61</f>
        <v>ROMLAH</v>
      </c>
      <c r="G52">
        <v>20</v>
      </c>
      <c r="H52" t="str">
        <f>[1]THP!$D61</f>
        <v>DC</v>
      </c>
      <c r="I52" s="6">
        <f>[1]THP!$K61</f>
        <v>4138022</v>
      </c>
      <c r="J52" s="6">
        <f t="shared" si="1"/>
        <v>4138022</v>
      </c>
      <c r="K52" s="6">
        <f>IFERROR(VLOOKUP(B52,[1]OToT!$B$8:$E$76,4,0),0)</f>
        <v>0</v>
      </c>
      <c r="L52" s="8">
        <f>IFERROR(VLOOKUP(B52,[1]OToT!$B$8:$D$76,3,0),0)</f>
        <v>1160081.3121387283</v>
      </c>
      <c r="M52" s="8">
        <f>IFERROR(VLOOKUP(B52,[1]OToT!$B$8:$F$76,5,0),0)</f>
        <v>100000</v>
      </c>
      <c r="N52" s="6">
        <f t="shared" si="2"/>
        <v>5398103.3121387288</v>
      </c>
      <c r="O52" s="8">
        <f>IFERROR(VLOOKUP(B52,[1]Komisi!$B$8:$D$69,3,0),0)</f>
        <v>0</v>
      </c>
      <c r="P52" s="8">
        <v>0</v>
      </c>
      <c r="Q52" s="8">
        <f>IFERROR(VLOOKUP(B52,[1]OToT!$B$8:$H$76,7,0),0)</f>
        <v>344343.18181818182</v>
      </c>
      <c r="R52" s="8">
        <f>IFERROR(VLOOKUP(B52,[1]OToT!$B$8:$I$76,8,0),0)</f>
        <v>93709.005780346837</v>
      </c>
      <c r="S52" s="8">
        <v>0</v>
      </c>
      <c r="T52" s="8">
        <v>0</v>
      </c>
      <c r="U52" s="8">
        <v>0</v>
      </c>
      <c r="V52" s="6">
        <f t="shared" si="3"/>
        <v>5836155.4997372571</v>
      </c>
      <c r="W52" s="8">
        <f>IFERROR(VLOOKUP(B52,[1]THP!$B$11:$X$79,23,0),0)</f>
        <v>59296.08363642879</v>
      </c>
      <c r="X52" s="8">
        <v>93090.735454545458</v>
      </c>
      <c r="Y52" s="8">
        <f>IFERROR(VLOOKUP(B52,[1]THP!$B$11:$U$79,20,0),0)</f>
        <v>0</v>
      </c>
      <c r="Z52" s="8">
        <f>IFERROR(VLOOKUP(B52,[1]THP!$B$11:$V$79,21,0),0)</f>
        <v>41380.22</v>
      </c>
      <c r="AA52" s="8">
        <v>0</v>
      </c>
      <c r="AB52" s="8">
        <f>IFERROR(VLOOKUP(B52,[1]THP!$B$11:$AE$79,30,),0)</f>
        <v>0</v>
      </c>
      <c r="AC52" s="8">
        <f t="shared" si="4"/>
        <v>5642388.4606462829</v>
      </c>
      <c r="AD52" s="6"/>
      <c r="AE52" s="6"/>
      <c r="AF52" s="6"/>
    </row>
    <row r="53" spans="1:32" x14ac:dyDescent="0.25">
      <c r="A53" s="5">
        <v>43580</v>
      </c>
      <c r="B53" s="7">
        <f>[1]THP!$B62</f>
        <v>10364</v>
      </c>
      <c r="C53" s="7" t="str">
        <f>[1]THP!$C62</f>
        <v>MILA ANA MARLINA</v>
      </c>
      <c r="D53" s="7">
        <f t="shared" si="0"/>
        <v>10364</v>
      </c>
      <c r="E53" t="s">
        <v>27</v>
      </c>
      <c r="F53" t="str">
        <f>[1]THP!$F62</f>
        <v>MONANG</v>
      </c>
      <c r="G53">
        <v>20</v>
      </c>
      <c r="H53" t="str">
        <f>[1]THP!$D62</f>
        <v>DC</v>
      </c>
      <c r="I53" s="6">
        <f>[1]THP!$K62</f>
        <v>4138022</v>
      </c>
      <c r="J53" s="6">
        <f t="shared" si="1"/>
        <v>4138022</v>
      </c>
      <c r="K53" s="6">
        <f>IFERROR(VLOOKUP(B53,[1]OToT!$B$8:$E$76,4,0),0)</f>
        <v>0</v>
      </c>
      <c r="L53" s="8">
        <f>IFERROR(VLOOKUP(B53,[1]OToT!$B$8:$D$76,3,0),0)</f>
        <v>1160081.3121387283</v>
      </c>
      <c r="M53" s="8">
        <f>IFERROR(VLOOKUP(B53,[1]OToT!$B$8:$F$76,5,0),0)</f>
        <v>100000</v>
      </c>
      <c r="N53" s="6">
        <f t="shared" si="2"/>
        <v>5398103.3121387288</v>
      </c>
      <c r="O53" s="8">
        <f>IFERROR(VLOOKUP(B53,[1]Komisi!$B$8:$D$69,3,0),0)</f>
        <v>0</v>
      </c>
      <c r="P53" s="8">
        <v>0</v>
      </c>
      <c r="Q53" s="8">
        <f>IFERROR(VLOOKUP(B53,[1]OToT!$B$8:$H$76,7,0),0)</f>
        <v>344343.18181818182</v>
      </c>
      <c r="R53" s="8">
        <f>IFERROR(VLOOKUP(B53,[1]OToT!$B$8:$I$76,8,0),0)</f>
        <v>93183.005780346837</v>
      </c>
      <c r="S53" s="8">
        <v>0</v>
      </c>
      <c r="T53" s="8">
        <v>0</v>
      </c>
      <c r="U53" s="8">
        <v>0</v>
      </c>
      <c r="V53" s="6">
        <f t="shared" si="3"/>
        <v>5835629.4997372571</v>
      </c>
      <c r="W53" s="8">
        <f>IFERROR(VLOOKUP(B53,[1]THP!$B$11:$X$79,23,0),0)</f>
        <v>64788.460836428836</v>
      </c>
      <c r="X53" s="8">
        <v>93090.735454545458</v>
      </c>
      <c r="Y53" s="8">
        <f>IFERROR(VLOOKUP(B53,[1]THP!$B$11:$U$79,20,0),0)</f>
        <v>39409.730000000003</v>
      </c>
      <c r="Z53" s="8">
        <f>IFERROR(VLOOKUP(B53,[1]THP!$B$11:$V$79,21,0),0)</f>
        <v>41380.22</v>
      </c>
      <c r="AA53" s="8">
        <v>0</v>
      </c>
      <c r="AB53" s="8">
        <f>IFERROR(VLOOKUP(B53,[1]THP!$B$11:$AE$79,30,),0)</f>
        <v>0</v>
      </c>
      <c r="AC53" s="8">
        <f t="shared" si="4"/>
        <v>5596960.3534462824</v>
      </c>
      <c r="AD53" s="6"/>
      <c r="AE53" s="6"/>
      <c r="AF53" s="6"/>
    </row>
    <row r="54" spans="1:32" x14ac:dyDescent="0.25">
      <c r="A54" s="5">
        <v>43580</v>
      </c>
      <c r="B54" s="7">
        <f>[1]THP!$B63</f>
        <v>10365</v>
      </c>
      <c r="C54" s="7" t="str">
        <f>[1]THP!$C63</f>
        <v>LILIK ELISAH MILYANI</v>
      </c>
      <c r="D54" s="7">
        <f t="shared" si="0"/>
        <v>10365</v>
      </c>
      <c r="E54" t="s">
        <v>27</v>
      </c>
      <c r="F54" t="str">
        <f>[1]THP!$F63</f>
        <v>KOTOT</v>
      </c>
      <c r="G54">
        <v>20</v>
      </c>
      <c r="H54" t="str">
        <f>[1]THP!$D63</f>
        <v>DC</v>
      </c>
      <c r="I54" s="6">
        <f>[1]THP!$K63</f>
        <v>4138022</v>
      </c>
      <c r="J54" s="6">
        <f t="shared" si="1"/>
        <v>4138022</v>
      </c>
      <c r="K54" s="6">
        <f>IFERROR(VLOOKUP(B54,[1]OToT!$B$8:$E$76,4,0),0)</f>
        <v>0</v>
      </c>
      <c r="L54" s="8">
        <f>IFERROR(VLOOKUP(B54,[1]OToT!$B$8:$D$76,3,0),0)</f>
        <v>1160081.3121387283</v>
      </c>
      <c r="M54" s="8">
        <f>IFERROR(VLOOKUP(B54,[1]OToT!$B$8:$F$76,5,0),0)</f>
        <v>100000</v>
      </c>
      <c r="N54" s="6">
        <f t="shared" si="2"/>
        <v>5398103.3121387288</v>
      </c>
      <c r="O54" s="8">
        <f>IFERROR(VLOOKUP(B54,[1]Komisi!$B$8:$D$69,3,0),0)</f>
        <v>0</v>
      </c>
      <c r="P54" s="8">
        <v>0</v>
      </c>
      <c r="Q54" s="8">
        <f>IFERROR(VLOOKUP(B54,[1]OToT!$B$8:$H$76,7,0),0)</f>
        <v>344343.18181818182</v>
      </c>
      <c r="R54" s="8">
        <f>IFERROR(VLOOKUP(B54,[1]OToT!$B$8:$I$76,8,0),0)</f>
        <v>93709.005780346837</v>
      </c>
      <c r="S54" s="8">
        <v>0</v>
      </c>
      <c r="T54" s="8">
        <v>0</v>
      </c>
      <c r="U54" s="8">
        <v>0</v>
      </c>
      <c r="V54" s="6">
        <f t="shared" si="3"/>
        <v>5836155.4997372571</v>
      </c>
      <c r="W54" s="8">
        <f>IFERROR(VLOOKUP(B54,[1]THP!$B$11:$X$79,23,0),0)</f>
        <v>64813.445836428808</v>
      </c>
      <c r="X54" s="8">
        <v>93090.735454545458</v>
      </c>
      <c r="Y54" s="8">
        <f>IFERROR(VLOOKUP(B54,[1]THP!$B$11:$U$79,20,0),0)</f>
        <v>39409.730000000003</v>
      </c>
      <c r="Z54" s="8">
        <f>IFERROR(VLOOKUP(B54,[1]THP!$B$11:$V$79,21,0),0)</f>
        <v>41380.22</v>
      </c>
      <c r="AA54" s="8">
        <v>0</v>
      </c>
      <c r="AB54" s="8">
        <f>IFERROR(VLOOKUP(B54,[1]THP!$B$11:$AE$79,30,),0)</f>
        <v>0</v>
      </c>
      <c r="AC54" s="8">
        <f t="shared" si="4"/>
        <v>5597461.368446283</v>
      </c>
      <c r="AD54" s="6"/>
      <c r="AE54" s="6"/>
      <c r="AF54" s="6"/>
    </row>
    <row r="55" spans="1:32" x14ac:dyDescent="0.25">
      <c r="A55" s="5">
        <v>43580</v>
      </c>
      <c r="B55" s="7">
        <f>[1]THP!$B64</f>
        <v>10366</v>
      </c>
      <c r="C55" s="7" t="str">
        <f>[1]THP!$C64</f>
        <v>JOKO WURYANTO</v>
      </c>
      <c r="D55" s="7">
        <f t="shared" si="0"/>
        <v>10366</v>
      </c>
      <c r="E55" t="s">
        <v>27</v>
      </c>
      <c r="F55" t="str">
        <f>[1]THP!$F64</f>
        <v>MONANG</v>
      </c>
      <c r="G55">
        <v>20</v>
      </c>
      <c r="H55" t="str">
        <f>[1]THP!$D64</f>
        <v>DC</v>
      </c>
      <c r="I55" s="6">
        <f>[1]THP!$K64</f>
        <v>4138022</v>
      </c>
      <c r="J55" s="6">
        <f t="shared" si="1"/>
        <v>4138022</v>
      </c>
      <c r="K55" s="6">
        <f>IFERROR(VLOOKUP(B55,[1]OToT!$B$8:$E$76,4,0),0)</f>
        <v>0</v>
      </c>
      <c r="L55" s="8">
        <f>IFERROR(VLOOKUP(B55,[1]OToT!$B$8:$D$76,3,0),0)</f>
        <v>1160081.3121387283</v>
      </c>
      <c r="M55" s="8">
        <f>IFERROR(VLOOKUP(B55,[1]OToT!$B$8:$F$76,5,0),0)</f>
        <v>100000</v>
      </c>
      <c r="N55" s="6">
        <f t="shared" si="2"/>
        <v>5398103.3121387288</v>
      </c>
      <c r="O55" s="8">
        <f>IFERROR(VLOOKUP(B55,[1]Komisi!$B$8:$D$69,3,0),0)</f>
        <v>0</v>
      </c>
      <c r="P55" s="8">
        <v>0</v>
      </c>
      <c r="Q55" s="8">
        <f>IFERROR(VLOOKUP(B55,[1]OToT!$B$8:$H$76,7,0),0)</f>
        <v>303022</v>
      </c>
      <c r="R55" s="8">
        <f>IFERROR(VLOOKUP(B55,[1]OToT!$B$8:$I$76,8,0),0)</f>
        <v>63932</v>
      </c>
      <c r="S55" s="8">
        <v>0</v>
      </c>
      <c r="T55" s="8">
        <v>0</v>
      </c>
      <c r="U55" s="8">
        <v>0</v>
      </c>
      <c r="V55" s="6">
        <f t="shared" si="3"/>
        <v>5765057.3121387288</v>
      </c>
      <c r="W55" s="8">
        <f>IFERROR(VLOOKUP(B55,[1]THP!$B$11:$X$79,23,0),0)</f>
        <v>0</v>
      </c>
      <c r="X55" s="8">
        <v>91851.1</v>
      </c>
      <c r="Y55" s="8">
        <f>IFERROR(VLOOKUP(B55,[1]THP!$B$11:$U$79,20,0),0)</f>
        <v>0</v>
      </c>
      <c r="Z55" s="8">
        <f>IFERROR(VLOOKUP(B55,[1]THP!$B$11:$V$79,21,0),0)</f>
        <v>41380.22</v>
      </c>
      <c r="AA55" s="8">
        <v>0</v>
      </c>
      <c r="AB55" s="8">
        <f>IFERROR(VLOOKUP(B55,[1]THP!$B$11:$AE$79,30,),0)</f>
        <v>0</v>
      </c>
      <c r="AC55" s="8">
        <f t="shared" si="4"/>
        <v>5631825.9921387294</v>
      </c>
      <c r="AD55" s="6"/>
      <c r="AE55" s="6"/>
      <c r="AF55" s="6"/>
    </row>
    <row r="56" spans="1:32" x14ac:dyDescent="0.25">
      <c r="A56" s="5">
        <v>43580</v>
      </c>
      <c r="B56" s="7">
        <f>[1]THP!$B65</f>
        <v>10368</v>
      </c>
      <c r="C56" s="7" t="str">
        <f>[1]THP!$C65</f>
        <v>JUSLIN LUAHAMBOWO</v>
      </c>
      <c r="D56" s="7">
        <f t="shared" si="0"/>
        <v>10368</v>
      </c>
      <c r="E56" t="s">
        <v>27</v>
      </c>
      <c r="F56" t="str">
        <f>[1]THP!$F65</f>
        <v>ROMLAH</v>
      </c>
      <c r="G56">
        <v>20</v>
      </c>
      <c r="H56" t="str">
        <f>[1]THP!$D65</f>
        <v>DC</v>
      </c>
      <c r="I56" s="6">
        <f>[1]THP!$K65</f>
        <v>4138022</v>
      </c>
      <c r="J56" s="6">
        <f t="shared" si="1"/>
        <v>4138022</v>
      </c>
      <c r="K56" s="6">
        <f>IFERROR(VLOOKUP(B56,[1]OToT!$B$8:$E$76,4,0),0)</f>
        <v>0</v>
      </c>
      <c r="L56" s="8">
        <f>IFERROR(VLOOKUP(B56,[1]OToT!$B$8:$D$76,3,0),0)</f>
        <v>1160081.3121387283</v>
      </c>
      <c r="M56" s="8">
        <f>IFERROR(VLOOKUP(B56,[1]OToT!$B$8:$F$76,5,0),0)</f>
        <v>100000</v>
      </c>
      <c r="N56" s="6">
        <f t="shared" si="2"/>
        <v>5398103.3121387288</v>
      </c>
      <c r="O56" s="8">
        <f>IFERROR(VLOOKUP(B56,[1]Komisi!$B$8:$D$69,3,0),0)</f>
        <v>0</v>
      </c>
      <c r="P56" s="8">
        <v>0</v>
      </c>
      <c r="Q56" s="8">
        <f>IFERROR(VLOOKUP(B56,[1]OToT!$B$8:$H$76,7,0),0)</f>
        <v>0</v>
      </c>
      <c r="R56" s="8">
        <f>IFERROR(VLOOKUP(B56,[1]OToT!$B$8:$I$76,8,0),0)</f>
        <v>0</v>
      </c>
      <c r="S56" s="8">
        <v>0</v>
      </c>
      <c r="T56" s="8">
        <v>0</v>
      </c>
      <c r="U56" s="8">
        <v>0</v>
      </c>
      <c r="V56" s="6">
        <f t="shared" si="3"/>
        <v>5398103.3121387288</v>
      </c>
      <c r="W56" s="8">
        <f>IFERROR(VLOOKUP(B56,[1]THP!$B$11:$X$79,23,0),0)</f>
        <v>37467.971534590026</v>
      </c>
      <c r="X56" s="8">
        <v>82760.44</v>
      </c>
      <c r="Y56" s="8">
        <f>IFERROR(VLOOKUP(B56,[1]THP!$B$11:$U$79,20,0),0)</f>
        <v>0</v>
      </c>
      <c r="Z56" s="8">
        <f>IFERROR(VLOOKUP(B56,[1]THP!$B$11:$V$79,21,0),0)</f>
        <v>41380.22</v>
      </c>
      <c r="AA56" s="8">
        <v>0</v>
      </c>
      <c r="AB56" s="8">
        <f>IFERROR(VLOOKUP(B56,[1]THP!$B$11:$AE$79,30,),0)</f>
        <v>0</v>
      </c>
      <c r="AC56" s="8">
        <f t="shared" si="4"/>
        <v>5236494.6806041384</v>
      </c>
      <c r="AD56" s="6"/>
      <c r="AE56" s="6"/>
      <c r="AF56" s="6"/>
    </row>
    <row r="57" spans="1:32" x14ac:dyDescent="0.25">
      <c r="A57" s="5">
        <v>43580</v>
      </c>
      <c r="B57" s="7">
        <f>[1]THP!$B66</f>
        <v>10369</v>
      </c>
      <c r="C57" s="7" t="str">
        <f>[1]THP!$C66</f>
        <v xml:space="preserve">YUNIMAN ZEBUA </v>
      </c>
      <c r="D57" s="7">
        <f t="shared" si="0"/>
        <v>10369</v>
      </c>
      <c r="E57" t="s">
        <v>27</v>
      </c>
      <c r="F57" t="str">
        <f>[1]THP!$F66</f>
        <v>KOTOT</v>
      </c>
      <c r="G57">
        <v>20</v>
      </c>
      <c r="H57" t="str">
        <f>[1]THP!$D66</f>
        <v>DC</v>
      </c>
      <c r="I57" s="6">
        <f>[1]THP!$K66</f>
        <v>4138022</v>
      </c>
      <c r="J57" s="6">
        <f t="shared" si="1"/>
        <v>4138022</v>
      </c>
      <c r="K57" s="6">
        <f>IFERROR(VLOOKUP(B57,[1]OToT!$B$8:$E$76,4,0),0)</f>
        <v>0</v>
      </c>
      <c r="L57" s="8">
        <f>IFERROR(VLOOKUP(B57,[1]OToT!$B$8:$D$76,3,0),0)</f>
        <v>1064404.5028901733</v>
      </c>
      <c r="M57" s="8">
        <f>IFERROR(VLOOKUP(B57,[1]OToT!$B$8:$F$76,5,0),0)</f>
        <v>75000</v>
      </c>
      <c r="N57" s="6">
        <f t="shared" si="2"/>
        <v>5277426.5028901733</v>
      </c>
      <c r="O57" s="8">
        <f>IFERROR(VLOOKUP(B57,[1]Komisi!$B$8:$D$69,3,0),0)</f>
        <v>0</v>
      </c>
      <c r="P57" s="8">
        <v>0</v>
      </c>
      <c r="Q57" s="8">
        <f>IFERROR(VLOOKUP(B57,[1]OToT!$B$8:$H$76,7,0),0)</f>
        <v>0</v>
      </c>
      <c r="R57" s="8">
        <f>IFERROR(VLOOKUP(B57,[1]OToT!$B$8:$I$76,8,0),0)</f>
        <v>0</v>
      </c>
      <c r="S57" s="8">
        <v>0</v>
      </c>
      <c r="T57" s="8">
        <v>0</v>
      </c>
      <c r="U57" s="8">
        <v>0</v>
      </c>
      <c r="V57" s="6">
        <f t="shared" si="3"/>
        <v>5277426.5028901733</v>
      </c>
      <c r="W57" s="8">
        <f>IFERROR(VLOOKUP(B57,[1]THP!$B$11:$X$79,23,0),0)</f>
        <v>31735.823095283631</v>
      </c>
      <c r="X57" s="8">
        <v>82760.44</v>
      </c>
      <c r="Y57" s="8">
        <f>IFERROR(VLOOKUP(B57,[1]THP!$B$11:$U$79,20,0),0)</f>
        <v>0</v>
      </c>
      <c r="Z57" s="8">
        <f>IFERROR(VLOOKUP(B57,[1]THP!$B$11:$V$79,21,0),0)</f>
        <v>41380.22</v>
      </c>
      <c r="AA57" s="8">
        <v>0</v>
      </c>
      <c r="AB57" s="8">
        <f>IFERROR(VLOOKUP(B57,[1]THP!$B$11:$AE$79,30,),0)</f>
        <v>0</v>
      </c>
      <c r="AC57" s="8">
        <f t="shared" si="4"/>
        <v>5121550.0197948897</v>
      </c>
      <c r="AD57" s="6"/>
      <c r="AE57" s="6"/>
      <c r="AF57" s="6"/>
    </row>
    <row r="58" spans="1:32" x14ac:dyDescent="0.25">
      <c r="A58" s="5">
        <v>43580</v>
      </c>
      <c r="B58" s="7">
        <f>[1]THP!$B67</f>
        <v>10370</v>
      </c>
      <c r="C58" s="7" t="str">
        <f>[1]THP!$C67</f>
        <v xml:space="preserve">TUAN MARTAPPAK SIAHAAN </v>
      </c>
      <c r="D58" s="7">
        <f t="shared" si="0"/>
        <v>10370</v>
      </c>
      <c r="E58" t="s">
        <v>27</v>
      </c>
      <c r="F58" t="str">
        <f>[1]THP!$F67</f>
        <v>MITA</v>
      </c>
      <c r="G58">
        <v>20</v>
      </c>
      <c r="H58" t="str">
        <f>[1]THP!$D67</f>
        <v>DC</v>
      </c>
      <c r="I58" s="6">
        <f>[1]THP!$K67</f>
        <v>4138022</v>
      </c>
      <c r="J58" s="6">
        <f t="shared" si="1"/>
        <v>4138022</v>
      </c>
      <c r="K58" s="6">
        <f>IFERROR(VLOOKUP(B58,[1]OToT!$B$8:$E$76,4,0),0)</f>
        <v>0</v>
      </c>
      <c r="L58" s="8">
        <f>IFERROR(VLOOKUP(B58,[1]OToT!$B$8:$D$76,3,0),0)</f>
        <v>1124202.5086705203</v>
      </c>
      <c r="M58" s="8">
        <f>IFERROR(VLOOKUP(B58,[1]OToT!$B$8:$F$76,5,0),0)</f>
        <v>100000</v>
      </c>
      <c r="N58" s="6">
        <f t="shared" si="2"/>
        <v>5362224.50867052</v>
      </c>
      <c r="O58" s="8">
        <f>IFERROR(VLOOKUP(B58,[1]Komisi!$B$8:$D$69,3,0),0)</f>
        <v>0</v>
      </c>
      <c r="P58" s="8">
        <v>0</v>
      </c>
      <c r="Q58" s="8">
        <f>IFERROR(VLOOKUP(B58,[1]OToT!$B$8:$H$76,7,0),0)</f>
        <v>0</v>
      </c>
      <c r="R58" s="8">
        <f>IFERROR(VLOOKUP(B58,[1]OToT!$B$8:$I$76,8,0),0)</f>
        <v>0</v>
      </c>
      <c r="S58" s="8">
        <v>0</v>
      </c>
      <c r="T58" s="8">
        <v>0</v>
      </c>
      <c r="U58" s="8">
        <v>0</v>
      </c>
      <c r="V58" s="6">
        <f t="shared" si="3"/>
        <v>5362224.50867052</v>
      </c>
      <c r="W58" s="8">
        <f>IFERROR(VLOOKUP(B58,[1]THP!$B$11:$X$79,23,0),0)</f>
        <v>35763.728369850374</v>
      </c>
      <c r="X58" s="8">
        <v>82760.44</v>
      </c>
      <c r="Y58" s="8">
        <f>IFERROR(VLOOKUP(B58,[1]THP!$B$11:$U$79,20,0),0)</f>
        <v>0</v>
      </c>
      <c r="Z58" s="8">
        <f>IFERROR(VLOOKUP(B58,[1]THP!$B$11:$V$79,21,0),0)</f>
        <v>41380.22</v>
      </c>
      <c r="AA58" s="8">
        <v>0</v>
      </c>
      <c r="AB58" s="8">
        <f>IFERROR(VLOOKUP(B58,[1]THP!$B$11:$AE$79,30,),0)</f>
        <v>0</v>
      </c>
      <c r="AC58" s="8">
        <f t="shared" si="4"/>
        <v>5202320.1203006692</v>
      </c>
      <c r="AD58" s="6"/>
      <c r="AE58" s="6"/>
      <c r="AF58" s="6"/>
    </row>
    <row r="59" spans="1:32" x14ac:dyDescent="0.25">
      <c r="A59" s="5">
        <v>43580</v>
      </c>
      <c r="B59" s="7">
        <f>[1]THP!$B68</f>
        <v>10371</v>
      </c>
      <c r="C59" s="7" t="str">
        <f>[1]THP!$C68</f>
        <v xml:space="preserve">NOVA LINA SIMAMORA </v>
      </c>
      <c r="D59" s="7">
        <f t="shared" si="0"/>
        <v>10371</v>
      </c>
      <c r="E59" t="s">
        <v>27</v>
      </c>
      <c r="F59" t="str">
        <f>[1]THP!$F68</f>
        <v>KOTOT</v>
      </c>
      <c r="G59">
        <v>20</v>
      </c>
      <c r="H59" t="str">
        <f>[1]THP!$D68</f>
        <v>DC</v>
      </c>
      <c r="I59" s="6">
        <f>[1]THP!$K68</f>
        <v>4138022</v>
      </c>
      <c r="J59" s="6">
        <f t="shared" si="1"/>
        <v>4138022</v>
      </c>
      <c r="K59" s="6">
        <f>IFERROR(VLOOKUP(B59,[1]OToT!$B$8:$E$76,4,0),0)</f>
        <v>0</v>
      </c>
      <c r="L59" s="8">
        <f>IFERROR(VLOOKUP(B59,[1]OToT!$B$8:$D$76,3,0),0)</f>
        <v>789333.67630057805</v>
      </c>
      <c r="M59" s="8">
        <f>IFERROR(VLOOKUP(B59,[1]OToT!$B$8:$F$76,5,0),0)</f>
        <v>75000</v>
      </c>
      <c r="N59" s="6">
        <f t="shared" si="2"/>
        <v>5002355.6763005778</v>
      </c>
      <c r="O59" s="8">
        <f>IFERROR(VLOOKUP(B59,[1]Komisi!$B$8:$D$69,3,0),0)</f>
        <v>0</v>
      </c>
      <c r="P59" s="8">
        <v>0</v>
      </c>
      <c r="Q59" s="8">
        <f>IFERROR(VLOOKUP(B59,[1]OToT!$B$8:$H$76,7,0),0)</f>
        <v>0</v>
      </c>
      <c r="R59" s="8">
        <f>IFERROR(VLOOKUP(B59,[1]OToT!$B$8:$I$76,8,0),0)</f>
        <v>0</v>
      </c>
      <c r="S59" s="8">
        <v>0</v>
      </c>
      <c r="T59" s="8">
        <v>0</v>
      </c>
      <c r="U59" s="8">
        <v>0</v>
      </c>
      <c r="V59" s="6">
        <f t="shared" si="3"/>
        <v>5002355.6763005778</v>
      </c>
      <c r="W59" s="8">
        <f>IFERROR(VLOOKUP(B59,[1]THP!$B$11:$X$79,23,0),0)</f>
        <v>18669.958832277451</v>
      </c>
      <c r="X59" s="8">
        <v>82760.44</v>
      </c>
      <c r="Y59" s="8">
        <f>IFERROR(VLOOKUP(B59,[1]THP!$B$11:$U$79,20,0),0)</f>
        <v>0</v>
      </c>
      <c r="Z59" s="8">
        <f>IFERROR(VLOOKUP(B59,[1]THP!$B$11:$V$79,21,0),0)</f>
        <v>41380.22</v>
      </c>
      <c r="AA59" s="8">
        <v>0</v>
      </c>
      <c r="AB59" s="8">
        <f>IFERROR(VLOOKUP(B59,[1]THP!$B$11:$AE$79,30,),0)</f>
        <v>0</v>
      </c>
      <c r="AC59" s="8">
        <f t="shared" si="4"/>
        <v>4859545.0574683007</v>
      </c>
      <c r="AD59" s="6"/>
      <c r="AE59" s="6"/>
      <c r="AF59" s="6"/>
    </row>
    <row r="60" spans="1:32" x14ac:dyDescent="0.25">
      <c r="A60" s="5">
        <v>43580</v>
      </c>
      <c r="B60" s="7">
        <f>[1]THP!$B69</f>
        <v>10272</v>
      </c>
      <c r="C60" s="7" t="str">
        <f>[1]THP!$C69</f>
        <v>LISTIANA PRASTIWI</v>
      </c>
      <c r="D60" s="7">
        <f t="shared" si="0"/>
        <v>10272</v>
      </c>
      <c r="E60" t="s">
        <v>27</v>
      </c>
      <c r="F60" t="str">
        <f>[1]THP!$F69</f>
        <v>BAYU</v>
      </c>
      <c r="G60">
        <v>20</v>
      </c>
      <c r="H60" t="str">
        <f>[1]THP!$D69</f>
        <v>DC</v>
      </c>
      <c r="I60" s="6">
        <f>[1]THP!$K69</f>
        <v>828000</v>
      </c>
      <c r="J60" s="6">
        <f t="shared" si="1"/>
        <v>828000</v>
      </c>
      <c r="K60" s="6">
        <f>IFERROR(VLOOKUP(B60,[1]OToT!$B$8:$E$76,4,0),0)</f>
        <v>0</v>
      </c>
      <c r="L60" s="8">
        <f>IFERROR(VLOOKUP(B60,[1]OToT!$B$8:$D$76,3,0),0)</f>
        <v>131618.4971098266</v>
      </c>
      <c r="M60" s="8">
        <f>IFERROR(VLOOKUP(B60,[1]OToT!$B$8:$F$76,5,0),0)</f>
        <v>25000</v>
      </c>
      <c r="N60" s="6">
        <f t="shared" si="2"/>
        <v>984618.49710982665</v>
      </c>
      <c r="O60" s="8">
        <f>IFERROR(VLOOKUP(B60,[1]Komisi!$B$8:$D$69,3,0),0)</f>
        <v>0</v>
      </c>
      <c r="P60" s="8">
        <v>0</v>
      </c>
      <c r="Q60" s="8">
        <f>IFERROR(VLOOKUP(B60,[1]OToT!$B$8:$H$76,7,0),0)</f>
        <v>344343.18181818182</v>
      </c>
      <c r="R60" s="8">
        <f>IFERROR(VLOOKUP(B60,[1]OToT!$B$8:$I$76,8,0),0)</f>
        <v>91023.005780346837</v>
      </c>
      <c r="S60" s="8">
        <v>0</v>
      </c>
      <c r="T60" s="8">
        <v>0</v>
      </c>
      <c r="U60" s="8">
        <v>0</v>
      </c>
      <c r="V60" s="6">
        <f t="shared" si="3"/>
        <v>1419984.6847083555</v>
      </c>
      <c r="W60" s="8">
        <f>IFERROR(VLOOKUP(B60,[1]THP!$B$11:$X$79,23,0),0)</f>
        <v>0</v>
      </c>
      <c r="X60" s="8">
        <v>26890.295454545456</v>
      </c>
      <c r="Y60" s="8">
        <f>IFERROR(VLOOKUP(B60,[1]THP!$B$11:$U$79,20,0),0)</f>
        <v>0</v>
      </c>
      <c r="Z60" s="8">
        <f>IFERROR(VLOOKUP(B60,[1]THP!$B$11:$V$79,21,0),0)</f>
        <v>8280</v>
      </c>
      <c r="AA60" s="8">
        <v>0</v>
      </c>
      <c r="AB60" s="8">
        <f>IFERROR(VLOOKUP(B60,[1]THP!$B$11:$AE$79,30,),0)</f>
        <v>0</v>
      </c>
      <c r="AC60" s="8">
        <f t="shared" si="4"/>
        <v>1384814.38925381</v>
      </c>
      <c r="AD60" s="6"/>
      <c r="AE60" s="6"/>
      <c r="AF60" s="6"/>
    </row>
    <row r="61" spans="1:32" x14ac:dyDescent="0.25">
      <c r="A61" s="5">
        <v>43580</v>
      </c>
      <c r="B61" s="7">
        <f>[1]THP!$B70</f>
        <v>10245</v>
      </c>
      <c r="C61" s="7" t="str">
        <f>[1]THP!$C70</f>
        <v>ERNAWATI SAPUTRI</v>
      </c>
      <c r="D61" s="7">
        <f t="shared" si="0"/>
        <v>10245</v>
      </c>
      <c r="E61" t="s">
        <v>27</v>
      </c>
      <c r="F61" t="str">
        <f>[1]THP!$F70</f>
        <v>BAYU</v>
      </c>
      <c r="G61">
        <v>20</v>
      </c>
      <c r="H61" t="str">
        <f>[1]THP!$D70</f>
        <v>DC</v>
      </c>
      <c r="I61" s="6">
        <f>[1]THP!$K70</f>
        <v>828000</v>
      </c>
      <c r="J61" s="6">
        <f t="shared" si="1"/>
        <v>828000</v>
      </c>
      <c r="K61" s="6">
        <f>IFERROR(VLOOKUP(B61,[1]OToT!$B$8:$E$76,4,0),0)</f>
        <v>0</v>
      </c>
      <c r="L61" s="8">
        <f>IFERROR(VLOOKUP(B61,[1]OToT!$B$8:$D$76,3,0),0)</f>
        <v>131618.4971098266</v>
      </c>
      <c r="M61" s="8">
        <f>IFERROR(VLOOKUP(B61,[1]OToT!$B$8:$F$76,5,0),0)</f>
        <v>25000</v>
      </c>
      <c r="N61" s="6">
        <f t="shared" si="2"/>
        <v>984618.49710982665</v>
      </c>
      <c r="O61" s="8">
        <f>IFERROR(VLOOKUP(B61,[1]Komisi!$B$8:$D$69,3,0),0)</f>
        <v>0</v>
      </c>
      <c r="P61" s="8">
        <v>0</v>
      </c>
      <c r="Q61" s="8">
        <f>IFERROR(VLOOKUP(B61,[1]OToT!$B$8:$H$76,7,0),0)</f>
        <v>327297.72727272729</v>
      </c>
      <c r="R61" s="8">
        <f>IFERROR(VLOOKUP(B61,[1]OToT!$B$8:$I$76,8,0),0)</f>
        <v>72421.069364161871</v>
      </c>
      <c r="S61" s="8">
        <v>0</v>
      </c>
      <c r="T61" s="8">
        <v>0</v>
      </c>
      <c r="U61" s="8">
        <v>0</v>
      </c>
      <c r="V61" s="6">
        <f t="shared" si="3"/>
        <v>1384337.2937467159</v>
      </c>
      <c r="W61" s="8">
        <f>IFERROR(VLOOKUP(B61,[1]THP!$B$11:$X$79,23,0),0)</f>
        <v>0</v>
      </c>
      <c r="X61" s="8">
        <v>26378.93181818182</v>
      </c>
      <c r="Y61" s="8">
        <f>IFERROR(VLOOKUP(B61,[1]THP!$B$11:$U$79,20,0),0)</f>
        <v>0</v>
      </c>
      <c r="Z61" s="8">
        <f>IFERROR(VLOOKUP(B61,[1]THP!$B$11:$V$79,21,0),0)</f>
        <v>8280</v>
      </c>
      <c r="AA61" s="8">
        <v>0</v>
      </c>
      <c r="AB61" s="8">
        <f>IFERROR(VLOOKUP(B61,[1]THP!$B$11:$AE$79,30,),0)</f>
        <v>0</v>
      </c>
      <c r="AC61" s="8">
        <f t="shared" si="4"/>
        <v>1349678.361928534</v>
      </c>
      <c r="AD61" s="6"/>
      <c r="AE61" s="6"/>
      <c r="AF61" s="6"/>
    </row>
    <row r="62" spans="1:32" x14ac:dyDescent="0.25">
      <c r="A62" s="5">
        <v>43580</v>
      </c>
      <c r="B62" s="7">
        <f>[1]THP!$B71</f>
        <v>50009</v>
      </c>
      <c r="C62" s="7" t="str">
        <f>[1]THP!$C71</f>
        <v>Rusdi Risdiantoro</v>
      </c>
      <c r="D62" s="7">
        <f t="shared" si="0"/>
        <v>50009</v>
      </c>
      <c r="E62" t="s">
        <v>27</v>
      </c>
      <c r="F62" t="str">
        <f>[1]THP!$F71</f>
        <v>SC</v>
      </c>
      <c r="G62">
        <v>20</v>
      </c>
      <c r="H62" t="str">
        <f>[1]THP!$D71</f>
        <v>SC</v>
      </c>
      <c r="I62" s="6">
        <f>[1]THP!$K71</f>
        <v>4138022</v>
      </c>
      <c r="J62" s="6">
        <f t="shared" si="1"/>
        <v>4138022</v>
      </c>
      <c r="K62" s="6">
        <f>IFERROR(VLOOKUP(B62,[1]OToT!$B$8:$E$76,4,0),0)</f>
        <v>0</v>
      </c>
      <c r="L62" s="8">
        <f>IFERROR(VLOOKUP(B62,[1]OToT!$B$8:$D$76,3,0),0)</f>
        <v>1160081.3121387283</v>
      </c>
      <c r="M62" s="8">
        <f>IFERROR(VLOOKUP(B62,[1]OToT!$B$8:$F$76,5,0),0)</f>
        <v>100000</v>
      </c>
      <c r="N62" s="6">
        <f t="shared" si="2"/>
        <v>5398103.3121387288</v>
      </c>
      <c r="O62" s="8">
        <f>IFERROR(VLOOKUP(B62,[1]Komisi!$B$8:$D$69,3,0),0)</f>
        <v>0</v>
      </c>
      <c r="P62" s="8">
        <v>0</v>
      </c>
      <c r="Q62" s="8">
        <f>IFERROR(VLOOKUP(B62,[1]OToT!$B$8:$H$76,7,0),0)</f>
        <v>344343.18181818182</v>
      </c>
      <c r="R62" s="8">
        <f>IFERROR(VLOOKUP(B62,[1]OToT!$B$8:$I$76,8,0),0)</f>
        <v>105094.33526011564</v>
      </c>
      <c r="S62" s="8">
        <v>0</v>
      </c>
      <c r="T62" s="8">
        <v>0</v>
      </c>
      <c r="U62" s="8">
        <v>0</v>
      </c>
      <c r="V62" s="6">
        <f t="shared" si="3"/>
        <v>5847540.829217026</v>
      </c>
      <c r="W62" s="8">
        <f>IFERROR(VLOOKUP(B62,[1]THP!$B$11:$X$79,23,0),0)</f>
        <v>9104.248986717872</v>
      </c>
      <c r="X62" s="8">
        <v>93090.735454545458</v>
      </c>
      <c r="Y62" s="8">
        <f>IFERROR(VLOOKUP(B62,[1]THP!$B$11:$U$79,20,0),0)</f>
        <v>39409.730000000003</v>
      </c>
      <c r="Z62" s="8">
        <f>IFERROR(VLOOKUP(B62,[1]THP!$B$11:$V$79,21,0),0)</f>
        <v>41380.22</v>
      </c>
      <c r="AA62" s="8">
        <v>0</v>
      </c>
      <c r="AB62" s="8">
        <f>IFERROR(VLOOKUP(B62,[1]THP!$B$11:$AE$79,30,),0)</f>
        <v>0</v>
      </c>
      <c r="AC62" s="8">
        <f t="shared" si="4"/>
        <v>5664555.8947757622</v>
      </c>
      <c r="AD62" s="6"/>
      <c r="AE62" s="6"/>
      <c r="AF62" s="6"/>
    </row>
    <row r="63" spans="1:32" x14ac:dyDescent="0.25">
      <c r="A63" s="5">
        <v>43580</v>
      </c>
      <c r="B63" s="7">
        <f>[1]THP!$B72</f>
        <v>50016</v>
      </c>
      <c r="C63" s="7" t="str">
        <f>[1]THP!$C72</f>
        <v>ROHMAT P</v>
      </c>
      <c r="D63" s="7">
        <f t="shared" si="0"/>
        <v>50016</v>
      </c>
      <c r="E63" t="s">
        <v>27</v>
      </c>
      <c r="F63" t="str">
        <f>[1]THP!$F72</f>
        <v>OB</v>
      </c>
      <c r="G63">
        <v>20</v>
      </c>
      <c r="H63" t="str">
        <f>[1]THP!$D72</f>
        <v>OB</v>
      </c>
      <c r="I63" s="6">
        <f>[1]THP!$K72</f>
        <v>0</v>
      </c>
      <c r="J63" s="6">
        <f t="shared" si="1"/>
        <v>0</v>
      </c>
      <c r="K63" s="6">
        <f>IFERROR(VLOOKUP(B63,[1]OToT!$B$8:$E$76,4,0),0)</f>
        <v>0</v>
      </c>
      <c r="L63" s="8">
        <f>IFERROR(VLOOKUP(B63,[1]OToT!$B$8:$D$76,3,0),0)</f>
        <v>546531.79190751445</v>
      </c>
      <c r="M63" s="8">
        <f>IFERROR(VLOOKUP(B63,[1]OToT!$B$8:$F$76,5,0),0)</f>
        <v>0</v>
      </c>
      <c r="N63" s="6">
        <f t="shared" ref="N63" si="5">SUM(J63:M63)</f>
        <v>546531.79190751445</v>
      </c>
      <c r="O63" s="8">
        <f>IFERROR(VLOOKUP(B63,[1]Komisi!$B$8:$D$69,3,0),0)</f>
        <v>0</v>
      </c>
      <c r="P63" s="8">
        <v>0</v>
      </c>
      <c r="Q63" s="8">
        <f>IFERROR(VLOOKUP(B63,[1]OToT!$B$8:$H$76,7,0),0)</f>
        <v>0</v>
      </c>
      <c r="R63" s="8">
        <f>IFERROR(VLOOKUP(B63,[1]OToT!$B$8:$I$76,8,0),0)</f>
        <v>0</v>
      </c>
      <c r="S63" s="8">
        <v>0</v>
      </c>
      <c r="T63" s="8">
        <v>0</v>
      </c>
      <c r="U63" s="8">
        <v>0</v>
      </c>
      <c r="V63" s="6">
        <f t="shared" ref="V63" si="6">SUM(N63:U63)</f>
        <v>546531.79190751445</v>
      </c>
      <c r="W63" s="8">
        <f>IFERROR(VLOOKUP(B63,[1]THP!$B$11:$X$79,23,0),0)</f>
        <v>0</v>
      </c>
      <c r="X63" s="8">
        <v>0</v>
      </c>
      <c r="Y63" s="8">
        <f>IFERROR(VLOOKUP(B63,[1]THP!$B$11:$U$79,20,0),0)</f>
        <v>0</v>
      </c>
      <c r="Z63" s="8">
        <f>IFERROR(VLOOKUP(B63,[1]THP!$B$11:$V$79,21,0),0)</f>
        <v>0</v>
      </c>
      <c r="AA63" s="8">
        <v>0</v>
      </c>
      <c r="AB63" s="8">
        <f>IFERROR(VLOOKUP(B63,[1]THP!$B$11:$AE$79,30,),0)</f>
        <v>0</v>
      </c>
      <c r="AC63" s="8">
        <f t="shared" ref="AC63" si="7">V63-W63-X63-Y63-Z63-AA63-AB63</f>
        <v>546531.79190751445</v>
      </c>
      <c r="AD63" s="6"/>
      <c r="AE63" s="6"/>
      <c r="AF63" s="6"/>
    </row>
    <row r="64" spans="1:32" x14ac:dyDescent="0.25">
      <c r="B64" s="7"/>
      <c r="C64" s="7"/>
      <c r="D64" s="7"/>
      <c r="I64" s="6"/>
      <c r="J64" s="6"/>
      <c r="K64" s="6"/>
      <c r="L64" s="8"/>
      <c r="M64" s="8"/>
      <c r="N64" s="6"/>
      <c r="O64" s="8"/>
      <c r="P64" s="8"/>
      <c r="Q64" s="8"/>
      <c r="R64" s="8"/>
      <c r="S64" s="8"/>
      <c r="T64" s="8"/>
      <c r="U64" s="8"/>
      <c r="V64" s="6"/>
      <c r="W64" s="8"/>
      <c r="X64" s="8"/>
      <c r="Y64" s="8"/>
      <c r="Z64" s="8"/>
      <c r="AA64" s="8"/>
      <c r="AB64" s="8"/>
      <c r="AC64" s="8"/>
      <c r="AD64" s="6"/>
      <c r="AE64" s="6"/>
    </row>
    <row r="65" spans="2:31" x14ac:dyDescent="0.25">
      <c r="B65" s="7"/>
      <c r="C65" s="7"/>
      <c r="D65" s="7"/>
      <c r="I65" s="6"/>
      <c r="J65" s="6"/>
      <c r="K65" s="6"/>
      <c r="L65" s="8"/>
      <c r="M65" s="8"/>
      <c r="N65" s="6"/>
      <c r="O65" s="8"/>
      <c r="P65" s="8"/>
      <c r="Q65" s="8"/>
      <c r="R65" s="8"/>
      <c r="S65" s="8"/>
      <c r="T65" s="8"/>
      <c r="U65" s="8"/>
      <c r="V65" s="6"/>
      <c r="W65" s="8"/>
      <c r="X65" s="8"/>
      <c r="Y65" s="8"/>
      <c r="Z65" s="8"/>
      <c r="AA65" s="8"/>
      <c r="AB65" s="8"/>
      <c r="AC65" s="8"/>
      <c r="AD65" s="6"/>
      <c r="AE65" s="6"/>
    </row>
    <row r="66" spans="2:31" x14ac:dyDescent="0.25">
      <c r="B66" s="7"/>
      <c r="C66" s="7"/>
      <c r="D66" s="7"/>
      <c r="I66" s="6"/>
      <c r="J66" s="6"/>
      <c r="K66" s="6"/>
      <c r="L66" s="8"/>
      <c r="M66" s="8"/>
      <c r="N66" s="6"/>
      <c r="O66" s="8"/>
      <c r="P66" s="8"/>
      <c r="Q66" s="8"/>
      <c r="R66" s="8"/>
      <c r="S66" s="8"/>
      <c r="T66" s="8"/>
      <c r="U66" s="8"/>
      <c r="V66" s="6"/>
      <c r="W66" s="8"/>
      <c r="X66" s="8"/>
      <c r="Y66" s="8"/>
      <c r="Z66" s="8"/>
      <c r="AA66" s="8"/>
      <c r="AB66" s="8"/>
      <c r="AC66" s="8"/>
      <c r="AD66" s="6"/>
      <c r="AE66" s="6"/>
    </row>
    <row r="67" spans="2:31" x14ac:dyDescent="0.25">
      <c r="B67" s="7"/>
      <c r="C67" s="7"/>
      <c r="D67" s="7"/>
      <c r="I67" s="6"/>
      <c r="J67" s="6"/>
      <c r="K67" s="6"/>
      <c r="L67" s="8"/>
      <c r="M67" s="8"/>
      <c r="N67" s="6"/>
      <c r="O67" s="8"/>
      <c r="P67" s="8"/>
      <c r="Q67" s="8"/>
      <c r="R67" s="8"/>
      <c r="S67" s="8"/>
      <c r="T67" s="8"/>
      <c r="U67" s="8"/>
      <c r="V67" s="6"/>
      <c r="W67" s="8"/>
      <c r="X67" s="8"/>
      <c r="Y67" s="8"/>
      <c r="Z67" s="8"/>
      <c r="AA67" s="8"/>
      <c r="AB67" s="8"/>
      <c r="AC67" s="8"/>
      <c r="AD67" s="6"/>
      <c r="AE67" s="6"/>
    </row>
    <row r="68" spans="2:31" x14ac:dyDescent="0.25">
      <c r="B68" s="7"/>
      <c r="C68" s="7"/>
      <c r="D68" s="7"/>
      <c r="I68" s="6"/>
      <c r="J68" s="6"/>
      <c r="K68" s="6"/>
      <c r="L68" s="8"/>
      <c r="M68" s="8"/>
      <c r="N68" s="6"/>
      <c r="O68" s="8"/>
      <c r="P68" s="8"/>
      <c r="Q68" s="8"/>
      <c r="R68" s="8"/>
      <c r="S68" s="8"/>
      <c r="T68" s="8"/>
      <c r="U68" s="8"/>
      <c r="V68" s="6"/>
      <c r="W68" s="8"/>
      <c r="X68" s="8"/>
      <c r="Y68" s="8"/>
      <c r="Z68" s="8"/>
      <c r="AA68" s="8"/>
      <c r="AB68" s="8"/>
      <c r="AC68" s="8"/>
      <c r="AD68" s="6"/>
      <c r="AE68" s="6"/>
    </row>
    <row r="69" spans="2:31" x14ac:dyDescent="0.25">
      <c r="B69" s="7"/>
      <c r="C69" s="7"/>
      <c r="D69" s="7"/>
      <c r="I69" s="6"/>
      <c r="J69" s="6"/>
      <c r="K69" s="6"/>
      <c r="L69" s="8"/>
      <c r="M69" s="8"/>
      <c r="N69" s="6"/>
      <c r="O69" s="8"/>
      <c r="P69" s="8"/>
      <c r="Q69" s="8"/>
      <c r="R69" s="8"/>
      <c r="S69" s="8"/>
      <c r="T69" s="8"/>
      <c r="U69" s="8"/>
      <c r="V69" s="6"/>
      <c r="W69" s="8"/>
      <c r="X69" s="8"/>
      <c r="Y69" s="8"/>
      <c r="Z69" s="8"/>
      <c r="AA69" s="8"/>
      <c r="AB69" s="8"/>
      <c r="AC69" s="8"/>
      <c r="AD69" s="6"/>
      <c r="AE69" s="6"/>
    </row>
    <row r="70" spans="2:31" x14ac:dyDescent="0.25">
      <c r="B70" s="7"/>
      <c r="C70" s="7"/>
      <c r="D70" s="7"/>
      <c r="I70" s="6"/>
      <c r="J70" s="6"/>
      <c r="K70" s="6"/>
      <c r="L70" s="8"/>
      <c r="M70" s="8"/>
      <c r="N70" s="6"/>
      <c r="O70" s="8"/>
      <c r="P70" s="8"/>
      <c r="Q70" s="8"/>
      <c r="R70" s="8"/>
      <c r="S70" s="8"/>
      <c r="T70" s="8"/>
      <c r="U70" s="8"/>
      <c r="V70" s="6"/>
      <c r="W70" s="8"/>
      <c r="X70" s="8"/>
      <c r="Y70" s="8"/>
      <c r="Z70" s="8"/>
      <c r="AA70" s="8"/>
      <c r="AB70" s="8"/>
      <c r="AC70" s="8"/>
      <c r="AD70" s="6"/>
      <c r="AE70" s="6"/>
    </row>
    <row r="71" spans="2:31" x14ac:dyDescent="0.25">
      <c r="B71" s="7"/>
    </row>
    <row r="72" spans="2:31" x14ac:dyDescent="0.25">
      <c r="B72" s="7"/>
    </row>
    <row r="73" spans="2:31" x14ac:dyDescent="0.25">
      <c r="B73" s="7"/>
    </row>
    <row r="74" spans="2:31" x14ac:dyDescent="0.25">
      <c r="B74" s="7"/>
    </row>
    <row r="75" spans="2:31" x14ac:dyDescent="0.25">
      <c r="B75" s="7"/>
    </row>
    <row r="76" spans="2:31" x14ac:dyDescent="0.25">
      <c r="B76" s="7"/>
    </row>
    <row r="77" spans="2:31" x14ac:dyDescent="0.25">
      <c r="B77" s="7"/>
    </row>
    <row r="78" spans="2:31" x14ac:dyDescent="0.25">
      <c r="B78" s="7"/>
    </row>
    <row r="79" spans="2:31" x14ac:dyDescent="0.25">
      <c r="B79" s="7"/>
    </row>
    <row r="80" spans="2:31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2018-08-03T03:02:52Z</dcterms:created>
  <dcterms:modified xsi:type="dcterms:W3CDTF">2019-05-28T02:36:46Z</dcterms:modified>
  <cp:category/>
  <cp:contentStatus/>
</cp:coreProperties>
</file>