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8. Agustus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N4" i="1"/>
  <c r="V4" i="1" s="1"/>
  <c r="AC4" i="1" s="1"/>
  <c r="N5" i="1"/>
  <c r="V5" i="1" s="1"/>
  <c r="AC5" i="1" s="1"/>
  <c r="N8" i="1"/>
  <c r="V8" i="1" s="1"/>
  <c r="AC8" i="1" s="1"/>
  <c r="N9" i="1"/>
  <c r="V9" i="1" s="1"/>
  <c r="AC9" i="1" s="1"/>
  <c r="N12" i="1"/>
  <c r="V12" i="1" s="1"/>
  <c r="AC12" i="1" s="1"/>
  <c r="N13" i="1"/>
  <c r="V13" i="1" s="1"/>
  <c r="AC13" i="1" s="1"/>
  <c r="N16" i="1"/>
  <c r="V16" i="1" s="1"/>
  <c r="AC16" i="1" s="1"/>
  <c r="N17" i="1"/>
  <c r="V17" i="1" s="1"/>
  <c r="AC17" i="1" s="1"/>
  <c r="N20" i="1"/>
  <c r="V20" i="1" s="1"/>
  <c r="AC20" i="1" s="1"/>
  <c r="N21" i="1"/>
  <c r="V21" i="1" s="1"/>
  <c r="AC21" i="1" s="1"/>
  <c r="N24" i="1"/>
  <c r="V24" i="1" s="1"/>
  <c r="AC24" i="1" s="1"/>
  <c r="N25" i="1"/>
  <c r="V25" i="1" s="1"/>
  <c r="AC25" i="1" s="1"/>
  <c r="N28" i="1"/>
  <c r="V28" i="1" s="1"/>
  <c r="AC28" i="1" s="1"/>
  <c r="N29" i="1"/>
  <c r="V29" i="1" s="1"/>
  <c r="AC29" i="1" s="1"/>
  <c r="N32" i="1"/>
  <c r="V32" i="1" s="1"/>
  <c r="AC32" i="1" s="1"/>
  <c r="N33" i="1"/>
  <c r="V33" i="1" s="1"/>
  <c r="AC33" i="1" s="1"/>
  <c r="N36" i="1"/>
  <c r="V36" i="1" s="1"/>
  <c r="AC36" i="1" s="1"/>
  <c r="N37" i="1"/>
  <c r="V37" i="1" s="1"/>
  <c r="AC37" i="1" s="1"/>
  <c r="N40" i="1"/>
  <c r="V40" i="1" s="1"/>
  <c r="AC40" i="1" s="1"/>
  <c r="N41" i="1"/>
  <c r="V41" i="1" s="1"/>
  <c r="AC41" i="1" s="1"/>
  <c r="N44" i="1"/>
  <c r="V44" i="1" s="1"/>
  <c r="AC44" i="1" s="1"/>
  <c r="N45" i="1"/>
  <c r="V45" i="1" s="1"/>
  <c r="AC45" i="1" s="1"/>
  <c r="N48" i="1"/>
  <c r="V48" i="1" s="1"/>
  <c r="AC48" i="1" s="1"/>
  <c r="N49" i="1"/>
  <c r="V49" i="1" s="1"/>
  <c r="AC49" i="1" s="1"/>
  <c r="N52" i="1"/>
  <c r="V52" i="1" s="1"/>
  <c r="AC52" i="1" s="1"/>
  <c r="N53" i="1"/>
  <c r="V53" i="1" s="1"/>
  <c r="AC53" i="1" s="1"/>
  <c r="N56" i="1"/>
  <c r="V56" i="1" s="1"/>
  <c r="AC56" i="1" s="1"/>
  <c r="N57" i="1"/>
  <c r="V57" i="1" s="1"/>
  <c r="AC57" i="1" s="1"/>
  <c r="N60" i="1"/>
  <c r="V60" i="1" s="1"/>
  <c r="AC60" i="1" s="1"/>
  <c r="N61" i="1"/>
  <c r="V61" i="1" s="1"/>
  <c r="AC61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" i="1"/>
  <c r="N3" i="1" s="1"/>
  <c r="V3" i="1" s="1"/>
  <c r="AC3" i="1" s="1"/>
  <c r="J4" i="1"/>
  <c r="J5" i="1"/>
  <c r="J6" i="1"/>
  <c r="N6" i="1" s="1"/>
  <c r="V6" i="1" s="1"/>
  <c r="AC6" i="1" s="1"/>
  <c r="J7" i="1"/>
  <c r="N7" i="1" s="1"/>
  <c r="V7" i="1" s="1"/>
  <c r="AC7" i="1" s="1"/>
  <c r="J8" i="1"/>
  <c r="J9" i="1"/>
  <c r="J10" i="1"/>
  <c r="N10" i="1" s="1"/>
  <c r="V10" i="1" s="1"/>
  <c r="AC10" i="1" s="1"/>
  <c r="J11" i="1"/>
  <c r="N11" i="1" s="1"/>
  <c r="V11" i="1" s="1"/>
  <c r="AC11" i="1" s="1"/>
  <c r="J12" i="1"/>
  <c r="J13" i="1"/>
  <c r="J14" i="1"/>
  <c r="N14" i="1" s="1"/>
  <c r="V14" i="1" s="1"/>
  <c r="AC14" i="1" s="1"/>
  <c r="J15" i="1"/>
  <c r="N15" i="1" s="1"/>
  <c r="V15" i="1" s="1"/>
  <c r="AC15" i="1" s="1"/>
  <c r="J16" i="1"/>
  <c r="J17" i="1"/>
  <c r="J18" i="1"/>
  <c r="N18" i="1" s="1"/>
  <c r="V18" i="1" s="1"/>
  <c r="AC18" i="1" s="1"/>
  <c r="J19" i="1"/>
  <c r="N19" i="1" s="1"/>
  <c r="V19" i="1" s="1"/>
  <c r="AC19" i="1" s="1"/>
  <c r="J20" i="1"/>
  <c r="J21" i="1"/>
  <c r="J22" i="1"/>
  <c r="N22" i="1" s="1"/>
  <c r="V22" i="1" s="1"/>
  <c r="AC22" i="1" s="1"/>
  <c r="J23" i="1"/>
  <c r="N23" i="1" s="1"/>
  <c r="V23" i="1" s="1"/>
  <c r="AC23" i="1" s="1"/>
  <c r="J24" i="1"/>
  <c r="J25" i="1"/>
  <c r="J26" i="1"/>
  <c r="N26" i="1" s="1"/>
  <c r="V26" i="1" s="1"/>
  <c r="AC26" i="1" s="1"/>
  <c r="J27" i="1"/>
  <c r="N27" i="1" s="1"/>
  <c r="V27" i="1" s="1"/>
  <c r="AC27" i="1" s="1"/>
  <c r="J28" i="1"/>
  <c r="J29" i="1"/>
  <c r="J30" i="1"/>
  <c r="N30" i="1" s="1"/>
  <c r="V30" i="1" s="1"/>
  <c r="AC30" i="1" s="1"/>
  <c r="J31" i="1"/>
  <c r="N31" i="1" s="1"/>
  <c r="V31" i="1" s="1"/>
  <c r="AC31" i="1" s="1"/>
  <c r="J32" i="1"/>
  <c r="J33" i="1"/>
  <c r="J34" i="1"/>
  <c r="N34" i="1" s="1"/>
  <c r="V34" i="1" s="1"/>
  <c r="AC34" i="1" s="1"/>
  <c r="J35" i="1"/>
  <c r="N35" i="1" s="1"/>
  <c r="V35" i="1" s="1"/>
  <c r="AC35" i="1" s="1"/>
  <c r="J36" i="1"/>
  <c r="J37" i="1"/>
  <c r="J38" i="1"/>
  <c r="N38" i="1" s="1"/>
  <c r="V38" i="1" s="1"/>
  <c r="AC38" i="1" s="1"/>
  <c r="J39" i="1"/>
  <c r="N39" i="1" s="1"/>
  <c r="V39" i="1" s="1"/>
  <c r="AC39" i="1" s="1"/>
  <c r="J40" i="1"/>
  <c r="J41" i="1"/>
  <c r="J42" i="1"/>
  <c r="N42" i="1" s="1"/>
  <c r="V42" i="1" s="1"/>
  <c r="AC42" i="1" s="1"/>
  <c r="J43" i="1"/>
  <c r="N43" i="1" s="1"/>
  <c r="V43" i="1" s="1"/>
  <c r="AC43" i="1" s="1"/>
  <c r="J44" i="1"/>
  <c r="J45" i="1"/>
  <c r="J46" i="1"/>
  <c r="N46" i="1" s="1"/>
  <c r="V46" i="1" s="1"/>
  <c r="AC46" i="1" s="1"/>
  <c r="J47" i="1"/>
  <c r="N47" i="1" s="1"/>
  <c r="V47" i="1" s="1"/>
  <c r="AC47" i="1" s="1"/>
  <c r="J48" i="1"/>
  <c r="J49" i="1"/>
  <c r="J50" i="1"/>
  <c r="N50" i="1" s="1"/>
  <c r="V50" i="1" s="1"/>
  <c r="AC50" i="1" s="1"/>
  <c r="J51" i="1"/>
  <c r="N51" i="1" s="1"/>
  <c r="V51" i="1" s="1"/>
  <c r="AC51" i="1" s="1"/>
  <c r="J52" i="1"/>
  <c r="J53" i="1"/>
  <c r="J54" i="1"/>
  <c r="N54" i="1" s="1"/>
  <c r="V54" i="1" s="1"/>
  <c r="AC54" i="1" s="1"/>
  <c r="J55" i="1"/>
  <c r="N55" i="1" s="1"/>
  <c r="V55" i="1" s="1"/>
  <c r="AC55" i="1" s="1"/>
  <c r="J56" i="1"/>
  <c r="J57" i="1"/>
  <c r="J58" i="1"/>
  <c r="N58" i="1" s="1"/>
  <c r="V58" i="1" s="1"/>
  <c r="AC58" i="1" s="1"/>
  <c r="J59" i="1"/>
  <c r="N59" i="1" s="1"/>
  <c r="V59" i="1" s="1"/>
  <c r="AC59" i="1" s="1"/>
  <c r="J60" i="1"/>
  <c r="J61" i="1"/>
  <c r="J2" i="1"/>
  <c r="N2" i="1" s="1"/>
  <c r="V2" i="1" s="1"/>
  <c r="A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<sst xmlns="http://schemas.openxmlformats.org/spreadsheetml/2006/main" count="272" uniqueCount="105">
  <si>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</si>
  <si>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</si>
  <si>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</si>
  <si>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</si>
  <si>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</si>
  <si>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</si>
  <si>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</si>
  <si>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</si>
  <si>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</si>
  <si>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</si>
  <si>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</si>
  <si>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</si>
  <si>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</si>
  <si>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</si>
  <si>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</si>
  <si>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</si>
  <si>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</si>
  <si>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</si>
  <si>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</si>
  <si>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</si>
  <si>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</si>
  <si>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</si>
  <si>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</si>
  <si>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</si>
  <si>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</si>
  <si>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</si>
  <si>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</si>
  <si>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</si>
  <si>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ROHANI SIBURIAN</t>
  </si>
  <si>
    <t>ACTIVE</t>
  </si>
  <si>
    <t>MONANG</t>
  </si>
  <si>
    <t>DC</t>
  </si>
  <si>
    <t>10121(TL)</t>
  </si>
  <si>
    <t>10251(TL)</t>
  </si>
  <si>
    <t>DEWI DAMAYANTI</t>
  </si>
  <si>
    <t>DIANAWATI DEWI P.</t>
  </si>
  <si>
    <t>KOTOT TAKARIANTO</t>
  </si>
  <si>
    <t>BAYU BERIYANTO</t>
  </si>
  <si>
    <t>RUDI PRAWIRO</t>
  </si>
  <si>
    <t>MONANG SITOHANG</t>
  </si>
  <si>
    <t>MITA PURNAMA SARI</t>
  </si>
  <si>
    <t>SITI ROMLAH</t>
  </si>
  <si>
    <t>DYNO TRI BAYUNANDA</t>
  </si>
  <si>
    <t>YUNITA</t>
  </si>
  <si>
    <t>YULIANINGSIH</t>
  </si>
  <si>
    <t>AL IKHSAN ARIFUDIN</t>
  </si>
  <si>
    <t>ENAH SRIANAH</t>
  </si>
  <si>
    <t>SITTI MELATI NOVIATI TRIFIRLI</t>
  </si>
  <si>
    <t>EVA ERNAWATI</t>
  </si>
  <si>
    <t>F ADISTYA AMANDA</t>
  </si>
  <si>
    <t>ABDUL FATAH</t>
  </si>
  <si>
    <t>HENDRO NOFRIANTO</t>
  </si>
  <si>
    <t>DENI IRAWATI</t>
  </si>
  <si>
    <t>RUKMINI</t>
  </si>
  <si>
    <t>BERNIKE HERAWATI TAMPUBOLON</t>
  </si>
  <si>
    <t>DARWIN RUMAHORBO</t>
  </si>
  <si>
    <t>SITI QONI'AH</t>
  </si>
  <si>
    <t>SUGESTI SITUMORANG</t>
  </si>
  <si>
    <t>JULIA DEVI SINAGA</t>
  </si>
  <si>
    <t>TRY HEPPY NESS LB GAOL</t>
  </si>
  <si>
    <t>NINING RUSTITIN</t>
  </si>
  <si>
    <t>VERONIKA MANURUNG</t>
  </si>
  <si>
    <t>SAPTHA MANDASARI</t>
  </si>
  <si>
    <t>WASTINI</t>
  </si>
  <si>
    <t>B.MEGAWATI LUMBANTORUAN</t>
  </si>
  <si>
    <t>NANCI MELDA SIHOMBING</t>
  </si>
  <si>
    <t>ZAENAL MUSTAFA SITUMORANG</t>
  </si>
  <si>
    <t>WA ODE LISA HABSARI</t>
  </si>
  <si>
    <t>GABRIELLA TAMPUBOLON</t>
  </si>
  <si>
    <t>DHEA PATTAH</t>
  </si>
  <si>
    <t>NURLIAN  FAUZIAH RAHMAN</t>
  </si>
  <si>
    <t>SUHADAYANI RAHMALIA</t>
  </si>
  <si>
    <t>SUGESTI TRI WIHANI</t>
  </si>
  <si>
    <t>SELLY BERTOVYA SIHALOHO</t>
  </si>
  <si>
    <t>AGUNG SATRIO A</t>
  </si>
  <si>
    <t>YANTI KUSNIA LUMBAN GAOL</t>
  </si>
  <si>
    <t>SAPUTRA</t>
  </si>
  <si>
    <t>RIZKI SARNI PURBA</t>
  </si>
  <si>
    <t>IRAWATY TAMPUBOLON</t>
  </si>
  <si>
    <t>SYAWAL JUNIAR</t>
  </si>
  <si>
    <t>MARTA SINAGA</t>
  </si>
  <si>
    <t>MEILANI SOFYANA</t>
  </si>
  <si>
    <t>LILIK ELISAH MILYANI</t>
  </si>
  <si>
    <t>JOKO WURYANTO</t>
  </si>
  <si>
    <t>JUSLIN LUAHAMBOWO</t>
  </si>
  <si>
    <t xml:space="preserve">YUNIMAN ZEBUA </t>
  </si>
  <si>
    <t xml:space="preserve">TUAN MARTAPPAK SIAHAAN </t>
  </si>
  <si>
    <t xml:space="preserve">NOVA LINA SIMAMORA </t>
  </si>
  <si>
    <t>LISTIANA PRASTIWI</t>
  </si>
  <si>
    <t>ERNAWATI SAPUTRI</t>
  </si>
  <si>
    <t>EMMY NATALIA ROSDIANA</t>
  </si>
  <si>
    <t>Rusdi Risdiantoro</t>
  </si>
  <si>
    <t>ROHMAT P</t>
  </si>
  <si>
    <t>Adm</t>
  </si>
  <si>
    <t>TL</t>
  </si>
  <si>
    <t>STL</t>
  </si>
  <si>
    <t>KOTOT</t>
  </si>
  <si>
    <t>RUDI</t>
  </si>
  <si>
    <t>MITA</t>
  </si>
  <si>
    <t>ROMLAH</t>
  </si>
  <si>
    <t>BAYU</t>
  </si>
  <si>
    <t>Security</t>
  </si>
  <si>
    <t>Office Boy</t>
  </si>
  <si>
    <t>SC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</si>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</sst>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  <xf numFmtId="0" fontId="3" fillId="2" borderId="0" xfId="4" applyNumberFormat="1" applyFont="1" applyFill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7.%20Juli/Absen/Timesheet%20+%20OT%20+%20Commision%20HSBC%20DC%20periode%20Ju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THR(2)"/>
      <sheetName val="PAYROLL THR"/>
      <sheetName val="H1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22</v>
          </cell>
          <cell r="J11">
            <v>4318762.76</v>
          </cell>
          <cell r="K11">
            <v>4318762.76</v>
          </cell>
          <cell r="L11">
            <v>700000</v>
          </cell>
          <cell r="M11">
            <v>0</v>
          </cell>
          <cell r="N11">
            <v>1098593.9169942196</v>
          </cell>
          <cell r="O11">
            <v>183115.54102400001</v>
          </cell>
          <cell r="P11">
            <v>172750.5104</v>
          </cell>
          <cell r="Q11">
            <v>86375.2552</v>
          </cell>
          <cell r="S11">
            <v>6559597.9836182194</v>
          </cell>
          <cell r="T11">
            <v>86375.2552</v>
          </cell>
          <cell r="U11">
            <v>43187.6276</v>
          </cell>
          <cell r="V11">
            <v>43187.6276</v>
          </cell>
          <cell r="W11">
            <v>0</v>
          </cell>
          <cell r="X11">
            <v>77943.378701865775</v>
          </cell>
          <cell r="Y11">
            <v>44693.378701865433</v>
          </cell>
          <cell r="Z11">
            <v>33249.999999999993</v>
          </cell>
          <cell r="AA11">
            <v>3.4924596548080444E-10</v>
          </cell>
          <cell r="AB11">
            <v>5866662.7878923537</v>
          </cell>
          <cell r="AE11">
            <v>160000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22</v>
          </cell>
          <cell r="J12">
            <v>4190000</v>
          </cell>
          <cell r="K12">
            <v>4190000</v>
          </cell>
          <cell r="L12">
            <v>700000</v>
          </cell>
          <cell r="M12">
            <v>0</v>
          </cell>
          <cell r="N12">
            <v>1057456.6473988439</v>
          </cell>
          <cell r="O12">
            <v>177656</v>
          </cell>
          <cell r="P12">
            <v>167600</v>
          </cell>
          <cell r="Q12">
            <v>83800</v>
          </cell>
          <cell r="S12">
            <v>6376512.6473988444</v>
          </cell>
          <cell r="T12">
            <v>83800</v>
          </cell>
          <cell r="U12">
            <v>41900</v>
          </cell>
          <cell r="V12">
            <v>41900</v>
          </cell>
          <cell r="W12">
            <v>0</v>
          </cell>
          <cell r="X12">
            <v>69504.350751445134</v>
          </cell>
          <cell r="Y12">
            <v>36254.350751445134</v>
          </cell>
          <cell r="Z12">
            <v>33250</v>
          </cell>
          <cell r="AA12">
            <v>0</v>
          </cell>
          <cell r="AB12">
            <v>5710352.2966473997</v>
          </cell>
          <cell r="AE12">
            <v>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22</v>
          </cell>
          <cell r="J13">
            <v>4215000</v>
          </cell>
          <cell r="K13">
            <v>4215000</v>
          </cell>
          <cell r="L13">
            <v>1583724.92</v>
          </cell>
          <cell r="M13">
            <v>0</v>
          </cell>
          <cell r="N13">
            <v>1043144.5086705203</v>
          </cell>
          <cell r="O13">
            <v>178716</v>
          </cell>
          <cell r="P13">
            <v>168600</v>
          </cell>
          <cell r="Q13">
            <v>84300</v>
          </cell>
          <cell r="S13">
            <v>7273485.42867052</v>
          </cell>
          <cell r="T13">
            <v>84300</v>
          </cell>
          <cell r="U13">
            <v>42150</v>
          </cell>
          <cell r="V13">
            <v>42150</v>
          </cell>
          <cell r="W13">
            <v>0</v>
          </cell>
          <cell r="X13">
            <v>37060.557861849731</v>
          </cell>
          <cell r="Y13">
            <v>0</v>
          </cell>
          <cell r="Z13">
            <v>37060.557861849731</v>
          </cell>
          <cell r="AA13">
            <v>0</v>
          </cell>
          <cell r="AB13">
            <v>6636208.8708086703</v>
          </cell>
          <cell r="AE13">
            <v>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22</v>
          </cell>
          <cell r="J14">
            <v>4215000</v>
          </cell>
          <cell r="K14">
            <v>4215000</v>
          </cell>
          <cell r="L14">
            <v>1649770.835</v>
          </cell>
          <cell r="M14">
            <v>0</v>
          </cell>
          <cell r="N14">
            <v>1452745.6647398844</v>
          </cell>
          <cell r="O14">
            <v>178716</v>
          </cell>
          <cell r="P14">
            <v>168600</v>
          </cell>
          <cell r="Q14">
            <v>84300</v>
          </cell>
          <cell r="S14">
            <v>7749132.4997398844</v>
          </cell>
          <cell r="T14">
            <v>84300</v>
          </cell>
          <cell r="U14">
            <v>42150</v>
          </cell>
          <cell r="V14">
            <v>42150</v>
          </cell>
          <cell r="W14">
            <v>0</v>
          </cell>
          <cell r="X14">
            <v>78403.793737644519</v>
          </cell>
          <cell r="Y14">
            <v>39.679075144479675</v>
          </cell>
          <cell r="Z14">
            <v>78364.11466250004</v>
          </cell>
          <cell r="AA14">
            <v>0</v>
          </cell>
          <cell r="AB14">
            <v>7070512.7060022401</v>
          </cell>
          <cell r="AE14">
            <v>160000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STL</v>
          </cell>
          <cell r="G15" t="str">
            <v>K2</v>
          </cell>
          <cell r="H15">
            <v>40026</v>
          </cell>
          <cell r="I15">
            <v>22</v>
          </cell>
          <cell r="J15">
            <v>4602725.54</v>
          </cell>
          <cell r="K15">
            <v>4602725.54</v>
          </cell>
          <cell r="L15">
            <v>9710480.4749999996</v>
          </cell>
          <cell r="M15">
            <v>0</v>
          </cell>
          <cell r="N15">
            <v>1741279.223063584</v>
          </cell>
          <cell r="O15">
            <v>195155.56289599999</v>
          </cell>
          <cell r="P15">
            <v>184109.02160000001</v>
          </cell>
          <cell r="Q15">
            <v>92054.510800000004</v>
          </cell>
          <cell r="S15">
            <v>16525804.333359586</v>
          </cell>
          <cell r="T15">
            <v>92054.510800000004</v>
          </cell>
          <cell r="U15">
            <v>46027.255400000002</v>
          </cell>
          <cell r="V15">
            <v>46027.255400000002</v>
          </cell>
          <cell r="W15">
            <v>0</v>
          </cell>
          <cell r="X15">
            <v>1115837.6300972707</v>
          </cell>
          <cell r="Y15">
            <v>33272.432192080341</v>
          </cell>
          <cell r="Z15">
            <v>1082565.1979051903</v>
          </cell>
          <cell r="AA15">
            <v>0</v>
          </cell>
          <cell r="AB15">
            <v>14754538.586366314</v>
          </cell>
          <cell r="AE15">
            <v>160000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STL</v>
          </cell>
          <cell r="G16" t="str">
            <v>K1</v>
          </cell>
          <cell r="H16">
            <v>40924</v>
          </cell>
          <cell r="I16">
            <v>22</v>
          </cell>
          <cell r="J16">
            <v>4634901.9400000004</v>
          </cell>
          <cell r="K16">
            <v>4634901.9400000004</v>
          </cell>
          <cell r="L16">
            <v>10245113.01</v>
          </cell>
          <cell r="M16">
            <v>0</v>
          </cell>
          <cell r="N16">
            <v>1554617.5115568403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16723850.342612838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1208553.8259952595</v>
          </cell>
          <cell r="Y16">
            <v>38287.670389109851</v>
          </cell>
          <cell r="Z16">
            <v>1170266.1556061497</v>
          </cell>
          <cell r="AA16">
            <v>0</v>
          </cell>
          <cell r="AB16">
            <v>15087031.57736158</v>
          </cell>
          <cell r="AE16">
            <v>160000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22</v>
          </cell>
          <cell r="J17">
            <v>4317313.76</v>
          </cell>
          <cell r="K17">
            <v>4317313.76</v>
          </cell>
          <cell r="L17">
            <v>7635116.54</v>
          </cell>
          <cell r="M17">
            <v>0</v>
          </cell>
          <cell r="N17">
            <v>1373444.9803468208</v>
          </cell>
          <cell r="O17">
            <v>183054.103424</v>
          </cell>
          <cell r="P17">
            <v>172692.55040000001</v>
          </cell>
          <cell r="Q17">
            <v>86346.275200000004</v>
          </cell>
          <cell r="S17">
            <v>13767968.209370822</v>
          </cell>
          <cell r="T17">
            <v>86346.275200000004</v>
          </cell>
          <cell r="U17">
            <v>43173.137600000002</v>
          </cell>
          <cell r="V17">
            <v>43173.137600000002</v>
          </cell>
          <cell r="W17">
            <v>0</v>
          </cell>
          <cell r="X17">
            <v>872624.68217895692</v>
          </cell>
          <cell r="Y17">
            <v>57675.826775113994</v>
          </cell>
          <cell r="Z17">
            <v>814948.85540384287</v>
          </cell>
          <cell r="AA17">
            <v>0</v>
          </cell>
          <cell r="AB17">
            <v>12280558.047767865</v>
          </cell>
          <cell r="AE17">
            <v>0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22</v>
          </cell>
          <cell r="J18">
            <v>4138022</v>
          </cell>
          <cell r="K18">
            <v>4138022</v>
          </cell>
          <cell r="L18">
            <v>6066707.727500001</v>
          </cell>
          <cell r="M18">
            <v>0</v>
          </cell>
          <cell r="N18">
            <v>1337172.0809248555</v>
          </cell>
          <cell r="O18">
            <v>175452.13279999999</v>
          </cell>
          <cell r="P18">
            <v>0</v>
          </cell>
          <cell r="Q18">
            <v>82760.44</v>
          </cell>
          <cell r="S18">
            <v>11800114.381224856</v>
          </cell>
          <cell r="T18">
            <v>82760.44</v>
          </cell>
          <cell r="U18">
            <v>0</v>
          </cell>
          <cell r="V18">
            <v>41380.22</v>
          </cell>
          <cell r="W18">
            <v>0</v>
          </cell>
          <cell r="X18">
            <v>584729.39151706162</v>
          </cell>
          <cell r="Y18">
            <v>41129.783051930623</v>
          </cell>
          <cell r="Z18">
            <v>543599.60846513102</v>
          </cell>
          <cell r="AA18">
            <v>0</v>
          </cell>
          <cell r="AB18">
            <v>10833031.756907795</v>
          </cell>
          <cell r="AE18">
            <v>0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</v>
          </cell>
          <cell r="G19" t="str">
            <v>K1</v>
          </cell>
          <cell r="H19">
            <v>42065</v>
          </cell>
          <cell r="I19">
            <v>22</v>
          </cell>
          <cell r="J19">
            <v>4267000</v>
          </cell>
          <cell r="K19">
            <v>4267000</v>
          </cell>
          <cell r="L19">
            <v>1281195.5</v>
          </cell>
          <cell r="M19">
            <v>0</v>
          </cell>
          <cell r="N19">
            <v>915580.73217726406</v>
          </cell>
          <cell r="O19">
            <v>180920.8</v>
          </cell>
          <cell r="P19">
            <v>170680</v>
          </cell>
          <cell r="Q19">
            <v>85340</v>
          </cell>
          <cell r="S19">
            <v>6900717.0321772639</v>
          </cell>
          <cell r="T19">
            <v>85340</v>
          </cell>
          <cell r="U19">
            <v>42670</v>
          </cell>
          <cell r="V19">
            <v>42670</v>
          </cell>
          <cell r="W19">
            <v>0</v>
          </cell>
          <cell r="X19">
            <v>56750.059028420044</v>
          </cell>
          <cell r="Y19">
            <v>0</v>
          </cell>
          <cell r="Z19">
            <v>56750.059028420044</v>
          </cell>
          <cell r="AA19">
            <v>0</v>
          </cell>
          <cell r="AB19">
            <v>6236346.1731488444</v>
          </cell>
          <cell r="AE19">
            <v>160000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</v>
          </cell>
          <cell r="G20" t="str">
            <v>TK</v>
          </cell>
          <cell r="H20">
            <v>40026</v>
          </cell>
          <cell r="I20">
            <v>22</v>
          </cell>
          <cell r="J20">
            <v>4351532.83</v>
          </cell>
          <cell r="K20">
            <v>4351532.83</v>
          </cell>
          <cell r="L20">
            <v>5220955</v>
          </cell>
          <cell r="M20">
            <v>0</v>
          </cell>
          <cell r="N20">
            <v>817024.38430635841</v>
          </cell>
          <cell r="O20">
            <v>184504.991992</v>
          </cell>
          <cell r="P20">
            <v>174061.3132</v>
          </cell>
          <cell r="Q20">
            <v>87030.656600000002</v>
          </cell>
          <cell r="S20">
            <v>10835109.17609836</v>
          </cell>
          <cell r="T20">
            <v>87030.656600000002</v>
          </cell>
          <cell r="U20">
            <v>43515.328300000001</v>
          </cell>
          <cell r="V20">
            <v>43515.328300000001</v>
          </cell>
          <cell r="W20">
            <v>0</v>
          </cell>
          <cell r="X20">
            <v>432490.51276808692</v>
          </cell>
          <cell r="Y20">
            <v>32969.257704672127</v>
          </cell>
          <cell r="Z20">
            <v>399521.25506341481</v>
          </cell>
          <cell r="AA20">
            <v>0</v>
          </cell>
          <cell r="AB20">
            <v>9782960.3883382715</v>
          </cell>
          <cell r="AE20">
            <v>0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</v>
          </cell>
          <cell r="G21" t="str">
            <v>TK</v>
          </cell>
          <cell r="H21">
            <v>42065</v>
          </cell>
          <cell r="I21">
            <v>22</v>
          </cell>
          <cell r="J21">
            <v>4267000</v>
          </cell>
          <cell r="K21">
            <v>4267000</v>
          </cell>
          <cell r="L21">
            <v>1970025</v>
          </cell>
          <cell r="M21">
            <v>0</v>
          </cell>
          <cell r="N21">
            <v>926268.78612716775</v>
          </cell>
          <cell r="O21">
            <v>180920.8</v>
          </cell>
          <cell r="P21">
            <v>170680</v>
          </cell>
          <cell r="Q21">
            <v>85340</v>
          </cell>
          <cell r="S21">
            <v>7600234.5861271676</v>
          </cell>
          <cell r="T21">
            <v>85340</v>
          </cell>
          <cell r="U21">
            <v>42670</v>
          </cell>
          <cell r="V21">
            <v>42670</v>
          </cell>
          <cell r="W21">
            <v>0</v>
          </cell>
          <cell r="X21">
            <v>127477.14284104048</v>
          </cell>
          <cell r="Y21">
            <v>33900.955341040441</v>
          </cell>
          <cell r="Z21">
            <v>93576.187500000029</v>
          </cell>
          <cell r="AA21">
            <v>0</v>
          </cell>
          <cell r="AB21">
            <v>6865136.6432861276</v>
          </cell>
          <cell r="AE21">
            <v>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</v>
          </cell>
          <cell r="G22" t="str">
            <v>K1</v>
          </cell>
          <cell r="H22">
            <v>42065</v>
          </cell>
          <cell r="I22">
            <v>22</v>
          </cell>
          <cell r="J22">
            <v>4140000</v>
          </cell>
          <cell r="K22">
            <v>4140000</v>
          </cell>
          <cell r="L22">
            <v>1280500</v>
          </cell>
          <cell r="M22">
            <v>0</v>
          </cell>
          <cell r="N22">
            <v>937572.25433526014</v>
          </cell>
          <cell r="O22">
            <v>175536</v>
          </cell>
          <cell r="P22">
            <v>165600</v>
          </cell>
          <cell r="Q22">
            <v>82800</v>
          </cell>
          <cell r="S22">
            <v>6782008.25433526</v>
          </cell>
          <cell r="T22">
            <v>82800</v>
          </cell>
          <cell r="U22">
            <v>41400</v>
          </cell>
          <cell r="V22">
            <v>41400</v>
          </cell>
          <cell r="W22">
            <v>0</v>
          </cell>
          <cell r="X22">
            <v>51365.392080924852</v>
          </cell>
          <cell r="Y22">
            <v>0</v>
          </cell>
          <cell r="Z22">
            <v>51365.392080924852</v>
          </cell>
          <cell r="AA22">
            <v>0</v>
          </cell>
          <cell r="AB22">
            <v>6141106.8622543355</v>
          </cell>
          <cell r="AE22">
            <v>160000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</v>
          </cell>
          <cell r="G23" t="str">
            <v>TK</v>
          </cell>
          <cell r="H23">
            <v>42065</v>
          </cell>
          <cell r="I23">
            <v>22</v>
          </cell>
          <cell r="J23">
            <v>4306532.83</v>
          </cell>
          <cell r="K23">
            <v>4306532.83</v>
          </cell>
          <cell r="L23">
            <v>0</v>
          </cell>
          <cell r="M23">
            <v>0</v>
          </cell>
          <cell r="N23">
            <v>971263.86734104052</v>
          </cell>
          <cell r="O23">
            <v>182596.991992</v>
          </cell>
          <cell r="P23">
            <v>172261.3132</v>
          </cell>
          <cell r="Q23">
            <v>86130.656600000002</v>
          </cell>
          <cell r="S23">
            <v>5718785.6591330403</v>
          </cell>
          <cell r="T23">
            <v>86130.656600000002</v>
          </cell>
          <cell r="U23">
            <v>43065.328300000001</v>
          </cell>
          <cell r="V23">
            <v>43065.328300000001</v>
          </cell>
          <cell r="W23">
            <v>0</v>
          </cell>
          <cell r="X23">
            <v>38029.253148819764</v>
          </cell>
          <cell r="Y23">
            <v>38029.253148819414</v>
          </cell>
          <cell r="Z23">
            <v>0</v>
          </cell>
          <cell r="AA23">
            <v>3.4924596548080444E-10</v>
          </cell>
          <cell r="AB23">
            <v>5067506.1309922207</v>
          </cell>
          <cell r="AE23">
            <v>0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ROMLAH</v>
          </cell>
          <cell r="G24" t="str">
            <v>TK</v>
          </cell>
          <cell r="H24">
            <v>43570</v>
          </cell>
          <cell r="I24">
            <v>22</v>
          </cell>
          <cell r="J24">
            <v>4140000</v>
          </cell>
          <cell r="K24">
            <v>4140000</v>
          </cell>
          <cell r="L24">
            <v>1411312.5</v>
          </cell>
          <cell r="M24">
            <v>0</v>
          </cell>
          <cell r="N24">
            <v>901676.30057803472</v>
          </cell>
          <cell r="O24">
            <v>175536</v>
          </cell>
          <cell r="P24">
            <v>165600</v>
          </cell>
          <cell r="Q24">
            <v>82800</v>
          </cell>
          <cell r="S24">
            <v>6876924.8005780345</v>
          </cell>
          <cell r="T24">
            <v>82800</v>
          </cell>
          <cell r="U24">
            <v>41400</v>
          </cell>
          <cell r="V24">
            <v>41400</v>
          </cell>
          <cell r="W24">
            <v>0</v>
          </cell>
          <cell r="X24">
            <v>93373.928027456626</v>
          </cell>
          <cell r="Y24">
            <v>26336.584277456626</v>
          </cell>
          <cell r="Z24">
            <v>67037.34375</v>
          </cell>
          <cell r="AA24">
            <v>0</v>
          </cell>
          <cell r="AB24">
            <v>6194014.8725505779</v>
          </cell>
          <cell r="AE24">
            <v>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</v>
          </cell>
          <cell r="G25" t="str">
            <v>TK</v>
          </cell>
          <cell r="H25">
            <v>42065</v>
          </cell>
          <cell r="I25">
            <v>22</v>
          </cell>
          <cell r="J25">
            <v>4217000</v>
          </cell>
          <cell r="K25">
            <v>4217000</v>
          </cell>
          <cell r="L25">
            <v>2522500</v>
          </cell>
          <cell r="M25">
            <v>0</v>
          </cell>
          <cell r="N25">
            <v>794083.81502890168</v>
          </cell>
          <cell r="O25">
            <v>178800.8</v>
          </cell>
          <cell r="P25">
            <v>168680</v>
          </cell>
          <cell r="Q25">
            <v>84340</v>
          </cell>
          <cell r="S25">
            <v>7965404.615028902</v>
          </cell>
          <cell r="T25">
            <v>84340</v>
          </cell>
          <cell r="U25">
            <v>42170</v>
          </cell>
          <cell r="V25">
            <v>42170</v>
          </cell>
          <cell r="W25">
            <v>0</v>
          </cell>
          <cell r="X25">
            <v>144922.71921387283</v>
          </cell>
          <cell r="Y25">
            <v>25103.969213872839</v>
          </cell>
          <cell r="Z25">
            <v>119818.74999999999</v>
          </cell>
          <cell r="AA25">
            <v>0</v>
          </cell>
          <cell r="AB25">
            <v>7219981.095815029</v>
          </cell>
          <cell r="AE25">
            <v>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ROMLAH</v>
          </cell>
          <cell r="G26" t="str">
            <v>TK</v>
          </cell>
          <cell r="H26">
            <v>42065</v>
          </cell>
          <cell r="I26">
            <v>22</v>
          </cell>
          <cell r="J26">
            <v>4305299.08</v>
          </cell>
          <cell r="K26">
            <v>4305299.08</v>
          </cell>
          <cell r="L26">
            <v>3068687.18</v>
          </cell>
          <cell r="M26">
            <v>0</v>
          </cell>
          <cell r="N26">
            <v>964377.96557996154</v>
          </cell>
          <cell r="O26">
            <v>182544.68099200001</v>
          </cell>
          <cell r="P26">
            <v>172211.9632</v>
          </cell>
          <cell r="Q26">
            <v>86105.981599999999</v>
          </cell>
          <cell r="S26">
            <v>8779226.8513719607</v>
          </cell>
          <cell r="T26">
            <v>86105.981599999999</v>
          </cell>
          <cell r="U26">
            <v>43052.9908</v>
          </cell>
          <cell r="V26">
            <v>43052.9908</v>
          </cell>
          <cell r="W26">
            <v>0</v>
          </cell>
          <cell r="X26">
            <v>183402.67728016892</v>
          </cell>
          <cell r="Y26">
            <v>37640.036230168123</v>
          </cell>
          <cell r="Z26">
            <v>145762.64105000003</v>
          </cell>
          <cell r="AA26">
            <v>7.5669959187507629E-10</v>
          </cell>
          <cell r="AB26">
            <v>7982749.5850997921</v>
          </cell>
          <cell r="AE26">
            <v>0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</v>
          </cell>
          <cell r="G27" t="str">
            <v>K0</v>
          </cell>
          <cell r="H27">
            <v>42065</v>
          </cell>
          <cell r="I27">
            <v>22</v>
          </cell>
          <cell r="J27">
            <v>4216700</v>
          </cell>
          <cell r="K27">
            <v>4216700</v>
          </cell>
          <cell r="L27">
            <v>3095950</v>
          </cell>
          <cell r="M27">
            <v>0</v>
          </cell>
          <cell r="N27">
            <v>953089.59537572251</v>
          </cell>
          <cell r="O27">
            <v>178788.08</v>
          </cell>
          <cell r="P27">
            <v>168668</v>
          </cell>
          <cell r="Q27">
            <v>84334</v>
          </cell>
          <cell r="S27">
            <v>8697529.6753757223</v>
          </cell>
          <cell r="T27">
            <v>84334</v>
          </cell>
          <cell r="U27">
            <v>42167</v>
          </cell>
          <cell r="V27">
            <v>42167</v>
          </cell>
          <cell r="W27">
            <v>0</v>
          </cell>
          <cell r="X27">
            <v>160949.25958034684</v>
          </cell>
          <cell r="Y27">
            <v>13891.634580346819</v>
          </cell>
          <cell r="Z27">
            <v>147057.62500000003</v>
          </cell>
          <cell r="AA27">
            <v>0</v>
          </cell>
          <cell r="AB27">
            <v>7936122.3357953755</v>
          </cell>
          <cell r="AE27">
            <v>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</v>
          </cell>
          <cell r="G28" t="str">
            <v>K0</v>
          </cell>
          <cell r="H28">
            <v>42065</v>
          </cell>
          <cell r="I28">
            <v>22</v>
          </cell>
          <cell r="J28">
            <v>4140000</v>
          </cell>
          <cell r="K28">
            <v>4140000</v>
          </cell>
          <cell r="L28">
            <v>1822612.7975000001</v>
          </cell>
          <cell r="M28">
            <v>0</v>
          </cell>
          <cell r="N28">
            <v>937572.25433526014</v>
          </cell>
          <cell r="O28">
            <v>175536</v>
          </cell>
          <cell r="P28">
            <v>165600</v>
          </cell>
          <cell r="Q28">
            <v>82800</v>
          </cell>
          <cell r="S28">
            <v>7324121.0518352604</v>
          </cell>
          <cell r="T28">
            <v>82800</v>
          </cell>
          <cell r="U28">
            <v>41400</v>
          </cell>
          <cell r="V28">
            <v>41400</v>
          </cell>
          <cell r="W28">
            <v>0</v>
          </cell>
          <cell r="X28">
            <v>95865.749962174843</v>
          </cell>
          <cell r="Y28">
            <v>9291.6420809248466</v>
          </cell>
          <cell r="Z28">
            <v>86574.107881249991</v>
          </cell>
          <cell r="AA28">
            <v>0</v>
          </cell>
          <cell r="AB28">
            <v>6638719.3018730851</v>
          </cell>
          <cell r="AE28">
            <v>0</v>
          </cell>
        </row>
        <row r="29">
          <cell r="B29">
            <v>10223</v>
          </cell>
          <cell r="C29" t="str">
            <v>DENI IRAWATI</v>
          </cell>
          <cell r="D29" t="str">
            <v>DC</v>
          </cell>
          <cell r="E29">
            <v>0</v>
          </cell>
          <cell r="F29" t="str">
            <v>MONANG</v>
          </cell>
          <cell r="G29" t="str">
            <v>TK</v>
          </cell>
          <cell r="H29">
            <v>42065</v>
          </cell>
          <cell r="I29">
            <v>22</v>
          </cell>
          <cell r="J29">
            <v>4309000.33</v>
          </cell>
          <cell r="K29">
            <v>4309000.33</v>
          </cell>
          <cell r="L29">
            <v>5217347.3450000007</v>
          </cell>
          <cell r="M29">
            <v>0</v>
          </cell>
          <cell r="N29">
            <v>892059.0201965319</v>
          </cell>
          <cell r="O29">
            <v>182701.613992</v>
          </cell>
          <cell r="P29">
            <v>172360.01320000002</v>
          </cell>
          <cell r="Q29">
            <v>86180.006600000008</v>
          </cell>
          <cell r="S29">
            <v>10859648.328988532</v>
          </cell>
          <cell r="T29">
            <v>86180.006600000008</v>
          </cell>
          <cell r="U29">
            <v>43090.003300000004</v>
          </cell>
          <cell r="V29">
            <v>43090.003300000004</v>
          </cell>
          <cell r="W29">
            <v>0</v>
          </cell>
          <cell r="X29">
            <v>436426.58070161333</v>
          </cell>
          <cell r="Y29">
            <v>34391.296079455227</v>
          </cell>
          <cell r="Z29">
            <v>402035.2846221581</v>
          </cell>
          <cell r="AA29">
            <v>0</v>
          </cell>
          <cell r="AB29">
            <v>9809620.101294918</v>
          </cell>
          <cell r="AE29">
            <v>160000</v>
          </cell>
        </row>
        <row r="30">
          <cell r="B30">
            <v>10224</v>
          </cell>
          <cell r="C30" t="str">
            <v>RUKMINI</v>
          </cell>
          <cell r="D30" t="str">
            <v>DC</v>
          </cell>
          <cell r="E30">
            <v>0</v>
          </cell>
          <cell r="F30" t="str">
            <v>RUDI</v>
          </cell>
          <cell r="G30" t="str">
            <v>TK</v>
          </cell>
          <cell r="H30">
            <v>42065</v>
          </cell>
          <cell r="I30">
            <v>22</v>
          </cell>
          <cell r="J30">
            <v>4218018.76</v>
          </cell>
          <cell r="K30">
            <v>4218018.76</v>
          </cell>
          <cell r="L30">
            <v>2326450</v>
          </cell>
          <cell r="M30">
            <v>0</v>
          </cell>
          <cell r="N30">
            <v>953356.39653179189</v>
          </cell>
          <cell r="O30">
            <v>178843.99542399999</v>
          </cell>
          <cell r="P30">
            <v>168720.75039999999</v>
          </cell>
          <cell r="Q30">
            <v>84360.375199999995</v>
          </cell>
          <cell r="S30">
            <v>7929750.2775557917</v>
          </cell>
          <cell r="T30">
            <v>84360.375199999995</v>
          </cell>
          <cell r="U30">
            <v>42180.187599999997</v>
          </cell>
          <cell r="V30">
            <v>42180.187599999997</v>
          </cell>
          <cell r="W30">
            <v>0</v>
          </cell>
          <cell r="X30">
            <v>143227.10066390014</v>
          </cell>
          <cell r="Y30">
            <v>32720.725663900099</v>
          </cell>
          <cell r="Z30">
            <v>110506.37500000004</v>
          </cell>
          <cell r="AA30">
            <v>0</v>
          </cell>
          <cell r="AB30">
            <v>7185877.3054678924</v>
          </cell>
          <cell r="AE30">
            <v>0</v>
          </cell>
        </row>
        <row r="31">
          <cell r="B31">
            <v>10246</v>
          </cell>
          <cell r="C31" t="str">
            <v>BERNIKE HERAWATI TAMPUBOLON</v>
          </cell>
          <cell r="D31" t="str">
            <v>DC</v>
          </cell>
          <cell r="E31">
            <v>0</v>
          </cell>
          <cell r="F31" t="str">
            <v>RUDI</v>
          </cell>
          <cell r="G31" t="str">
            <v>TK</v>
          </cell>
          <cell r="H31">
            <v>43563</v>
          </cell>
          <cell r="I31">
            <v>22</v>
          </cell>
          <cell r="J31">
            <v>4305299.08</v>
          </cell>
          <cell r="K31">
            <v>4305299.08</v>
          </cell>
          <cell r="L31">
            <v>3459000</v>
          </cell>
          <cell r="M31">
            <v>0</v>
          </cell>
          <cell r="N31">
            <v>971014.26473988453</v>
          </cell>
          <cell r="O31">
            <v>182544.68099200001</v>
          </cell>
          <cell r="P31">
            <v>172211.9632</v>
          </cell>
          <cell r="Q31">
            <v>86105.981599999999</v>
          </cell>
          <cell r="S31">
            <v>9176175.9705318827</v>
          </cell>
          <cell r="T31">
            <v>86105.981599999999</v>
          </cell>
          <cell r="U31">
            <v>43052.9908</v>
          </cell>
          <cell r="V31">
            <v>43052.9908</v>
          </cell>
          <cell r="W31">
            <v>0</v>
          </cell>
          <cell r="X31">
            <v>202257.76044026527</v>
          </cell>
          <cell r="Y31">
            <v>37955.260440264399</v>
          </cell>
          <cell r="Z31">
            <v>164302.50000000012</v>
          </cell>
          <cell r="AA31">
            <v>7.5669959187507629E-10</v>
          </cell>
          <cell r="AB31">
            <v>8360843.6210996192</v>
          </cell>
          <cell r="AE31">
            <v>0</v>
          </cell>
        </row>
        <row r="32">
          <cell r="B32">
            <v>10264</v>
          </cell>
          <cell r="C32" t="str">
            <v>DARWIN RUMAHORBO</v>
          </cell>
          <cell r="D32" t="str">
            <v>DC</v>
          </cell>
          <cell r="E32">
            <v>0</v>
          </cell>
          <cell r="F32" t="str">
            <v>MITA</v>
          </cell>
          <cell r="G32" t="str">
            <v>TK</v>
          </cell>
          <cell r="H32">
            <v>43563</v>
          </cell>
          <cell r="I32">
            <v>22</v>
          </cell>
          <cell r="J32">
            <v>4217313.76</v>
          </cell>
          <cell r="K32">
            <v>4217313.76</v>
          </cell>
          <cell r="L32">
            <v>4225328.04</v>
          </cell>
          <cell r="M32">
            <v>0</v>
          </cell>
          <cell r="N32">
            <v>916647.46219653171</v>
          </cell>
          <cell r="O32">
            <v>178814.103424</v>
          </cell>
          <cell r="P32">
            <v>168692.56</v>
          </cell>
          <cell r="Q32">
            <v>84346.275200000004</v>
          </cell>
          <cell r="S32">
            <v>9791142.2008205336</v>
          </cell>
          <cell r="T32">
            <v>84346.275200000004</v>
          </cell>
          <cell r="U32">
            <v>42173.14</v>
          </cell>
          <cell r="V32">
            <v>42173.137600000002</v>
          </cell>
          <cell r="W32">
            <v>0</v>
          </cell>
          <cell r="X32">
            <v>278267.21403025923</v>
          </cell>
          <cell r="Y32">
            <v>30941.54499897538</v>
          </cell>
          <cell r="Z32">
            <v>247325.66903128385</v>
          </cell>
          <cell r="AA32">
            <v>0</v>
          </cell>
          <cell r="AB32">
            <v>8912329.4953662734</v>
          </cell>
          <cell r="AE32">
            <v>0</v>
          </cell>
        </row>
        <row r="33">
          <cell r="B33">
            <v>10269</v>
          </cell>
          <cell r="C33" t="str">
            <v>SITI QONI'AH</v>
          </cell>
          <cell r="D33" t="str">
            <v>DC</v>
          </cell>
          <cell r="E33">
            <v>0</v>
          </cell>
          <cell r="F33" t="str">
            <v>BAYU</v>
          </cell>
          <cell r="G33" t="str">
            <v>TK</v>
          </cell>
          <cell r="H33">
            <v>43563</v>
          </cell>
          <cell r="I33">
            <v>22</v>
          </cell>
          <cell r="J33">
            <v>4309000.33</v>
          </cell>
          <cell r="K33">
            <v>4309000.33</v>
          </cell>
          <cell r="L33">
            <v>10488683.380000001</v>
          </cell>
          <cell r="M33">
            <v>0</v>
          </cell>
          <cell r="N33">
            <v>971763.07254335261</v>
          </cell>
          <cell r="O33">
            <v>182701.613992</v>
          </cell>
          <cell r="P33">
            <v>0</v>
          </cell>
          <cell r="Q33">
            <v>86180.006600000008</v>
          </cell>
          <cell r="S33">
            <v>16038328.403135354</v>
          </cell>
          <cell r="T33">
            <v>86180.006600000008</v>
          </cell>
          <cell r="U33">
            <v>0</v>
          </cell>
          <cell r="V33">
            <v>43090.003300000004</v>
          </cell>
          <cell r="W33">
            <v>0</v>
          </cell>
          <cell r="X33">
            <v>1219692.0923186361</v>
          </cell>
          <cell r="Y33">
            <v>32144.638103929257</v>
          </cell>
          <cell r="Z33">
            <v>1187547.4542147068</v>
          </cell>
          <cell r="AA33">
            <v>0</v>
          </cell>
          <cell r="AB33">
            <v>14420484.680324718</v>
          </cell>
          <cell r="AE33">
            <v>0</v>
          </cell>
        </row>
        <row r="34">
          <cell r="B34">
            <v>10275</v>
          </cell>
          <cell r="C34" t="str">
            <v>SUGESTI SITUMORANG</v>
          </cell>
          <cell r="D34" t="str">
            <v>DC</v>
          </cell>
          <cell r="E34">
            <v>0</v>
          </cell>
          <cell r="F34" t="str">
            <v>KOTOT</v>
          </cell>
          <cell r="G34" t="str">
            <v>TK</v>
          </cell>
          <cell r="H34">
            <v>42466</v>
          </cell>
          <cell r="I34">
            <v>22</v>
          </cell>
          <cell r="J34">
            <v>4218018.76</v>
          </cell>
          <cell r="K34">
            <v>4218018.76</v>
          </cell>
          <cell r="L34">
            <v>0</v>
          </cell>
          <cell r="M34">
            <v>0</v>
          </cell>
          <cell r="N34">
            <v>953356.39653179189</v>
          </cell>
          <cell r="O34">
            <v>178843.99542399999</v>
          </cell>
          <cell r="P34">
            <v>168720.75039999999</v>
          </cell>
          <cell r="Q34">
            <v>84360.375199999995</v>
          </cell>
          <cell r="S34">
            <v>5603300.2775557917</v>
          </cell>
          <cell r="T34">
            <v>84360.375199999995</v>
          </cell>
          <cell r="U34">
            <v>42180.187599999997</v>
          </cell>
          <cell r="V34">
            <v>42180.187599999997</v>
          </cell>
          <cell r="W34">
            <v>0</v>
          </cell>
          <cell r="X34">
            <v>32720.725663900099</v>
          </cell>
          <cell r="Y34">
            <v>32720.725663900099</v>
          </cell>
          <cell r="Z34">
            <v>0</v>
          </cell>
          <cell r="AA34">
            <v>0</v>
          </cell>
          <cell r="AB34">
            <v>4969933.6804678924</v>
          </cell>
          <cell r="AE34">
            <v>0</v>
          </cell>
        </row>
        <row r="35">
          <cell r="B35">
            <v>10279</v>
          </cell>
          <cell r="C35" t="str">
            <v>JULIA DEVI SINAGA</v>
          </cell>
          <cell r="D35" t="str">
            <v>DC</v>
          </cell>
          <cell r="E35">
            <v>0</v>
          </cell>
          <cell r="F35" t="str">
            <v>KOTOT</v>
          </cell>
          <cell r="G35" t="str">
            <v>TK</v>
          </cell>
          <cell r="H35">
            <v>43563</v>
          </cell>
          <cell r="I35">
            <v>22</v>
          </cell>
          <cell r="J35">
            <v>4140000</v>
          </cell>
          <cell r="K35">
            <v>4140000</v>
          </cell>
          <cell r="L35">
            <v>1277921.05</v>
          </cell>
          <cell r="M35">
            <v>0</v>
          </cell>
          <cell r="N35">
            <v>937572.25433526014</v>
          </cell>
          <cell r="O35">
            <v>175536</v>
          </cell>
          <cell r="P35">
            <v>0</v>
          </cell>
          <cell r="Q35">
            <v>82800</v>
          </cell>
          <cell r="S35">
            <v>6613829.3043352598</v>
          </cell>
          <cell r="T35">
            <v>82800</v>
          </cell>
          <cell r="U35">
            <v>0</v>
          </cell>
          <cell r="V35">
            <v>41400</v>
          </cell>
          <cell r="W35">
            <v>0</v>
          </cell>
          <cell r="X35">
            <v>82946.891955924846</v>
          </cell>
          <cell r="Y35">
            <v>22245.642080924848</v>
          </cell>
          <cell r="Z35">
            <v>60701.249874999994</v>
          </cell>
          <cell r="AA35">
            <v>0</v>
          </cell>
          <cell r="AB35">
            <v>6148346.4123793347</v>
          </cell>
          <cell r="AE35">
            <v>0</v>
          </cell>
        </row>
        <row r="36">
          <cell r="B36">
            <v>10286</v>
          </cell>
          <cell r="C36" t="str">
            <v>TRY HEPPY NESS LB GAOL</v>
          </cell>
          <cell r="D36" t="str">
            <v>DC</v>
          </cell>
          <cell r="E36">
            <v>0</v>
          </cell>
          <cell r="F36" t="str">
            <v>MITA</v>
          </cell>
          <cell r="G36" t="str">
            <v>TK</v>
          </cell>
          <cell r="H36">
            <v>42594</v>
          </cell>
          <cell r="I36">
            <v>22</v>
          </cell>
          <cell r="J36">
            <v>4140000</v>
          </cell>
          <cell r="K36">
            <v>4140000</v>
          </cell>
          <cell r="L36">
            <v>775125</v>
          </cell>
          <cell r="M36">
            <v>0</v>
          </cell>
          <cell r="N36">
            <v>937572.25433526014</v>
          </cell>
          <cell r="O36">
            <v>175536</v>
          </cell>
          <cell r="P36">
            <v>165600</v>
          </cell>
          <cell r="Q36">
            <v>82800</v>
          </cell>
          <cell r="S36">
            <v>6276633.25433526</v>
          </cell>
          <cell r="T36">
            <v>82800</v>
          </cell>
          <cell r="U36">
            <v>41400</v>
          </cell>
          <cell r="V36">
            <v>41400</v>
          </cell>
          <cell r="W36">
            <v>0</v>
          </cell>
          <cell r="X36">
            <v>64860.079580924852</v>
          </cell>
          <cell r="Y36">
            <v>28041.642080924848</v>
          </cell>
          <cell r="Z36">
            <v>36818.4375</v>
          </cell>
          <cell r="AA36">
            <v>0</v>
          </cell>
          <cell r="AB36">
            <v>5622237.1747543355</v>
          </cell>
          <cell r="AE36">
            <v>160000</v>
          </cell>
        </row>
        <row r="37">
          <cell r="B37">
            <v>10292</v>
          </cell>
          <cell r="C37" t="str">
            <v>NINING RUSTITIN</v>
          </cell>
          <cell r="D37" t="str">
            <v>DC</v>
          </cell>
          <cell r="E37">
            <v>0</v>
          </cell>
          <cell r="F37" t="str">
            <v>ROMLAH</v>
          </cell>
          <cell r="G37" t="str">
            <v>TK</v>
          </cell>
          <cell r="H37">
            <v>42621</v>
          </cell>
          <cell r="I37">
            <v>22</v>
          </cell>
          <cell r="J37">
            <v>4217313.76</v>
          </cell>
          <cell r="K37">
            <v>4217313.76</v>
          </cell>
          <cell r="L37">
            <v>1698725.0000000002</v>
          </cell>
          <cell r="M37">
            <v>0</v>
          </cell>
          <cell r="N37">
            <v>953213.7664739883</v>
          </cell>
          <cell r="O37">
            <v>178814.103424</v>
          </cell>
          <cell r="P37">
            <v>168692.55040000001</v>
          </cell>
          <cell r="Q37">
            <v>84346.275200000004</v>
          </cell>
          <cell r="S37">
            <v>7301105.4554979876</v>
          </cell>
          <cell r="T37">
            <v>84346.275200000004</v>
          </cell>
          <cell r="U37">
            <v>42173.137600000002</v>
          </cell>
          <cell r="V37">
            <v>42173.137600000002</v>
          </cell>
          <cell r="W37">
            <v>0</v>
          </cell>
          <cell r="X37">
            <v>113367.88161615445</v>
          </cell>
          <cell r="Y37">
            <v>32678.444116154409</v>
          </cell>
          <cell r="Z37">
            <v>80689.437500000044</v>
          </cell>
          <cell r="AA37">
            <v>0</v>
          </cell>
          <cell r="AB37">
            <v>6587192.0944578331</v>
          </cell>
          <cell r="AE37">
            <v>0</v>
          </cell>
        </row>
        <row r="38">
          <cell r="B38">
            <v>10293</v>
          </cell>
          <cell r="C38" t="str">
            <v>VERONIKA MANURUNG</v>
          </cell>
          <cell r="D38" t="str">
            <v>DC</v>
          </cell>
          <cell r="E38">
            <v>0</v>
          </cell>
          <cell r="F38" t="str">
            <v>BAYU</v>
          </cell>
          <cell r="G38" t="str">
            <v>TK</v>
          </cell>
          <cell r="H38">
            <v>42628</v>
          </cell>
          <cell r="I38">
            <v>22</v>
          </cell>
          <cell r="J38">
            <v>4140000</v>
          </cell>
          <cell r="K38">
            <v>4140000</v>
          </cell>
          <cell r="L38">
            <v>1305500.0000000002</v>
          </cell>
          <cell r="M38">
            <v>0</v>
          </cell>
          <cell r="N38">
            <v>937572.25433526014</v>
          </cell>
          <cell r="O38">
            <v>175536</v>
          </cell>
          <cell r="P38">
            <v>165600</v>
          </cell>
          <cell r="Q38">
            <v>82800</v>
          </cell>
          <cell r="S38">
            <v>6807008.25433526</v>
          </cell>
          <cell r="T38">
            <v>82800</v>
          </cell>
          <cell r="U38">
            <v>41400</v>
          </cell>
          <cell r="V38">
            <v>41400</v>
          </cell>
          <cell r="W38">
            <v>0</v>
          </cell>
          <cell r="X38">
            <v>90052.892080924838</v>
          </cell>
          <cell r="Y38">
            <v>28041.642080924848</v>
          </cell>
          <cell r="Z38">
            <v>62011.249999999985</v>
          </cell>
          <cell r="AA38">
            <v>0</v>
          </cell>
          <cell r="AB38">
            <v>6127419.3622543355</v>
          </cell>
          <cell r="AE38">
            <v>0</v>
          </cell>
        </row>
        <row r="39">
          <cell r="B39">
            <v>10300</v>
          </cell>
          <cell r="C39" t="str">
            <v>SAPTHA MANDASARI</v>
          </cell>
          <cell r="D39" t="str">
            <v>DC</v>
          </cell>
          <cell r="E39">
            <v>0</v>
          </cell>
          <cell r="F39" t="str">
            <v>KOTOT</v>
          </cell>
          <cell r="G39" t="str">
            <v>TK</v>
          </cell>
          <cell r="H39">
            <v>42740</v>
          </cell>
          <cell r="I39">
            <v>22</v>
          </cell>
          <cell r="J39">
            <v>4140000</v>
          </cell>
          <cell r="K39">
            <v>4140000</v>
          </cell>
          <cell r="L39">
            <v>1451450</v>
          </cell>
          <cell r="M39">
            <v>0</v>
          </cell>
          <cell r="N39">
            <v>937572.25433526014</v>
          </cell>
          <cell r="O39">
            <v>175536</v>
          </cell>
          <cell r="P39">
            <v>0</v>
          </cell>
          <cell r="Q39">
            <v>82800</v>
          </cell>
          <cell r="S39">
            <v>6787358.25433526</v>
          </cell>
          <cell r="T39">
            <v>82800</v>
          </cell>
          <cell r="U39">
            <v>0</v>
          </cell>
          <cell r="V39">
            <v>41400</v>
          </cell>
          <cell r="W39">
            <v>0</v>
          </cell>
          <cell r="X39">
            <v>91189.517080924838</v>
          </cell>
          <cell r="Y39">
            <v>22245.642080924848</v>
          </cell>
          <cell r="Z39">
            <v>68943.874999999985</v>
          </cell>
          <cell r="AA39">
            <v>0</v>
          </cell>
          <cell r="AB39">
            <v>6313632.7372543355</v>
          </cell>
          <cell r="AE39">
            <v>0</v>
          </cell>
        </row>
        <row r="40">
          <cell r="B40">
            <v>10306</v>
          </cell>
          <cell r="C40" t="str">
            <v>ROHANI SIBURIAN</v>
          </cell>
          <cell r="D40" t="str">
            <v>DC</v>
          </cell>
          <cell r="E40">
            <v>0</v>
          </cell>
          <cell r="F40" t="str">
            <v>RUDI</v>
          </cell>
          <cell r="G40" t="str">
            <v>TK</v>
          </cell>
          <cell r="H40">
            <v>42830</v>
          </cell>
          <cell r="I40">
            <v>22</v>
          </cell>
          <cell r="J40">
            <v>4140000</v>
          </cell>
          <cell r="K40">
            <v>4140000</v>
          </cell>
          <cell r="L40">
            <v>10329079.09</v>
          </cell>
          <cell r="M40">
            <v>0</v>
          </cell>
          <cell r="N40">
            <v>780953.7572254336</v>
          </cell>
          <cell r="O40">
            <v>175536</v>
          </cell>
          <cell r="P40">
            <v>165600</v>
          </cell>
          <cell r="Q40">
            <v>82800</v>
          </cell>
          <cell r="S40">
            <v>15673968.847225433</v>
          </cell>
          <cell r="T40">
            <v>82800</v>
          </cell>
          <cell r="U40">
            <v>41400</v>
          </cell>
          <cell r="V40">
            <v>41400</v>
          </cell>
          <cell r="W40">
            <v>0</v>
          </cell>
          <cell r="X40">
            <v>1159588.6604171481</v>
          </cell>
          <cell r="Y40">
            <v>20602.263468208072</v>
          </cell>
          <cell r="Z40">
            <v>1138986.3969489401</v>
          </cell>
          <cell r="AA40">
            <v>0</v>
          </cell>
          <cell r="AB40">
            <v>13924844.186808284</v>
          </cell>
          <cell r="AE40">
            <v>0</v>
          </cell>
        </row>
        <row r="41">
          <cell r="B41">
            <v>10311</v>
          </cell>
          <cell r="C41" t="str">
            <v>WASTINI</v>
          </cell>
          <cell r="D41" t="str">
            <v>DC</v>
          </cell>
          <cell r="E41">
            <v>0</v>
          </cell>
          <cell r="F41" t="str">
            <v>MONANG</v>
          </cell>
          <cell r="G41" t="str">
            <v>TK</v>
          </cell>
          <cell r="H41">
            <v>42898</v>
          </cell>
          <cell r="I41">
            <v>22</v>
          </cell>
          <cell r="J41">
            <v>4216700</v>
          </cell>
          <cell r="K41">
            <v>4216700</v>
          </cell>
          <cell r="L41">
            <v>3381000</v>
          </cell>
          <cell r="M41">
            <v>0</v>
          </cell>
          <cell r="N41">
            <v>953089.59537572251</v>
          </cell>
          <cell r="O41">
            <v>178788.08</v>
          </cell>
          <cell r="P41">
            <v>0</v>
          </cell>
          <cell r="Q41">
            <v>84334</v>
          </cell>
          <cell r="S41">
            <v>8813911.6753757223</v>
          </cell>
          <cell r="T41">
            <v>84334</v>
          </cell>
          <cell r="U41">
            <v>0</v>
          </cell>
          <cell r="V41">
            <v>42167</v>
          </cell>
          <cell r="W41">
            <v>0</v>
          </cell>
          <cell r="X41">
            <v>187335.75458034684</v>
          </cell>
          <cell r="Y41">
            <v>26738.254580346809</v>
          </cell>
          <cell r="Z41">
            <v>160597.50000000003</v>
          </cell>
          <cell r="AA41">
            <v>0</v>
          </cell>
          <cell r="AB41">
            <v>8236952.8407953754</v>
          </cell>
          <cell r="AE41">
            <v>0</v>
          </cell>
        </row>
        <row r="42">
          <cell r="B42">
            <v>10313</v>
          </cell>
          <cell r="C42" t="str">
            <v>B.MEGAWATI LUMBANTORUAN</v>
          </cell>
          <cell r="D42" t="str">
            <v>DC</v>
          </cell>
          <cell r="E42">
            <v>0</v>
          </cell>
          <cell r="F42" t="str">
            <v>ROMLAH</v>
          </cell>
          <cell r="G42" t="str">
            <v>TK</v>
          </cell>
          <cell r="H42">
            <v>42905</v>
          </cell>
          <cell r="I42">
            <v>22</v>
          </cell>
          <cell r="J42">
            <v>4304225</v>
          </cell>
          <cell r="K42">
            <v>4304225</v>
          </cell>
          <cell r="L42">
            <v>2130522.0500000003</v>
          </cell>
          <cell r="M42">
            <v>0</v>
          </cell>
          <cell r="N42">
            <v>970796.96531791904</v>
          </cell>
          <cell r="O42">
            <v>182499.14</v>
          </cell>
          <cell r="P42">
            <v>0</v>
          </cell>
          <cell r="Q42">
            <v>86084.5</v>
          </cell>
          <cell r="S42">
            <v>7674127.6553179193</v>
          </cell>
          <cell r="T42">
            <v>86084.5</v>
          </cell>
          <cell r="U42">
            <v>0</v>
          </cell>
          <cell r="V42">
            <v>43042.25</v>
          </cell>
          <cell r="W42">
            <v>0</v>
          </cell>
          <cell r="X42">
            <v>133064.72612760117</v>
          </cell>
          <cell r="Y42">
            <v>31864.928752601147</v>
          </cell>
          <cell r="Z42">
            <v>101199.79737500002</v>
          </cell>
          <cell r="AA42">
            <v>0</v>
          </cell>
          <cell r="AB42">
            <v>7143352.5391903184</v>
          </cell>
          <cell r="AE42">
            <v>0</v>
          </cell>
        </row>
        <row r="43">
          <cell r="B43">
            <v>10314</v>
          </cell>
          <cell r="C43" t="str">
            <v>NANCI MELDA SIHOMBING</v>
          </cell>
          <cell r="D43" t="str">
            <v>DC</v>
          </cell>
          <cell r="E43">
            <v>0</v>
          </cell>
          <cell r="F43" t="str">
            <v>MITA</v>
          </cell>
          <cell r="G43" t="str">
            <v>TK</v>
          </cell>
          <cell r="H43">
            <v>42905</v>
          </cell>
          <cell r="I43">
            <v>22</v>
          </cell>
          <cell r="J43">
            <v>4140000</v>
          </cell>
          <cell r="K43">
            <v>4140000</v>
          </cell>
          <cell r="L43">
            <v>5433400.0000000009</v>
          </cell>
          <cell r="M43">
            <v>0</v>
          </cell>
          <cell r="N43">
            <v>577543.3526011561</v>
          </cell>
          <cell r="O43">
            <v>175536</v>
          </cell>
          <cell r="P43">
            <v>165600</v>
          </cell>
          <cell r="Q43">
            <v>82800</v>
          </cell>
          <cell r="S43">
            <v>10574879.352601156</v>
          </cell>
          <cell r="T43">
            <v>82800</v>
          </cell>
          <cell r="U43">
            <v>41400</v>
          </cell>
          <cell r="V43">
            <v>41400</v>
          </cell>
          <cell r="W43">
            <v>0</v>
          </cell>
          <cell r="X43">
            <v>394725.23622350668</v>
          </cell>
          <cell r="Y43">
            <v>10940.269248554856</v>
          </cell>
          <cell r="Z43">
            <v>383784.96697495185</v>
          </cell>
          <cell r="AA43">
            <v>0</v>
          </cell>
          <cell r="AB43">
            <v>9590618.116377648</v>
          </cell>
          <cell r="AE43">
            <v>0</v>
          </cell>
        </row>
        <row r="44">
          <cell r="B44">
            <v>10315</v>
          </cell>
          <cell r="C44" t="str">
            <v>ZAENAL MUSTAFA SITUMORANG</v>
          </cell>
          <cell r="D44" t="str">
            <v>DC</v>
          </cell>
          <cell r="E44">
            <v>0</v>
          </cell>
          <cell r="F44" t="str">
            <v>MITA</v>
          </cell>
          <cell r="G44" t="str">
            <v>K1</v>
          </cell>
          <cell r="H44">
            <v>42905</v>
          </cell>
          <cell r="I44">
            <v>22</v>
          </cell>
          <cell r="J44">
            <v>4140000</v>
          </cell>
          <cell r="K44">
            <v>4140000</v>
          </cell>
          <cell r="L44">
            <v>3191837</v>
          </cell>
          <cell r="M44">
            <v>0</v>
          </cell>
          <cell r="N44">
            <v>624335.26011560694</v>
          </cell>
          <cell r="O44">
            <v>175536</v>
          </cell>
          <cell r="P44">
            <v>0</v>
          </cell>
          <cell r="Q44">
            <v>82800</v>
          </cell>
          <cell r="S44">
            <v>8214508.2601156067</v>
          </cell>
          <cell r="T44">
            <v>82800</v>
          </cell>
          <cell r="U44">
            <v>0</v>
          </cell>
          <cell r="V44">
            <v>41400</v>
          </cell>
          <cell r="W44">
            <v>0</v>
          </cell>
          <cell r="X44">
            <v>121479.14235549135</v>
          </cell>
          <cell r="Y44">
            <v>0</v>
          </cell>
          <cell r="Z44">
            <v>121479.14235549135</v>
          </cell>
          <cell r="AA44">
            <v>0</v>
          </cell>
          <cell r="AB44">
            <v>7710493.1177601153</v>
          </cell>
          <cell r="AE44">
            <v>0</v>
          </cell>
        </row>
        <row r="45">
          <cell r="B45">
            <v>10317</v>
          </cell>
          <cell r="C45" t="str">
            <v>WA ODE LISA HABSARI</v>
          </cell>
          <cell r="D45" t="str">
            <v>DC</v>
          </cell>
          <cell r="E45">
            <v>0</v>
          </cell>
          <cell r="F45" t="str">
            <v>RUDI</v>
          </cell>
          <cell r="G45" t="str">
            <v>TK</v>
          </cell>
          <cell r="H45">
            <v>42954</v>
          </cell>
          <cell r="I45">
            <v>22</v>
          </cell>
          <cell r="J45">
            <v>4216700</v>
          </cell>
          <cell r="K45">
            <v>4216700</v>
          </cell>
          <cell r="L45">
            <v>1746962.5000000002</v>
          </cell>
          <cell r="M45">
            <v>0</v>
          </cell>
          <cell r="N45">
            <v>953089.59537572251</v>
          </cell>
          <cell r="O45">
            <v>178788.08</v>
          </cell>
          <cell r="P45">
            <v>168668</v>
          </cell>
          <cell r="Q45">
            <v>84334</v>
          </cell>
          <cell r="S45">
            <v>7348542.1753757223</v>
          </cell>
          <cell r="T45">
            <v>84334</v>
          </cell>
          <cell r="U45">
            <v>42167</v>
          </cell>
          <cell r="V45">
            <v>42167</v>
          </cell>
          <cell r="W45">
            <v>0</v>
          </cell>
          <cell r="X45">
            <v>115622.35333034683</v>
          </cell>
          <cell r="Y45">
            <v>32641.634580346818</v>
          </cell>
          <cell r="Z45">
            <v>82980.718750000015</v>
          </cell>
          <cell r="AA45">
            <v>0</v>
          </cell>
          <cell r="AB45">
            <v>6632461.7420453755</v>
          </cell>
          <cell r="AE45">
            <v>0</v>
          </cell>
        </row>
        <row r="46">
          <cell r="B46">
            <v>10322</v>
          </cell>
          <cell r="C46" t="str">
            <v>GABRIELLA TAMPUBOLON</v>
          </cell>
          <cell r="D46" t="str">
            <v>DC</v>
          </cell>
          <cell r="E46">
            <v>0</v>
          </cell>
          <cell r="F46" t="str">
            <v>BAYU</v>
          </cell>
          <cell r="G46" t="str">
            <v>TK</v>
          </cell>
          <cell r="H46">
            <v>42998</v>
          </cell>
          <cell r="I46">
            <v>22</v>
          </cell>
          <cell r="J46">
            <v>4138022</v>
          </cell>
          <cell r="K46">
            <v>4138022</v>
          </cell>
          <cell r="L46">
            <v>0</v>
          </cell>
          <cell r="M46">
            <v>0</v>
          </cell>
          <cell r="N46">
            <v>937172.08092485555</v>
          </cell>
          <cell r="O46">
            <v>175452.13279999999</v>
          </cell>
          <cell r="P46">
            <v>165520.88</v>
          </cell>
          <cell r="Q46">
            <v>82760.44</v>
          </cell>
          <cell r="S46">
            <v>5498927.5337248556</v>
          </cell>
          <cell r="T46">
            <v>82760.44</v>
          </cell>
          <cell r="U46">
            <v>41380.22</v>
          </cell>
          <cell r="V46">
            <v>41380.22</v>
          </cell>
          <cell r="W46">
            <v>0</v>
          </cell>
          <cell r="X46">
            <v>27923.013851930667</v>
          </cell>
          <cell r="Y46">
            <v>27923.013851930667</v>
          </cell>
          <cell r="Z46">
            <v>0</v>
          </cell>
          <cell r="AA46">
            <v>0</v>
          </cell>
          <cell r="AB46">
            <v>4881750.1870729253</v>
          </cell>
          <cell r="AE46">
            <v>0</v>
          </cell>
        </row>
        <row r="47">
          <cell r="B47">
            <v>10324</v>
          </cell>
          <cell r="C47" t="str">
            <v>DHEA PATTAH</v>
          </cell>
          <cell r="D47" t="str">
            <v>DC</v>
          </cell>
          <cell r="E47">
            <v>0</v>
          </cell>
          <cell r="F47" t="str">
            <v>KOTOT</v>
          </cell>
          <cell r="G47" t="str">
            <v>TK</v>
          </cell>
          <cell r="H47">
            <v>43010</v>
          </cell>
          <cell r="I47">
            <v>22</v>
          </cell>
          <cell r="J47">
            <v>4138022</v>
          </cell>
          <cell r="K47">
            <v>4138022</v>
          </cell>
          <cell r="L47">
            <v>759375</v>
          </cell>
          <cell r="M47">
            <v>0</v>
          </cell>
          <cell r="N47">
            <v>901293.27745664748</v>
          </cell>
          <cell r="O47">
            <v>175452.13279999999</v>
          </cell>
          <cell r="P47">
            <v>165520.88</v>
          </cell>
          <cell r="Q47">
            <v>82760.44</v>
          </cell>
          <cell r="S47">
            <v>6222423.7302566478</v>
          </cell>
          <cell r="T47">
            <v>82760.44</v>
          </cell>
          <cell r="U47">
            <v>41380.22</v>
          </cell>
          <cell r="V47">
            <v>41380.22</v>
          </cell>
          <cell r="W47">
            <v>0</v>
          </cell>
          <cell r="X47">
            <v>62289.083187191107</v>
          </cell>
          <cell r="Y47">
            <v>26218.770687190758</v>
          </cell>
          <cell r="Z47">
            <v>36070.3125</v>
          </cell>
          <cell r="AA47">
            <v>3.4924596548080444E-10</v>
          </cell>
          <cell r="AB47">
            <v>5570880.314269457</v>
          </cell>
          <cell r="AE47">
            <v>0</v>
          </cell>
        </row>
        <row r="48">
          <cell r="B48">
            <v>10325</v>
          </cell>
          <cell r="C48" t="str">
            <v>NURLIAN  FAUZIAH RAHMAN</v>
          </cell>
          <cell r="D48" t="str">
            <v>DC</v>
          </cell>
          <cell r="E48">
            <v>0</v>
          </cell>
          <cell r="F48" t="str">
            <v>ROMLAH</v>
          </cell>
          <cell r="G48" t="str">
            <v>TK</v>
          </cell>
          <cell r="H48">
            <v>43010</v>
          </cell>
          <cell r="I48">
            <v>22</v>
          </cell>
          <cell r="J48">
            <v>4138022</v>
          </cell>
          <cell r="K48">
            <v>4138022</v>
          </cell>
          <cell r="L48">
            <v>9838580</v>
          </cell>
          <cell r="M48">
            <v>0</v>
          </cell>
          <cell r="N48">
            <v>905279.81117533729</v>
          </cell>
          <cell r="O48">
            <v>175452.13279999999</v>
          </cell>
          <cell r="P48">
            <v>165520.88</v>
          </cell>
          <cell r="Q48">
            <v>82760.44</v>
          </cell>
          <cell r="S48">
            <v>15305615.263975337</v>
          </cell>
          <cell r="T48">
            <v>82760.44</v>
          </cell>
          <cell r="U48">
            <v>41380.22</v>
          </cell>
          <cell r="V48">
            <v>41380.22</v>
          </cell>
          <cell r="W48">
            <v>0</v>
          </cell>
          <cell r="X48">
            <v>1104347.4909296338</v>
          </cell>
          <cell r="Y48">
            <v>26408.131038828506</v>
          </cell>
          <cell r="Z48">
            <v>1077939.3598908053</v>
          </cell>
          <cell r="AA48">
            <v>0</v>
          </cell>
          <cell r="AB48">
            <v>13612013.440245703</v>
          </cell>
          <cell r="AE48">
            <v>0</v>
          </cell>
        </row>
        <row r="49">
          <cell r="B49">
            <v>10331</v>
          </cell>
          <cell r="C49" t="str">
            <v>SUHADAYANI RAHMALIA</v>
          </cell>
          <cell r="D49" t="str">
            <v>DC</v>
          </cell>
          <cell r="E49">
            <v>0</v>
          </cell>
          <cell r="F49" t="str">
            <v>BAYU</v>
          </cell>
          <cell r="G49" t="str">
            <v>TK</v>
          </cell>
          <cell r="H49">
            <v>43108</v>
          </cell>
          <cell r="I49">
            <v>22</v>
          </cell>
          <cell r="J49">
            <v>4140000</v>
          </cell>
          <cell r="K49">
            <v>4140000</v>
          </cell>
          <cell r="L49">
            <v>742500</v>
          </cell>
          <cell r="M49">
            <v>0</v>
          </cell>
          <cell r="N49">
            <v>937572.25433526014</v>
          </cell>
          <cell r="O49">
            <v>175536</v>
          </cell>
          <cell r="P49">
            <v>165600</v>
          </cell>
          <cell r="Q49">
            <v>82800</v>
          </cell>
          <cell r="S49">
            <v>6244008.25433526</v>
          </cell>
          <cell r="T49">
            <v>82800</v>
          </cell>
          <cell r="U49">
            <v>41400</v>
          </cell>
          <cell r="V49">
            <v>41400</v>
          </cell>
          <cell r="W49">
            <v>0</v>
          </cell>
          <cell r="X49">
            <v>63310.392080924852</v>
          </cell>
          <cell r="Y49">
            <v>28041.642080924848</v>
          </cell>
          <cell r="Z49">
            <v>35268.75</v>
          </cell>
          <cell r="AA49">
            <v>0</v>
          </cell>
          <cell r="AB49">
            <v>5591161.8622543355</v>
          </cell>
          <cell r="AE49">
            <v>0</v>
          </cell>
        </row>
        <row r="50">
          <cell r="B50">
            <v>10339</v>
          </cell>
          <cell r="C50" t="str">
            <v>SUGESTI TRI WIHANI</v>
          </cell>
          <cell r="D50" t="str">
            <v>DC</v>
          </cell>
          <cell r="E50">
            <v>0</v>
          </cell>
          <cell r="F50" t="str">
            <v>MONANG</v>
          </cell>
          <cell r="G50" t="str">
            <v>TK</v>
          </cell>
          <cell r="H50">
            <v>43201</v>
          </cell>
          <cell r="I50">
            <v>22</v>
          </cell>
          <cell r="J50">
            <v>4138022</v>
          </cell>
          <cell r="K50">
            <v>4138022</v>
          </cell>
          <cell r="L50">
            <v>761548.5</v>
          </cell>
          <cell r="M50">
            <v>0</v>
          </cell>
          <cell r="N50">
            <v>937172.08092485555</v>
          </cell>
          <cell r="O50">
            <v>175452.13279999999</v>
          </cell>
          <cell r="P50">
            <v>0</v>
          </cell>
          <cell r="Q50">
            <v>82760.44</v>
          </cell>
          <cell r="S50">
            <v>6094955.1537248557</v>
          </cell>
          <cell r="T50">
            <v>82760.44</v>
          </cell>
          <cell r="U50">
            <v>0</v>
          </cell>
          <cell r="V50">
            <v>41380.22</v>
          </cell>
          <cell r="W50">
            <v>0</v>
          </cell>
          <cell r="X50">
            <v>58303.336801930636</v>
          </cell>
          <cell r="Y50">
            <v>22129.783051930648</v>
          </cell>
          <cell r="Z50">
            <v>36173.553749999992</v>
          </cell>
          <cell r="AA50">
            <v>0</v>
          </cell>
          <cell r="AB50">
            <v>5654298.5841229251</v>
          </cell>
          <cell r="AE50">
            <v>0</v>
          </cell>
        </row>
        <row r="51">
          <cell r="B51">
            <v>10342</v>
          </cell>
          <cell r="C51" t="str">
            <v>SELLY BERTOVYA SIHALOHO</v>
          </cell>
          <cell r="D51" t="str">
            <v>DC</v>
          </cell>
          <cell r="E51">
            <v>0</v>
          </cell>
          <cell r="F51" t="str">
            <v>RUDI</v>
          </cell>
          <cell r="G51" t="str">
            <v>TK</v>
          </cell>
          <cell r="H51">
            <v>43229</v>
          </cell>
          <cell r="I51">
            <v>22</v>
          </cell>
          <cell r="J51">
            <v>4138022</v>
          </cell>
          <cell r="K51">
            <v>4138022</v>
          </cell>
          <cell r="L51">
            <v>2303712.5</v>
          </cell>
          <cell r="M51">
            <v>0</v>
          </cell>
          <cell r="N51">
            <v>780616.4682080925</v>
          </cell>
          <cell r="O51">
            <v>175452.13279999999</v>
          </cell>
          <cell r="P51">
            <v>165520.88</v>
          </cell>
          <cell r="Q51">
            <v>82760.44</v>
          </cell>
          <cell r="S51">
            <v>7646084.4210080924</v>
          </cell>
          <cell r="T51">
            <v>82760.44</v>
          </cell>
          <cell r="U51">
            <v>41380.22</v>
          </cell>
          <cell r="V51">
            <v>41380.22</v>
          </cell>
          <cell r="W51">
            <v>0</v>
          </cell>
          <cell r="X51">
            <v>129912.96599788473</v>
          </cell>
          <cell r="Y51">
            <v>20486.622247884359</v>
          </cell>
          <cell r="Z51">
            <v>109426.34375</v>
          </cell>
          <cell r="AA51">
            <v>3.7834979593753815E-10</v>
          </cell>
          <cell r="AB51">
            <v>6926917.1222102074</v>
          </cell>
          <cell r="AE51">
            <v>160000</v>
          </cell>
        </row>
        <row r="52">
          <cell r="B52">
            <v>10343</v>
          </cell>
          <cell r="C52" t="str">
            <v>AGUNG SATRIO A</v>
          </cell>
          <cell r="D52" t="str">
            <v>DC</v>
          </cell>
          <cell r="E52">
            <v>0</v>
          </cell>
          <cell r="F52" t="str">
            <v>BAYU</v>
          </cell>
          <cell r="G52" t="str">
            <v>K0</v>
          </cell>
          <cell r="H52">
            <v>43242</v>
          </cell>
          <cell r="I52">
            <v>22</v>
          </cell>
          <cell r="J52">
            <v>4138022</v>
          </cell>
          <cell r="K52">
            <v>4138022</v>
          </cell>
          <cell r="L52">
            <v>1268475</v>
          </cell>
          <cell r="M52">
            <v>0</v>
          </cell>
          <cell r="N52">
            <v>937172.08092485555</v>
          </cell>
          <cell r="O52">
            <v>175452.13279999999</v>
          </cell>
          <cell r="P52">
            <v>0</v>
          </cell>
          <cell r="Q52">
            <v>82760.44</v>
          </cell>
          <cell r="S52">
            <v>6601881.6537248557</v>
          </cell>
          <cell r="T52">
            <v>82760.44</v>
          </cell>
          <cell r="U52">
            <v>0</v>
          </cell>
          <cell r="V52">
            <v>41380.22</v>
          </cell>
          <cell r="W52">
            <v>0</v>
          </cell>
          <cell r="X52">
            <v>63632.345551930623</v>
          </cell>
          <cell r="Y52">
            <v>3379.7830519306476</v>
          </cell>
          <cell r="Z52">
            <v>60252.562499999978</v>
          </cell>
          <cell r="AA52">
            <v>0</v>
          </cell>
          <cell r="AB52">
            <v>6155896.075372925</v>
          </cell>
          <cell r="AE52">
            <v>0</v>
          </cell>
        </row>
        <row r="53">
          <cell r="B53">
            <v>10344</v>
          </cell>
          <cell r="C53" t="str">
            <v>YANTI KUSNIA LUMBAN GAOL</v>
          </cell>
          <cell r="D53" t="str">
            <v>DC</v>
          </cell>
          <cell r="E53">
            <v>0</v>
          </cell>
          <cell r="F53" t="str">
            <v>MITA</v>
          </cell>
          <cell r="G53" t="str">
            <v>TK</v>
          </cell>
          <cell r="H53">
            <v>43251</v>
          </cell>
          <cell r="I53">
            <v>22</v>
          </cell>
          <cell r="J53">
            <v>4138022</v>
          </cell>
          <cell r="K53">
            <v>4138022</v>
          </cell>
          <cell r="L53">
            <v>2551500</v>
          </cell>
          <cell r="M53">
            <v>0</v>
          </cell>
          <cell r="N53">
            <v>937172.08092485555</v>
          </cell>
          <cell r="O53">
            <v>175452.13279999999</v>
          </cell>
          <cell r="P53">
            <v>165520.88</v>
          </cell>
          <cell r="Q53">
            <v>82760.44</v>
          </cell>
          <cell r="S53">
            <v>8050427.5337248556</v>
          </cell>
          <cell r="T53">
            <v>82760.44</v>
          </cell>
          <cell r="U53">
            <v>41380.22</v>
          </cell>
          <cell r="V53">
            <v>41380.22</v>
          </cell>
          <cell r="W53">
            <v>0</v>
          </cell>
          <cell r="X53">
            <v>149119.26385193071</v>
          </cell>
          <cell r="Y53">
            <v>27923.013851930667</v>
          </cell>
          <cell r="Z53">
            <v>121196.25000000004</v>
          </cell>
          <cell r="AA53">
            <v>0</v>
          </cell>
          <cell r="AB53">
            <v>7312053.9370729253</v>
          </cell>
          <cell r="AE53">
            <v>0</v>
          </cell>
        </row>
        <row r="54">
          <cell r="B54">
            <v>10346</v>
          </cell>
          <cell r="C54" t="str">
            <v>SAPUTRA</v>
          </cell>
          <cell r="D54" t="str">
            <v>DC</v>
          </cell>
          <cell r="E54">
            <v>0</v>
          </cell>
          <cell r="F54" t="str">
            <v>RUDI</v>
          </cell>
          <cell r="G54" t="str">
            <v>K1</v>
          </cell>
          <cell r="H54">
            <v>43293</v>
          </cell>
          <cell r="I54">
            <v>22</v>
          </cell>
          <cell r="J54">
            <v>4138022</v>
          </cell>
          <cell r="K54">
            <v>4138022</v>
          </cell>
          <cell r="L54">
            <v>0</v>
          </cell>
          <cell r="M54">
            <v>0</v>
          </cell>
          <cell r="N54">
            <v>901293.27745664748</v>
          </cell>
          <cell r="O54">
            <v>175452.13279999999</v>
          </cell>
          <cell r="P54">
            <v>0</v>
          </cell>
          <cell r="Q54">
            <v>82760.44</v>
          </cell>
          <cell r="S54">
            <v>5297527.8502566479</v>
          </cell>
          <cell r="T54">
            <v>82760.44</v>
          </cell>
          <cell r="U54">
            <v>0</v>
          </cell>
          <cell r="V54">
            <v>41380.22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4915174.6174566476</v>
          </cell>
          <cell r="AE54">
            <v>0</v>
          </cell>
        </row>
        <row r="55">
          <cell r="B55">
            <v>10349</v>
          </cell>
          <cell r="C55" t="str">
            <v>RIZKI SARNI PURBA</v>
          </cell>
          <cell r="D55" t="str">
            <v>DC</v>
          </cell>
          <cell r="E55">
            <v>0</v>
          </cell>
          <cell r="F55" t="str">
            <v>BAYU</v>
          </cell>
          <cell r="G55" t="str">
            <v>TK</v>
          </cell>
          <cell r="H55">
            <v>43294</v>
          </cell>
          <cell r="I55">
            <v>22</v>
          </cell>
          <cell r="J55">
            <v>4138022</v>
          </cell>
          <cell r="K55">
            <v>4138022</v>
          </cell>
          <cell r="L55">
            <v>0</v>
          </cell>
          <cell r="M55">
            <v>0</v>
          </cell>
          <cell r="N55">
            <v>937172.08092485555</v>
          </cell>
          <cell r="O55">
            <v>175452.13279999999</v>
          </cell>
          <cell r="P55">
            <v>0</v>
          </cell>
          <cell r="Q55">
            <v>82760.44</v>
          </cell>
          <cell r="S55">
            <v>5333406.6537248557</v>
          </cell>
          <cell r="T55">
            <v>82760.44</v>
          </cell>
          <cell r="U55">
            <v>0</v>
          </cell>
          <cell r="V55">
            <v>41380.22</v>
          </cell>
          <cell r="W55">
            <v>0</v>
          </cell>
          <cell r="X55">
            <v>22129.783051930648</v>
          </cell>
          <cell r="Y55">
            <v>22129.783051930648</v>
          </cell>
          <cell r="Z55">
            <v>0</v>
          </cell>
          <cell r="AA55">
            <v>0</v>
          </cell>
          <cell r="AB55">
            <v>4928923.637872925</v>
          </cell>
          <cell r="AE55">
            <v>0</v>
          </cell>
        </row>
        <row r="56">
          <cell r="B56">
            <v>10351</v>
          </cell>
          <cell r="C56" t="str">
            <v>IRAWATY TAMPUBOLON</v>
          </cell>
          <cell r="D56" t="str">
            <v>DC</v>
          </cell>
          <cell r="E56">
            <v>0</v>
          </cell>
          <cell r="F56" t="str">
            <v>RUDI</v>
          </cell>
          <cell r="G56" t="str">
            <v>TK</v>
          </cell>
          <cell r="H56">
            <v>43313</v>
          </cell>
          <cell r="I56">
            <v>22</v>
          </cell>
          <cell r="J56">
            <v>4138022</v>
          </cell>
          <cell r="K56">
            <v>4138022</v>
          </cell>
          <cell r="L56">
            <v>817425</v>
          </cell>
          <cell r="M56">
            <v>0</v>
          </cell>
          <cell r="N56">
            <v>937172.08092485555</v>
          </cell>
          <cell r="O56">
            <v>175452.13279999999</v>
          </cell>
          <cell r="P56">
            <v>165520.88</v>
          </cell>
          <cell r="Q56">
            <v>82760.44</v>
          </cell>
          <cell r="S56">
            <v>6316352.5337248556</v>
          </cell>
          <cell r="T56">
            <v>82760.44</v>
          </cell>
          <cell r="U56">
            <v>41380.22</v>
          </cell>
          <cell r="V56">
            <v>41380.22</v>
          </cell>
          <cell r="W56">
            <v>0</v>
          </cell>
          <cell r="X56">
            <v>66750.701351930693</v>
          </cell>
          <cell r="Y56">
            <v>27923.013851930667</v>
          </cell>
          <cell r="Z56">
            <v>38827.687500000029</v>
          </cell>
          <cell r="AA56">
            <v>0</v>
          </cell>
          <cell r="AB56">
            <v>5660347.4995729253</v>
          </cell>
          <cell r="AE56">
            <v>0</v>
          </cell>
        </row>
        <row r="57">
          <cell r="B57">
            <v>10353</v>
          </cell>
          <cell r="C57" t="str">
            <v>SYAWAL JUNIAR</v>
          </cell>
          <cell r="D57" t="str">
            <v>DC</v>
          </cell>
          <cell r="E57">
            <v>0</v>
          </cell>
          <cell r="F57" t="str">
            <v>KOTOT</v>
          </cell>
          <cell r="G57" t="str">
            <v>K1</v>
          </cell>
          <cell r="H57">
            <v>43318</v>
          </cell>
          <cell r="I57">
            <v>22</v>
          </cell>
          <cell r="J57">
            <v>4138022</v>
          </cell>
          <cell r="K57">
            <v>4138022</v>
          </cell>
          <cell r="L57">
            <v>0</v>
          </cell>
          <cell r="M57">
            <v>0</v>
          </cell>
          <cell r="N57">
            <v>937172.08092485555</v>
          </cell>
          <cell r="O57">
            <v>175452.13279999999</v>
          </cell>
          <cell r="P57">
            <v>0</v>
          </cell>
          <cell r="Q57">
            <v>82760.44</v>
          </cell>
          <cell r="S57">
            <v>5333406.6537248557</v>
          </cell>
          <cell r="T57">
            <v>82760.44</v>
          </cell>
          <cell r="U57">
            <v>0</v>
          </cell>
          <cell r="V57">
            <v>41380.22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4951053.4209248554</v>
          </cell>
          <cell r="AE57">
            <v>0</v>
          </cell>
        </row>
        <row r="58">
          <cell r="B58">
            <v>10355</v>
          </cell>
          <cell r="C58" t="str">
            <v>MARTA SINAGA</v>
          </cell>
          <cell r="D58" t="str">
            <v>DC</v>
          </cell>
          <cell r="E58">
            <v>0</v>
          </cell>
          <cell r="F58" t="str">
            <v>MITA</v>
          </cell>
          <cell r="G58" t="str">
            <v>TK</v>
          </cell>
          <cell r="H58">
            <v>43353</v>
          </cell>
          <cell r="I58">
            <v>22</v>
          </cell>
          <cell r="J58">
            <v>4138022</v>
          </cell>
          <cell r="K58">
            <v>4138022</v>
          </cell>
          <cell r="L58">
            <v>0</v>
          </cell>
          <cell r="M58">
            <v>0</v>
          </cell>
          <cell r="N58">
            <v>662101.25433526014</v>
          </cell>
          <cell r="O58">
            <v>175452.13279999999</v>
          </cell>
          <cell r="P58">
            <v>165520.88</v>
          </cell>
          <cell r="Q58">
            <v>82760.44</v>
          </cell>
          <cell r="S58">
            <v>5223856.7071352601</v>
          </cell>
          <cell r="T58">
            <v>82760.44</v>
          </cell>
          <cell r="U58">
            <v>41380.22</v>
          </cell>
          <cell r="V58">
            <v>41380.22</v>
          </cell>
          <cell r="W58">
            <v>0</v>
          </cell>
          <cell r="X58">
            <v>14857.149588924896</v>
          </cell>
          <cell r="Y58">
            <v>14857.149588924896</v>
          </cell>
          <cell r="Z58">
            <v>0</v>
          </cell>
          <cell r="AA58">
            <v>0</v>
          </cell>
          <cell r="AB58">
            <v>4619745.2247463353</v>
          </cell>
          <cell r="AE58">
            <v>0</v>
          </cell>
        </row>
        <row r="59">
          <cell r="B59">
            <v>10357</v>
          </cell>
          <cell r="C59" t="str">
            <v>MEILANI SOFYANA</v>
          </cell>
          <cell r="D59" t="str">
            <v>DC</v>
          </cell>
          <cell r="E59">
            <v>0</v>
          </cell>
          <cell r="F59" t="str">
            <v>ROMLAH</v>
          </cell>
          <cell r="G59" t="str">
            <v>TK</v>
          </cell>
          <cell r="H59">
            <v>43406</v>
          </cell>
          <cell r="I59">
            <v>22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901293.27745664748</v>
          </cell>
          <cell r="O59">
            <v>175452.13279999999</v>
          </cell>
          <cell r="P59">
            <v>0</v>
          </cell>
          <cell r="Q59">
            <v>82760.44</v>
          </cell>
          <cell r="S59">
            <v>5297527.8502566479</v>
          </cell>
          <cell r="T59">
            <v>82760.44</v>
          </cell>
          <cell r="U59">
            <v>0</v>
          </cell>
          <cell r="V59">
            <v>41380.22</v>
          </cell>
          <cell r="W59">
            <v>0</v>
          </cell>
          <cell r="X59">
            <v>20425.539887191113</v>
          </cell>
          <cell r="Y59">
            <v>20425.539887190735</v>
          </cell>
          <cell r="Z59">
            <v>0</v>
          </cell>
          <cell r="AA59">
            <v>3.7834979593753815E-10</v>
          </cell>
          <cell r="AB59">
            <v>4894749.0775694568</v>
          </cell>
          <cell r="AE59">
            <v>0</v>
          </cell>
        </row>
        <row r="60">
          <cell r="B60">
            <v>10365</v>
          </cell>
          <cell r="C60" t="str">
            <v>LILIK ELISAH MILYANI</v>
          </cell>
          <cell r="D60" t="str">
            <v>DC</v>
          </cell>
          <cell r="E60">
            <v>0</v>
          </cell>
          <cell r="F60" t="str">
            <v>KOTOT</v>
          </cell>
          <cell r="G60" t="str">
            <v>TK</v>
          </cell>
          <cell r="H60">
            <v>43486</v>
          </cell>
          <cell r="I60">
            <v>22</v>
          </cell>
          <cell r="J60">
            <v>4138022</v>
          </cell>
          <cell r="K60">
            <v>4138022</v>
          </cell>
          <cell r="L60">
            <v>802485</v>
          </cell>
          <cell r="M60">
            <v>0</v>
          </cell>
          <cell r="N60">
            <v>937172.08092485555</v>
          </cell>
          <cell r="O60">
            <v>175452.13279999999</v>
          </cell>
          <cell r="P60">
            <v>165520.88</v>
          </cell>
          <cell r="Q60">
            <v>82760.44</v>
          </cell>
          <cell r="S60">
            <v>6301412.5337248556</v>
          </cell>
          <cell r="T60">
            <v>82760.44</v>
          </cell>
          <cell r="U60">
            <v>41380.22</v>
          </cell>
          <cell r="V60">
            <v>41380.22</v>
          </cell>
          <cell r="W60">
            <v>0</v>
          </cell>
          <cell r="X60">
            <v>66041.051351930699</v>
          </cell>
          <cell r="Y60">
            <v>27923.013851930667</v>
          </cell>
          <cell r="Z60">
            <v>38118.037500000035</v>
          </cell>
          <cell r="AA60">
            <v>0</v>
          </cell>
          <cell r="AB60">
            <v>5646117.1495729247</v>
          </cell>
          <cell r="AE60">
            <v>0</v>
          </cell>
        </row>
        <row r="61">
          <cell r="B61">
            <v>10366</v>
          </cell>
          <cell r="C61" t="str">
            <v>JOKO WURYANTO</v>
          </cell>
          <cell r="D61" t="str">
            <v>DC</v>
          </cell>
          <cell r="E61">
            <v>0</v>
          </cell>
          <cell r="F61" t="str">
            <v>MONANG</v>
          </cell>
          <cell r="G61" t="str">
            <v>K2</v>
          </cell>
          <cell r="H61">
            <v>43493</v>
          </cell>
          <cell r="I61">
            <v>22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901293.27745664748</v>
          </cell>
          <cell r="O61">
            <v>175452.13279999999</v>
          </cell>
          <cell r="P61">
            <v>165520.88</v>
          </cell>
          <cell r="Q61">
            <v>82760.44</v>
          </cell>
          <cell r="S61">
            <v>5463048.7302566478</v>
          </cell>
          <cell r="T61">
            <v>82760.44</v>
          </cell>
          <cell r="U61">
            <v>41380.22</v>
          </cell>
          <cell r="V61">
            <v>41380.22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4873794.3974566478</v>
          </cell>
          <cell r="AE61">
            <v>0</v>
          </cell>
        </row>
        <row r="62">
          <cell r="B62">
            <v>10368</v>
          </cell>
          <cell r="C62" t="str">
            <v>JUSLIN LUAHAMBOWO</v>
          </cell>
          <cell r="D62" t="str">
            <v>DC</v>
          </cell>
          <cell r="E62">
            <v>0</v>
          </cell>
          <cell r="F62" t="str">
            <v>ROMLAH</v>
          </cell>
          <cell r="G62" t="str">
            <v>TK</v>
          </cell>
          <cell r="H62">
            <v>43523</v>
          </cell>
          <cell r="I62">
            <v>22</v>
          </cell>
          <cell r="J62">
            <v>4138022</v>
          </cell>
          <cell r="K62">
            <v>4138022</v>
          </cell>
          <cell r="L62">
            <v>0</v>
          </cell>
          <cell r="M62">
            <v>0</v>
          </cell>
          <cell r="N62">
            <v>901293.27745664748</v>
          </cell>
          <cell r="O62">
            <v>175452.13279999999</v>
          </cell>
          <cell r="P62">
            <v>0</v>
          </cell>
          <cell r="Q62">
            <v>82760.44</v>
          </cell>
          <cell r="S62">
            <v>5297527.8502566479</v>
          </cell>
          <cell r="T62">
            <v>82760.44</v>
          </cell>
          <cell r="U62">
            <v>0</v>
          </cell>
          <cell r="V62">
            <v>41380.22</v>
          </cell>
          <cell r="W62">
            <v>0</v>
          </cell>
          <cell r="X62">
            <v>20425.539887191113</v>
          </cell>
          <cell r="Y62">
            <v>20425.539887190735</v>
          </cell>
          <cell r="Z62">
            <v>0</v>
          </cell>
          <cell r="AA62">
            <v>3.7834979593753815E-10</v>
          </cell>
          <cell r="AB62">
            <v>4894749.0775694568</v>
          </cell>
          <cell r="AE62">
            <v>0</v>
          </cell>
        </row>
        <row r="63">
          <cell r="B63">
            <v>10369</v>
          </cell>
          <cell r="C63" t="str">
            <v xml:space="preserve">YUNIMAN ZEBUA </v>
          </cell>
          <cell r="D63" t="str">
            <v>DC</v>
          </cell>
          <cell r="E63">
            <v>0</v>
          </cell>
          <cell r="F63" t="str">
            <v>KOTOT</v>
          </cell>
          <cell r="G63" t="str">
            <v>TK</v>
          </cell>
          <cell r="H63">
            <v>43530</v>
          </cell>
          <cell r="I63">
            <v>22</v>
          </cell>
          <cell r="J63">
            <v>4138022</v>
          </cell>
          <cell r="K63">
            <v>4138022</v>
          </cell>
          <cell r="L63">
            <v>0</v>
          </cell>
          <cell r="M63">
            <v>0</v>
          </cell>
          <cell r="N63">
            <v>780616.4682080925</v>
          </cell>
          <cell r="O63">
            <v>175452.13279999999</v>
          </cell>
          <cell r="P63">
            <v>0</v>
          </cell>
          <cell r="Q63">
            <v>82760.44</v>
          </cell>
          <cell r="S63">
            <v>5176851.0410080925</v>
          </cell>
          <cell r="T63">
            <v>82760.44</v>
          </cell>
          <cell r="U63">
            <v>0</v>
          </cell>
          <cell r="V63">
            <v>41380.22</v>
          </cell>
          <cell r="W63">
            <v>0</v>
          </cell>
          <cell r="X63">
            <v>14693.391447884404</v>
          </cell>
          <cell r="Y63">
            <v>14693.391447884404</v>
          </cell>
          <cell r="Z63">
            <v>0</v>
          </cell>
          <cell r="AA63">
            <v>0</v>
          </cell>
          <cell r="AB63">
            <v>4779804.4167602081</v>
          </cell>
          <cell r="AE63">
            <v>0</v>
          </cell>
        </row>
        <row r="64">
          <cell r="B64">
            <v>10370</v>
          </cell>
          <cell r="C64" t="str">
            <v xml:space="preserve">TUAN MARTAPPAK SIAHAAN </v>
          </cell>
          <cell r="D64" t="str">
            <v>DC</v>
          </cell>
          <cell r="E64">
            <v>0</v>
          </cell>
          <cell r="F64" t="str">
            <v>MITA</v>
          </cell>
          <cell r="G64" t="str">
            <v>TK</v>
          </cell>
          <cell r="H64">
            <v>43542</v>
          </cell>
          <cell r="I64">
            <v>22</v>
          </cell>
          <cell r="J64">
            <v>4138022</v>
          </cell>
          <cell r="K64">
            <v>4138022</v>
          </cell>
          <cell r="L64">
            <v>0</v>
          </cell>
          <cell r="M64">
            <v>0</v>
          </cell>
          <cell r="N64">
            <v>780616.4682080925</v>
          </cell>
          <cell r="O64">
            <v>175452.13279999999</v>
          </cell>
          <cell r="P64">
            <v>0</v>
          </cell>
          <cell r="Q64">
            <v>82760.44</v>
          </cell>
          <cell r="S64">
            <v>5176851.0410080925</v>
          </cell>
          <cell r="T64">
            <v>82760.44</v>
          </cell>
          <cell r="U64">
            <v>0</v>
          </cell>
          <cell r="V64">
            <v>41380.22</v>
          </cell>
          <cell r="W64">
            <v>0</v>
          </cell>
          <cell r="X64">
            <v>14693.391447884404</v>
          </cell>
          <cell r="Y64">
            <v>14693.391447884404</v>
          </cell>
          <cell r="Z64">
            <v>0</v>
          </cell>
          <cell r="AA64">
            <v>0</v>
          </cell>
          <cell r="AB64">
            <v>4779804.4167602081</v>
          </cell>
          <cell r="AE64">
            <v>0</v>
          </cell>
        </row>
        <row r="65">
          <cell r="B65">
            <v>10371</v>
          </cell>
          <cell r="C65" t="str">
            <v xml:space="preserve">NOVA LINA SIMAMORA </v>
          </cell>
          <cell r="D65" t="str">
            <v>DC</v>
          </cell>
          <cell r="E65">
            <v>0</v>
          </cell>
          <cell r="F65" t="str">
            <v>BAYU</v>
          </cell>
          <cell r="G65" t="str">
            <v>TK</v>
          </cell>
          <cell r="H65">
            <v>43550</v>
          </cell>
          <cell r="I65">
            <v>22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937172.08092485555</v>
          </cell>
          <cell r="O65">
            <v>175452.13279999999</v>
          </cell>
          <cell r="P65">
            <v>165520.88</v>
          </cell>
          <cell r="Q65">
            <v>82760.44</v>
          </cell>
          <cell r="S65">
            <v>5498927.5337248556</v>
          </cell>
          <cell r="T65">
            <v>82760.44</v>
          </cell>
          <cell r="U65">
            <v>41380.22</v>
          </cell>
          <cell r="V65">
            <v>41380.22</v>
          </cell>
          <cell r="W65">
            <v>0</v>
          </cell>
          <cell r="X65">
            <v>27923.013851930667</v>
          </cell>
          <cell r="Y65">
            <v>27923.013851930667</v>
          </cell>
          <cell r="Z65">
            <v>0</v>
          </cell>
          <cell r="AA65">
            <v>0</v>
          </cell>
          <cell r="AB65">
            <v>4881750.1870729253</v>
          </cell>
          <cell r="AE65">
            <v>0</v>
          </cell>
        </row>
        <row r="66">
          <cell r="B66">
            <v>10272</v>
          </cell>
          <cell r="C66" t="str">
            <v>LISTIANA PRASTIWI</v>
          </cell>
          <cell r="D66" t="str">
            <v>DC</v>
          </cell>
          <cell r="E66">
            <v>0</v>
          </cell>
          <cell r="F66" t="str">
            <v>KOTOT</v>
          </cell>
          <cell r="G66" t="str">
            <v>TK</v>
          </cell>
          <cell r="H66">
            <v>43587</v>
          </cell>
          <cell r="I66">
            <v>22</v>
          </cell>
          <cell r="J66">
            <v>4140000</v>
          </cell>
          <cell r="K66">
            <v>4140000</v>
          </cell>
          <cell r="L66">
            <v>2050321.2950000002</v>
          </cell>
          <cell r="M66">
            <v>0</v>
          </cell>
          <cell r="N66">
            <v>937572.25433526014</v>
          </cell>
          <cell r="O66">
            <v>175536</v>
          </cell>
          <cell r="P66">
            <v>165600</v>
          </cell>
          <cell r="Q66">
            <v>82800</v>
          </cell>
          <cell r="S66">
            <v>7551829.5493352599</v>
          </cell>
          <cell r="T66">
            <v>82800</v>
          </cell>
          <cell r="U66">
            <v>41400</v>
          </cell>
          <cell r="V66">
            <v>41400</v>
          </cell>
          <cell r="W66">
            <v>0</v>
          </cell>
          <cell r="X66">
            <v>125431.90359342484</v>
          </cell>
          <cell r="Y66">
            <v>28041.642080924848</v>
          </cell>
          <cell r="Z66">
            <v>97390.261512499987</v>
          </cell>
          <cell r="AA66">
            <v>0</v>
          </cell>
          <cell r="AB66">
            <v>6836861.6457418352</v>
          </cell>
          <cell r="AE66">
            <v>0</v>
          </cell>
        </row>
        <row r="67">
          <cell r="B67">
            <v>10245</v>
          </cell>
          <cell r="C67" t="str">
            <v>ERNAWATI SAPUTRI</v>
          </cell>
          <cell r="D67" t="str">
            <v>DC</v>
          </cell>
          <cell r="E67">
            <v>0</v>
          </cell>
          <cell r="F67" t="str">
            <v>ROMLAH</v>
          </cell>
          <cell r="G67" t="str">
            <v>TK</v>
          </cell>
          <cell r="H67">
            <v>43587</v>
          </cell>
          <cell r="I67">
            <v>22</v>
          </cell>
          <cell r="J67">
            <v>4140000</v>
          </cell>
          <cell r="K67">
            <v>4140000</v>
          </cell>
          <cell r="L67">
            <v>0</v>
          </cell>
          <cell r="M67">
            <v>0</v>
          </cell>
          <cell r="N67">
            <v>937572.25433526014</v>
          </cell>
          <cell r="O67">
            <v>175536</v>
          </cell>
          <cell r="P67">
            <v>165600</v>
          </cell>
          <cell r="Q67">
            <v>82800</v>
          </cell>
          <cell r="S67">
            <v>5501508.25433526</v>
          </cell>
          <cell r="T67">
            <v>82800</v>
          </cell>
          <cell r="U67">
            <v>41400</v>
          </cell>
          <cell r="V67">
            <v>41400</v>
          </cell>
          <cell r="W67">
            <v>0</v>
          </cell>
          <cell r="X67">
            <v>28041.642080924848</v>
          </cell>
          <cell r="Y67">
            <v>28041.642080924848</v>
          </cell>
          <cell r="Z67">
            <v>0</v>
          </cell>
          <cell r="AA67">
            <v>0</v>
          </cell>
          <cell r="AB67">
            <v>4883930.6122543355</v>
          </cell>
          <cell r="AE67">
            <v>0</v>
          </cell>
        </row>
        <row r="68">
          <cell r="B68">
            <v>10372</v>
          </cell>
          <cell r="C68" t="str">
            <v>EMMY NATALIA ROSDIANA</v>
          </cell>
          <cell r="D68" t="str">
            <v>DC</v>
          </cell>
          <cell r="E68">
            <v>0</v>
          </cell>
          <cell r="F68" t="str">
            <v>BAYU</v>
          </cell>
          <cell r="G68" t="str">
            <v>TK</v>
          </cell>
          <cell r="H68">
            <v>43648</v>
          </cell>
          <cell r="I68">
            <v>18</v>
          </cell>
          <cell r="J68">
            <v>4138022</v>
          </cell>
          <cell r="K68">
            <v>3385654.3636363638</v>
          </cell>
          <cell r="L68">
            <v>0</v>
          </cell>
          <cell r="M68">
            <v>0</v>
          </cell>
          <cell r="N68">
            <v>588182.05202312139</v>
          </cell>
          <cell r="O68">
            <v>143551.74501818183</v>
          </cell>
          <cell r="P68">
            <v>0</v>
          </cell>
          <cell r="Q68">
            <v>67713.08727272728</v>
          </cell>
          <cell r="S68">
            <v>4185101.2479503946</v>
          </cell>
          <cell r="T68">
            <v>67713.08727272728</v>
          </cell>
          <cell r="U68">
            <v>0</v>
          </cell>
          <cell r="V68">
            <v>33856.54363636364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3872266.7847503945</v>
          </cell>
          <cell r="AE68">
            <v>0</v>
          </cell>
        </row>
        <row r="69">
          <cell r="B69">
            <v>50009</v>
          </cell>
          <cell r="C69" t="str">
            <v>Rusdi Risdiantoro</v>
          </cell>
          <cell r="D69" t="str">
            <v>SC</v>
          </cell>
          <cell r="E69">
            <v>0</v>
          </cell>
          <cell r="F69" t="str">
            <v>Security</v>
          </cell>
          <cell r="G69" t="str">
            <v>K2</v>
          </cell>
          <cell r="H69">
            <v>40026</v>
          </cell>
          <cell r="I69">
            <v>22</v>
          </cell>
          <cell r="J69">
            <v>4138022</v>
          </cell>
          <cell r="K69">
            <v>4138022</v>
          </cell>
          <cell r="L69">
            <v>0</v>
          </cell>
          <cell r="M69">
            <v>0</v>
          </cell>
          <cell r="N69">
            <v>937172.08092485555</v>
          </cell>
          <cell r="O69">
            <v>175452.13279999999</v>
          </cell>
          <cell r="P69">
            <v>165520.88</v>
          </cell>
          <cell r="Q69">
            <v>82760.44</v>
          </cell>
          <cell r="S69">
            <v>5498927.5337248556</v>
          </cell>
          <cell r="T69">
            <v>82760.44</v>
          </cell>
          <cell r="U69">
            <v>41380.22</v>
          </cell>
          <cell r="V69">
            <v>41380.22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4909673.2009248557</v>
          </cell>
          <cell r="AE69">
            <v>0</v>
          </cell>
        </row>
        <row r="70">
          <cell r="B70">
            <v>50016</v>
          </cell>
          <cell r="C70" t="str">
            <v>ROHMAT P</v>
          </cell>
          <cell r="D70" t="str">
            <v>OB</v>
          </cell>
          <cell r="E70">
            <v>0</v>
          </cell>
          <cell r="F70" t="str">
            <v>Office Boy</v>
          </cell>
          <cell r="G70" t="str">
            <v>TK</v>
          </cell>
          <cell r="H70">
            <v>42800</v>
          </cell>
          <cell r="I70">
            <v>22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546531.79190751445</v>
          </cell>
          <cell r="O70">
            <v>0</v>
          </cell>
          <cell r="P70">
            <v>0</v>
          </cell>
          <cell r="Q70">
            <v>0</v>
          </cell>
          <cell r="S70">
            <v>546531.79190751445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546531.79190751445</v>
          </cell>
          <cell r="AE70">
            <v>0</v>
          </cell>
        </row>
      </sheetData>
      <sheetData sheetId="6"/>
      <sheetData sheetId="7">
        <row r="8">
          <cell r="B8">
            <v>40001</v>
          </cell>
          <cell r="C8" t="str">
            <v>DEWI DAMAYANTI</v>
          </cell>
          <cell r="D8">
            <v>973593.91699421965</v>
          </cell>
          <cell r="E8">
            <v>0</v>
          </cell>
          <cell r="F8">
            <v>125000</v>
          </cell>
        </row>
        <row r="9">
          <cell r="B9">
            <v>40002</v>
          </cell>
          <cell r="C9" t="str">
            <v>DIANAWATI DEWI P.</v>
          </cell>
          <cell r="D9">
            <v>932456.6473988439</v>
          </cell>
          <cell r="E9">
            <v>0</v>
          </cell>
          <cell r="F9">
            <v>125000</v>
          </cell>
        </row>
        <row r="10">
          <cell r="B10">
            <v>10034</v>
          </cell>
          <cell r="C10" t="str">
            <v>KOTOT TAKARIANTO</v>
          </cell>
          <cell r="D10">
            <v>518144.50867052021</v>
          </cell>
          <cell r="E10">
            <v>500000</v>
          </cell>
          <cell r="F10">
            <v>25000</v>
          </cell>
        </row>
        <row r="11">
          <cell r="B11">
            <v>10010</v>
          </cell>
          <cell r="C11" t="str">
            <v>BAYU BERIYANTO</v>
          </cell>
          <cell r="D11">
            <v>852745.66473988444</v>
          </cell>
          <cell r="E11">
            <v>500000</v>
          </cell>
          <cell r="F11">
            <v>100000</v>
          </cell>
        </row>
        <row r="12">
          <cell r="B12">
            <v>10053</v>
          </cell>
          <cell r="C12" t="str">
            <v>RUDI PRAWIRO</v>
          </cell>
          <cell r="D12">
            <v>891279.22306358384</v>
          </cell>
          <cell r="E12">
            <v>750000</v>
          </cell>
          <cell r="F12">
            <v>100000</v>
          </cell>
        </row>
        <row r="13">
          <cell r="B13">
            <v>10174</v>
          </cell>
          <cell r="C13" t="str">
            <v>MONANG SITOHANG</v>
          </cell>
          <cell r="D13">
            <v>729617.51155684027</v>
          </cell>
          <cell r="E13">
            <v>750000</v>
          </cell>
          <cell r="F13">
            <v>75000</v>
          </cell>
        </row>
        <row r="14">
          <cell r="B14" t="str">
            <v>10121(TL)</v>
          </cell>
          <cell r="C14" t="str">
            <v>MITA PURNAMA SARI</v>
          </cell>
          <cell r="D14">
            <v>873444.98034682067</v>
          </cell>
          <cell r="E14">
            <v>400000</v>
          </cell>
          <cell r="F14">
            <v>100000</v>
          </cell>
        </row>
        <row r="15">
          <cell r="B15" t="str">
            <v>10251(TL)</v>
          </cell>
          <cell r="C15" t="str">
            <v>SITI ROMLAH</v>
          </cell>
          <cell r="D15">
            <v>837172.08092485555</v>
          </cell>
          <cell r="E15">
            <v>400000</v>
          </cell>
          <cell r="F15">
            <v>100000</v>
          </cell>
        </row>
        <row r="16">
          <cell r="B16">
            <v>11043</v>
          </cell>
          <cell r="C16" t="str">
            <v>DYNO TRI BAYUNANDA</v>
          </cell>
          <cell r="D16">
            <v>815580.73217726406</v>
          </cell>
          <cell r="F16">
            <v>100000</v>
          </cell>
        </row>
        <row r="17">
          <cell r="B17">
            <v>10070</v>
          </cell>
          <cell r="C17" t="str">
            <v>YUNITA</v>
          </cell>
          <cell r="D17">
            <v>742024.38430635841</v>
          </cell>
          <cell r="F17">
            <v>75000</v>
          </cell>
        </row>
        <row r="18">
          <cell r="B18">
            <v>11049</v>
          </cell>
          <cell r="C18" t="str">
            <v>YULIANINGSIH</v>
          </cell>
          <cell r="D18">
            <v>826268.78612716775</v>
          </cell>
          <cell r="F18">
            <v>100000</v>
          </cell>
        </row>
        <row r="19">
          <cell r="B19">
            <v>10129</v>
          </cell>
          <cell r="C19" t="str">
            <v>AL IKHSAN ARIFUDIN</v>
          </cell>
          <cell r="D19">
            <v>837572.25433526014</v>
          </cell>
          <cell r="F19">
            <v>100000</v>
          </cell>
        </row>
        <row r="20">
          <cell r="B20">
            <v>10141</v>
          </cell>
          <cell r="C20" t="str">
            <v>ENAH SRIANAH</v>
          </cell>
          <cell r="D20">
            <v>871263.86734104052</v>
          </cell>
          <cell r="F20">
            <v>100000</v>
          </cell>
        </row>
        <row r="21">
          <cell r="B21">
            <v>10161</v>
          </cell>
          <cell r="C21" t="str">
            <v>SITTI MELATI NOVIATI TRIFIRLI</v>
          </cell>
          <cell r="D21">
            <v>801676.30057803472</v>
          </cell>
          <cell r="F21">
            <v>100000</v>
          </cell>
        </row>
        <row r="22">
          <cell r="B22">
            <v>10166</v>
          </cell>
          <cell r="C22" t="str">
            <v>EVA ERNAWATI</v>
          </cell>
          <cell r="D22">
            <v>719083.81502890168</v>
          </cell>
          <cell r="F22">
            <v>75000</v>
          </cell>
        </row>
        <row r="23">
          <cell r="B23">
            <v>10167</v>
          </cell>
          <cell r="C23" t="str">
            <v>F ADISTYA AMANDA</v>
          </cell>
          <cell r="D23">
            <v>864377.96557996154</v>
          </cell>
          <cell r="F23">
            <v>100000</v>
          </cell>
        </row>
        <row r="24">
          <cell r="B24">
            <v>10208</v>
          </cell>
          <cell r="C24" t="str">
            <v>ABDUL FATAH</v>
          </cell>
          <cell r="D24">
            <v>853089.59537572251</v>
          </cell>
          <cell r="F24">
            <v>100000</v>
          </cell>
        </row>
        <row r="25">
          <cell r="B25">
            <v>10214</v>
          </cell>
          <cell r="C25" t="str">
            <v>HENDRO NOFRIANTO</v>
          </cell>
          <cell r="D25">
            <v>837572.25433526014</v>
          </cell>
          <cell r="F25">
            <v>100000</v>
          </cell>
        </row>
        <row r="26">
          <cell r="B26">
            <v>10223</v>
          </cell>
          <cell r="C26" t="str">
            <v>DENI IRAWATI</v>
          </cell>
          <cell r="D26">
            <v>792059.0201965319</v>
          </cell>
          <cell r="F26">
            <v>100000</v>
          </cell>
        </row>
        <row r="27">
          <cell r="B27">
            <v>10224</v>
          </cell>
          <cell r="C27" t="str">
            <v>RUKMINI</v>
          </cell>
          <cell r="D27">
            <v>853356.39653179189</v>
          </cell>
          <cell r="F27">
            <v>100000</v>
          </cell>
        </row>
        <row r="28">
          <cell r="B28">
            <v>10246</v>
          </cell>
          <cell r="C28" t="str">
            <v>BERNIKE HERAWATI TAMPUBOLON</v>
          </cell>
          <cell r="D28">
            <v>871014.26473988453</v>
          </cell>
          <cell r="F28">
            <v>100000</v>
          </cell>
        </row>
        <row r="29">
          <cell r="B29">
            <v>10264</v>
          </cell>
          <cell r="C29" t="str">
            <v>DARWIN RUMAHORBO</v>
          </cell>
          <cell r="D29">
            <v>816647.46219653171</v>
          </cell>
          <cell r="F29">
            <v>100000</v>
          </cell>
        </row>
        <row r="30">
          <cell r="B30">
            <v>10269</v>
          </cell>
          <cell r="C30" t="str">
            <v>SITI QONI'AH</v>
          </cell>
          <cell r="D30">
            <v>871763.07254335261</v>
          </cell>
          <cell r="F30">
            <v>100000</v>
          </cell>
        </row>
        <row r="31">
          <cell r="B31">
            <v>10275</v>
          </cell>
          <cell r="C31" t="str">
            <v>SUGESTI SITUMORANG</v>
          </cell>
          <cell r="D31">
            <v>853356.39653179189</v>
          </cell>
          <cell r="F31">
            <v>100000</v>
          </cell>
        </row>
        <row r="32">
          <cell r="B32">
            <v>10279</v>
          </cell>
          <cell r="C32" t="str">
            <v>JULIA DEVI SINAGA</v>
          </cell>
          <cell r="D32">
            <v>837572.25433526014</v>
          </cell>
          <cell r="F32">
            <v>100000</v>
          </cell>
        </row>
        <row r="33">
          <cell r="B33">
            <v>10286</v>
          </cell>
          <cell r="C33" t="str">
            <v>TRY HEPPY NESS LB GAOL</v>
          </cell>
          <cell r="D33">
            <v>837572.25433526014</v>
          </cell>
          <cell r="F33">
            <v>100000</v>
          </cell>
        </row>
        <row r="34">
          <cell r="B34">
            <v>10292</v>
          </cell>
          <cell r="C34" t="str">
            <v>NINING RUSTITIN</v>
          </cell>
          <cell r="D34">
            <v>853213.7664739883</v>
          </cell>
          <cell r="F34">
            <v>100000</v>
          </cell>
        </row>
        <row r="35">
          <cell r="B35">
            <v>10293</v>
          </cell>
          <cell r="C35" t="str">
            <v>VERONIKA MANURUNG</v>
          </cell>
          <cell r="D35">
            <v>837572.25433526014</v>
          </cell>
          <cell r="F35">
            <v>100000</v>
          </cell>
        </row>
        <row r="36">
          <cell r="B36">
            <v>10300</v>
          </cell>
          <cell r="C36" t="str">
            <v>SAPTHA MANDASARI</v>
          </cell>
          <cell r="D36">
            <v>837572.25433526014</v>
          </cell>
          <cell r="F36">
            <v>100000</v>
          </cell>
        </row>
        <row r="37">
          <cell r="B37">
            <v>10306</v>
          </cell>
          <cell r="C37" t="str">
            <v>ROHANI SIBURIAN</v>
          </cell>
          <cell r="D37">
            <v>705953.7572254336</v>
          </cell>
          <cell r="F37">
            <v>75000</v>
          </cell>
        </row>
        <row r="38">
          <cell r="B38">
            <v>10311</v>
          </cell>
          <cell r="C38" t="str">
            <v>WASTINI</v>
          </cell>
          <cell r="D38">
            <v>853089.59537572251</v>
          </cell>
          <cell r="F38">
            <v>100000</v>
          </cell>
        </row>
        <row r="39">
          <cell r="B39">
            <v>10313</v>
          </cell>
          <cell r="C39" t="str">
            <v>B.MEGAWATI LUMBANTORUAN</v>
          </cell>
          <cell r="D39">
            <v>870796.96531791904</v>
          </cell>
          <cell r="F39">
            <v>100000</v>
          </cell>
        </row>
        <row r="40">
          <cell r="B40">
            <v>10314</v>
          </cell>
          <cell r="C40" t="str">
            <v>NANCI MELDA SIHOMBING</v>
          </cell>
          <cell r="D40">
            <v>502543.3526011561</v>
          </cell>
          <cell r="F40">
            <v>75000</v>
          </cell>
        </row>
        <row r="41">
          <cell r="B41">
            <v>10315</v>
          </cell>
          <cell r="C41" t="str">
            <v>ZAENAL MUSTAFA SITUMORANG</v>
          </cell>
          <cell r="D41">
            <v>574335.26011560694</v>
          </cell>
          <cell r="F41">
            <v>50000</v>
          </cell>
        </row>
        <row r="42">
          <cell r="B42">
            <v>10317</v>
          </cell>
          <cell r="C42" t="str">
            <v>WA ODE LISA HABSARI</v>
          </cell>
          <cell r="D42">
            <v>853089.59537572251</v>
          </cell>
          <cell r="F42">
            <v>100000</v>
          </cell>
        </row>
        <row r="43">
          <cell r="B43">
            <v>10322</v>
          </cell>
          <cell r="C43" t="str">
            <v>GABRIELLA TAMPUBOLON</v>
          </cell>
          <cell r="D43">
            <v>837172.08092485555</v>
          </cell>
          <cell r="F43">
            <v>100000</v>
          </cell>
        </row>
        <row r="44">
          <cell r="B44">
            <v>10324</v>
          </cell>
          <cell r="C44" t="str">
            <v>DHEA PATTAH</v>
          </cell>
          <cell r="D44">
            <v>801293.27745664748</v>
          </cell>
          <cell r="F44">
            <v>100000</v>
          </cell>
        </row>
        <row r="45">
          <cell r="B45">
            <v>10325</v>
          </cell>
          <cell r="C45" t="str">
            <v>NURLIAN  FAUZIAH RAHMAN</v>
          </cell>
          <cell r="D45">
            <v>805279.81117533729</v>
          </cell>
          <cell r="F45">
            <v>100000</v>
          </cell>
        </row>
        <row r="46">
          <cell r="B46">
            <v>10331</v>
          </cell>
          <cell r="C46" t="str">
            <v>SUHADAYANI RAHMALIA</v>
          </cell>
          <cell r="D46">
            <v>837572.25433526014</v>
          </cell>
          <cell r="F46">
            <v>100000</v>
          </cell>
        </row>
        <row r="47">
          <cell r="B47">
            <v>10339</v>
          </cell>
          <cell r="C47" t="str">
            <v>SUGESTI TRI WIHANI</v>
          </cell>
          <cell r="D47">
            <v>837172.08092485555</v>
          </cell>
          <cell r="F47">
            <v>100000</v>
          </cell>
        </row>
        <row r="48">
          <cell r="B48">
            <v>10342</v>
          </cell>
          <cell r="C48" t="str">
            <v>SELLY BERTOVYA SIHALOHO</v>
          </cell>
          <cell r="D48">
            <v>705616.4682080925</v>
          </cell>
          <cell r="F48">
            <v>75000</v>
          </cell>
        </row>
        <row r="49">
          <cell r="B49">
            <v>10343</v>
          </cell>
          <cell r="C49" t="str">
            <v>AGUNG SATRIO A</v>
          </cell>
          <cell r="D49">
            <v>837172.08092485555</v>
          </cell>
          <cell r="F49">
            <v>100000</v>
          </cell>
        </row>
        <row r="50">
          <cell r="B50">
            <v>10344</v>
          </cell>
          <cell r="C50" t="str">
            <v>YANTI KUSNIA LUMBAN GAOL</v>
          </cell>
          <cell r="D50">
            <v>837172.08092485555</v>
          </cell>
          <cell r="F50">
            <v>100000</v>
          </cell>
        </row>
        <row r="51">
          <cell r="B51">
            <v>10346</v>
          </cell>
          <cell r="C51" t="str">
            <v>SAPUTRA</v>
          </cell>
          <cell r="D51">
            <v>801293.27745664748</v>
          </cell>
          <cell r="F51">
            <v>100000</v>
          </cell>
        </row>
        <row r="52">
          <cell r="B52">
            <v>10349</v>
          </cell>
          <cell r="C52" t="str">
            <v>RIZKI SARNI PURBA</v>
          </cell>
          <cell r="D52">
            <v>837172.08092485555</v>
          </cell>
          <cell r="F52">
            <v>100000</v>
          </cell>
        </row>
        <row r="53">
          <cell r="B53">
            <v>10351</v>
          </cell>
          <cell r="C53" t="str">
            <v>IRAWATY TAMPUBOLON</v>
          </cell>
          <cell r="D53">
            <v>837172.08092485555</v>
          </cell>
          <cell r="F53">
            <v>100000</v>
          </cell>
        </row>
        <row r="54">
          <cell r="B54">
            <v>10353</v>
          </cell>
          <cell r="C54" t="str">
            <v>SYAWAL JUNIAR</v>
          </cell>
          <cell r="D54">
            <v>837172.08092485555</v>
          </cell>
          <cell r="F54">
            <v>100000</v>
          </cell>
        </row>
        <row r="55">
          <cell r="B55">
            <v>10355</v>
          </cell>
          <cell r="C55" t="str">
            <v>MARTA SINAGA</v>
          </cell>
          <cell r="D55">
            <v>562101.25433526014</v>
          </cell>
          <cell r="F55">
            <v>100000</v>
          </cell>
        </row>
        <row r="56">
          <cell r="B56">
            <v>10357</v>
          </cell>
          <cell r="C56" t="str">
            <v>MEILANI SOFYANA</v>
          </cell>
          <cell r="D56">
            <v>801293.27745664748</v>
          </cell>
          <cell r="F56">
            <v>100000</v>
          </cell>
        </row>
        <row r="57">
          <cell r="B57">
            <v>10365</v>
          </cell>
          <cell r="C57" t="str">
            <v>LILIK ELISAH MILYANI</v>
          </cell>
          <cell r="D57">
            <v>837172.08092485555</v>
          </cell>
          <cell r="F57">
            <v>100000</v>
          </cell>
        </row>
        <row r="58">
          <cell r="B58">
            <v>10366</v>
          </cell>
          <cell r="C58" t="str">
            <v>JOKO WURYANTO</v>
          </cell>
          <cell r="D58">
            <v>801293.27745664748</v>
          </cell>
          <cell r="F58">
            <v>100000</v>
          </cell>
        </row>
        <row r="59">
          <cell r="B59">
            <v>10368</v>
          </cell>
          <cell r="C59" t="str">
            <v>JUSLIN LUAHAMBOWO</v>
          </cell>
          <cell r="D59">
            <v>801293.27745664748</v>
          </cell>
          <cell r="F59">
            <v>100000</v>
          </cell>
        </row>
        <row r="60">
          <cell r="B60">
            <v>10369</v>
          </cell>
          <cell r="C60" t="str">
            <v xml:space="preserve">YUNIMAN ZEBUA </v>
          </cell>
          <cell r="D60">
            <v>705616.4682080925</v>
          </cell>
          <cell r="F60">
            <v>75000</v>
          </cell>
        </row>
        <row r="61">
          <cell r="B61">
            <v>10370</v>
          </cell>
          <cell r="C61" t="str">
            <v xml:space="preserve">TUAN MARTAPPAK SIAHAAN </v>
          </cell>
          <cell r="D61">
            <v>705616.4682080925</v>
          </cell>
          <cell r="F61">
            <v>75000</v>
          </cell>
        </row>
        <row r="62">
          <cell r="B62">
            <v>10371</v>
          </cell>
          <cell r="C62" t="str">
            <v xml:space="preserve">NOVA LINA SIMAMORA </v>
          </cell>
          <cell r="D62">
            <v>837172.08092485555</v>
          </cell>
          <cell r="F62">
            <v>100000</v>
          </cell>
        </row>
        <row r="63">
          <cell r="B63">
            <v>10272</v>
          </cell>
          <cell r="C63" t="str">
            <v>LISTIANA PRASTIWI</v>
          </cell>
          <cell r="D63">
            <v>837572.25433526014</v>
          </cell>
          <cell r="F63">
            <v>100000</v>
          </cell>
        </row>
        <row r="64">
          <cell r="B64">
            <v>10245</v>
          </cell>
          <cell r="C64" t="str">
            <v>ERNAWATI SAPUTRI</v>
          </cell>
          <cell r="D64">
            <v>837572.25433526014</v>
          </cell>
          <cell r="F64">
            <v>100000</v>
          </cell>
        </row>
        <row r="65">
          <cell r="B65">
            <v>10372</v>
          </cell>
          <cell r="C65" t="str">
            <v>EMMY NATALIA ROSDIANA</v>
          </cell>
          <cell r="D65">
            <v>538182.05202312139</v>
          </cell>
          <cell r="F65">
            <v>50000</v>
          </cell>
        </row>
        <row r="66">
          <cell r="B66">
            <v>50009</v>
          </cell>
          <cell r="C66" t="str">
            <v>Rusdi Risdiantoro</v>
          </cell>
          <cell r="D66">
            <v>837172.08092485555</v>
          </cell>
          <cell r="F66">
            <v>100000</v>
          </cell>
        </row>
        <row r="67">
          <cell r="B67">
            <v>50016</v>
          </cell>
          <cell r="C67" t="str">
            <v>ROHMAT P</v>
          </cell>
          <cell r="D67">
            <v>546531.79190751445</v>
          </cell>
          <cell r="F67">
            <v>0</v>
          </cell>
        </row>
      </sheetData>
      <sheetData sheetId="8"/>
      <sheetData sheetId="9"/>
      <sheetData sheetId="10">
        <row r="8">
          <cell r="B8">
            <v>40001</v>
          </cell>
          <cell r="C8" t="str">
            <v>DEWI DAMAYANTI</v>
          </cell>
          <cell r="D8">
            <v>700000</v>
          </cell>
        </row>
        <row r="9">
          <cell r="B9">
            <v>40002</v>
          </cell>
          <cell r="C9" t="str">
            <v>DIANAWATI DEWI P.</v>
          </cell>
          <cell r="D9">
            <v>700000</v>
          </cell>
        </row>
        <row r="10">
          <cell r="B10">
            <v>10034</v>
          </cell>
          <cell r="C10" t="str">
            <v>KOTOT TAKARIANTO</v>
          </cell>
          <cell r="D10">
            <v>1583724.92</v>
          </cell>
        </row>
        <row r="11">
          <cell r="B11">
            <v>10010</v>
          </cell>
          <cell r="C11" t="str">
            <v>BAYU BERIYANTO</v>
          </cell>
          <cell r="D11">
            <v>1649770.835</v>
          </cell>
        </row>
        <row r="12">
          <cell r="B12">
            <v>10053</v>
          </cell>
          <cell r="C12" t="str">
            <v>RUDI PRAWIRO</v>
          </cell>
          <cell r="D12">
            <v>9710480.4749999996</v>
          </cell>
        </row>
        <row r="13">
          <cell r="B13">
            <v>10174</v>
          </cell>
          <cell r="C13" t="str">
            <v>MONANG SITOHANG</v>
          </cell>
          <cell r="D13">
            <v>10245113.01</v>
          </cell>
        </row>
        <row r="14">
          <cell r="B14" t="str">
            <v>10121(TL)</v>
          </cell>
          <cell r="C14" t="str">
            <v>MITA PURNAMA SARI</v>
          </cell>
          <cell r="D14">
            <v>7635116.54</v>
          </cell>
        </row>
        <row r="15">
          <cell r="B15" t="str">
            <v>10251(TL)</v>
          </cell>
          <cell r="C15" t="str">
            <v>SITI ROMLAH</v>
          </cell>
          <cell r="D15">
            <v>6066707.727500001</v>
          </cell>
        </row>
        <row r="16">
          <cell r="B16">
            <v>11043</v>
          </cell>
          <cell r="C16" t="str">
            <v>DYNO TRI BAYUNANDA</v>
          </cell>
          <cell r="D16">
            <v>1281195.5</v>
          </cell>
        </row>
        <row r="17">
          <cell r="B17">
            <v>10070</v>
          </cell>
          <cell r="C17" t="str">
            <v>YUNITA</v>
          </cell>
          <cell r="D17">
            <v>5220955</v>
          </cell>
        </row>
        <row r="18">
          <cell r="B18">
            <v>11049</v>
          </cell>
          <cell r="C18" t="str">
            <v>YULIANINGSIH</v>
          </cell>
          <cell r="D18">
            <v>1970025</v>
          </cell>
        </row>
        <row r="19">
          <cell r="B19">
            <v>10129</v>
          </cell>
          <cell r="C19" t="str">
            <v>AL IKHSAN ARIFUDIN</v>
          </cell>
          <cell r="D19">
            <v>1280500</v>
          </cell>
        </row>
        <row r="20">
          <cell r="B20">
            <v>10141</v>
          </cell>
          <cell r="C20" t="str">
            <v>ENAH SRIANAH</v>
          </cell>
          <cell r="D20">
            <v>0</v>
          </cell>
        </row>
        <row r="21">
          <cell r="B21">
            <v>10161</v>
          </cell>
          <cell r="C21" t="str">
            <v>SITTI MELATI NOVIATI TRIFIRLI</v>
          </cell>
          <cell r="D21">
            <v>1411312.5</v>
          </cell>
        </row>
        <row r="22">
          <cell r="B22">
            <v>10166</v>
          </cell>
          <cell r="C22" t="str">
            <v>EVA ERNAWATI</v>
          </cell>
          <cell r="D22">
            <v>2522500</v>
          </cell>
        </row>
        <row r="23">
          <cell r="B23">
            <v>10167</v>
          </cell>
          <cell r="C23" t="str">
            <v>F ADISTYA AMANDA</v>
          </cell>
          <cell r="D23">
            <v>3068687.18</v>
          </cell>
        </row>
        <row r="24">
          <cell r="B24">
            <v>10208</v>
          </cell>
          <cell r="C24" t="str">
            <v>ABDUL FATAH</v>
          </cell>
          <cell r="D24">
            <v>3095950</v>
          </cell>
        </row>
        <row r="25">
          <cell r="B25">
            <v>10214</v>
          </cell>
          <cell r="C25" t="str">
            <v>HENDRO NOFRIANTO</v>
          </cell>
          <cell r="D25">
            <v>1822612.7975000001</v>
          </cell>
        </row>
        <row r="26">
          <cell r="B26">
            <v>10223</v>
          </cell>
          <cell r="C26" t="str">
            <v>DENI IRAWATI</v>
          </cell>
          <cell r="D26">
            <v>5217347.3450000007</v>
          </cell>
        </row>
        <row r="27">
          <cell r="B27">
            <v>10224</v>
          </cell>
          <cell r="C27" t="str">
            <v>RUKMINI</v>
          </cell>
          <cell r="D27">
            <v>2326450</v>
          </cell>
        </row>
        <row r="28">
          <cell r="B28">
            <v>10246</v>
          </cell>
          <cell r="C28" t="str">
            <v>BERNIKE HERAWATI TAMPUBOLON</v>
          </cell>
          <cell r="D28">
            <v>3459000</v>
          </cell>
        </row>
        <row r="29">
          <cell r="B29">
            <v>10264</v>
          </cell>
          <cell r="C29" t="str">
            <v>DARWIN RUMAHORBO</v>
          </cell>
          <cell r="D29">
            <v>4225328.04</v>
          </cell>
        </row>
        <row r="30">
          <cell r="B30">
            <v>10269</v>
          </cell>
          <cell r="C30" t="str">
            <v>SITI QONI'AH</v>
          </cell>
          <cell r="D30">
            <v>10488683.380000001</v>
          </cell>
        </row>
        <row r="31">
          <cell r="B31">
            <v>10275</v>
          </cell>
          <cell r="C31" t="str">
            <v>SUGESTI SITUMORANG</v>
          </cell>
          <cell r="D31">
            <v>0</v>
          </cell>
        </row>
        <row r="32">
          <cell r="B32">
            <v>10279</v>
          </cell>
          <cell r="C32" t="str">
            <v>JULIA DEVI SINAGA</v>
          </cell>
          <cell r="D32">
            <v>1277921.05</v>
          </cell>
        </row>
        <row r="33">
          <cell r="B33">
            <v>10286</v>
          </cell>
          <cell r="C33" t="str">
            <v>TRY HEPPY NESS LB GAOL</v>
          </cell>
          <cell r="D33">
            <v>775125</v>
          </cell>
        </row>
        <row r="34">
          <cell r="B34">
            <v>10292</v>
          </cell>
          <cell r="C34" t="str">
            <v>NINING RUSTITIN</v>
          </cell>
          <cell r="D34">
            <v>1698725.0000000002</v>
          </cell>
        </row>
        <row r="35">
          <cell r="B35">
            <v>10293</v>
          </cell>
          <cell r="C35" t="str">
            <v>VERONIKA MANURUNG</v>
          </cell>
          <cell r="D35">
            <v>1305500.0000000002</v>
          </cell>
        </row>
        <row r="36">
          <cell r="B36">
            <v>10300</v>
          </cell>
          <cell r="C36" t="str">
            <v>SAPTHA MANDASARI</v>
          </cell>
          <cell r="D36">
            <v>1451450</v>
          </cell>
        </row>
        <row r="37">
          <cell r="B37">
            <v>10306</v>
          </cell>
          <cell r="C37" t="str">
            <v>ROHANI SIBURIAN</v>
          </cell>
          <cell r="D37">
            <v>10329079.09</v>
          </cell>
        </row>
        <row r="38">
          <cell r="B38">
            <v>10311</v>
          </cell>
          <cell r="C38" t="str">
            <v>WASTINI</v>
          </cell>
          <cell r="D38">
            <v>3381000</v>
          </cell>
        </row>
        <row r="39">
          <cell r="B39">
            <v>10313</v>
          </cell>
          <cell r="C39" t="str">
            <v>B.MEGAWATI LUMBANTORUAN</v>
          </cell>
          <cell r="D39">
            <v>2130522.0500000003</v>
          </cell>
        </row>
        <row r="40">
          <cell r="B40">
            <v>10314</v>
          </cell>
          <cell r="C40" t="str">
            <v>NANCI MELDA SIHOMBING</v>
          </cell>
          <cell r="D40">
            <v>5433400.0000000009</v>
          </cell>
        </row>
        <row r="41">
          <cell r="B41">
            <v>10315</v>
          </cell>
          <cell r="C41" t="str">
            <v>ZAENAL MUSTAFA SITUMORANG</v>
          </cell>
          <cell r="D41">
            <v>3191837</v>
          </cell>
        </row>
        <row r="42">
          <cell r="B42">
            <v>10317</v>
          </cell>
          <cell r="C42" t="str">
            <v>WA ODE LISA HABSARI</v>
          </cell>
          <cell r="D42">
            <v>1746962.5000000002</v>
          </cell>
        </row>
        <row r="43">
          <cell r="B43">
            <v>10322</v>
          </cell>
          <cell r="C43" t="str">
            <v>GABRIELLA TAMPUBOLON</v>
          </cell>
          <cell r="D43">
            <v>0</v>
          </cell>
        </row>
        <row r="44">
          <cell r="B44">
            <v>10324</v>
          </cell>
          <cell r="C44" t="str">
            <v>DHEA PATTAH</v>
          </cell>
          <cell r="D44">
            <v>759375</v>
          </cell>
        </row>
        <row r="45">
          <cell r="B45">
            <v>10325</v>
          </cell>
          <cell r="C45" t="str">
            <v>NURLIAN  FAUZIAH RAHMAN</v>
          </cell>
          <cell r="D45">
            <v>9838580</v>
          </cell>
        </row>
        <row r="46">
          <cell r="B46">
            <v>10331</v>
          </cell>
          <cell r="C46" t="str">
            <v>SUHADAYANI RAHMALIA</v>
          </cell>
          <cell r="D46">
            <v>742500</v>
          </cell>
        </row>
        <row r="47">
          <cell r="B47">
            <v>10339</v>
          </cell>
          <cell r="C47" t="str">
            <v>SUGESTI TRI WIHANI</v>
          </cell>
          <cell r="D47">
            <v>761548.5</v>
          </cell>
        </row>
        <row r="48">
          <cell r="B48">
            <v>10342</v>
          </cell>
          <cell r="C48" t="str">
            <v>SELLY BERTOVYA SIHALOHO</v>
          </cell>
          <cell r="D48">
            <v>2303712.5</v>
          </cell>
        </row>
        <row r="49">
          <cell r="B49">
            <v>10343</v>
          </cell>
          <cell r="C49" t="str">
            <v>AGUNG SATRIO A</v>
          </cell>
          <cell r="D49">
            <v>1268475</v>
          </cell>
        </row>
        <row r="50">
          <cell r="B50">
            <v>10344</v>
          </cell>
          <cell r="C50" t="str">
            <v>YANTI KUSNIA LUMBAN GAOL</v>
          </cell>
          <cell r="D50">
            <v>2551500</v>
          </cell>
        </row>
        <row r="51">
          <cell r="B51">
            <v>10346</v>
          </cell>
          <cell r="C51" t="str">
            <v>SAPUTRA</v>
          </cell>
          <cell r="D51">
            <v>0</v>
          </cell>
        </row>
        <row r="52">
          <cell r="B52">
            <v>10349</v>
          </cell>
          <cell r="C52" t="str">
            <v>RIZKI SARNI PURBA</v>
          </cell>
          <cell r="D52">
            <v>0</v>
          </cell>
        </row>
        <row r="53">
          <cell r="B53">
            <v>10351</v>
          </cell>
          <cell r="C53" t="str">
            <v>IRAWATY TAMPUBOLON</v>
          </cell>
          <cell r="D53">
            <v>817425</v>
          </cell>
        </row>
        <row r="54">
          <cell r="B54">
            <v>10353</v>
          </cell>
          <cell r="C54" t="str">
            <v>SYAWAL JUNIAR</v>
          </cell>
          <cell r="D54">
            <v>0</v>
          </cell>
        </row>
        <row r="55">
          <cell r="B55">
            <v>10355</v>
          </cell>
          <cell r="C55" t="str">
            <v>MARTA SINAGA</v>
          </cell>
          <cell r="D55">
            <v>0</v>
          </cell>
        </row>
        <row r="56">
          <cell r="B56">
            <v>10357</v>
          </cell>
          <cell r="C56" t="str">
            <v>MEILANI SOFYANA</v>
          </cell>
          <cell r="D56">
            <v>0</v>
          </cell>
        </row>
        <row r="57">
          <cell r="B57">
            <v>10365</v>
          </cell>
          <cell r="C57" t="str">
            <v>LILIK ELISAH MILYANI</v>
          </cell>
          <cell r="D57">
            <v>802485</v>
          </cell>
        </row>
        <row r="58">
          <cell r="B58">
            <v>10366</v>
          </cell>
          <cell r="C58" t="str">
            <v>JOKO WURYANTO</v>
          </cell>
          <cell r="D58">
            <v>0</v>
          </cell>
        </row>
        <row r="59">
          <cell r="B59">
            <v>10368</v>
          </cell>
          <cell r="C59" t="str">
            <v>JUSLIN LUAHAMBOWO</v>
          </cell>
          <cell r="D59">
            <v>0</v>
          </cell>
        </row>
        <row r="60">
          <cell r="B60">
            <v>10369</v>
          </cell>
          <cell r="C60" t="str">
            <v xml:space="preserve">YUNIMAN ZEBUA </v>
          </cell>
          <cell r="D60">
            <v>0</v>
          </cell>
        </row>
        <row r="61">
          <cell r="B61">
            <v>10370</v>
          </cell>
          <cell r="C61" t="str">
            <v xml:space="preserve">TUAN MARTAPPAK SIAHAAN </v>
          </cell>
          <cell r="D61">
            <v>0</v>
          </cell>
        </row>
        <row r="62">
          <cell r="B62">
            <v>10371</v>
          </cell>
          <cell r="C62" t="str">
            <v xml:space="preserve">NOVA LINA SIMAMORA </v>
          </cell>
          <cell r="D62">
            <v>0</v>
          </cell>
        </row>
        <row r="63">
          <cell r="B63">
            <v>10272</v>
          </cell>
          <cell r="C63" t="str">
            <v>LISTIANA PRASTIWI</v>
          </cell>
          <cell r="D63">
            <v>2050321.2950000002</v>
          </cell>
        </row>
        <row r="64">
          <cell r="B64">
            <v>10245</v>
          </cell>
          <cell r="C64" t="str">
            <v>ERNAWATI SAPUTRI</v>
          </cell>
          <cell r="D64">
            <v>0</v>
          </cell>
        </row>
        <row r="65">
          <cell r="B65">
            <v>10372</v>
          </cell>
          <cell r="C65" t="str">
            <v>EMMY NATALIA ROSDIANA</v>
          </cell>
          <cell r="D65">
            <v>0</v>
          </cell>
        </row>
        <row r="66">
          <cell r="B66">
            <v>50009</v>
          </cell>
          <cell r="C66" t="str">
            <v>Rusdi Risdiantoro</v>
          </cell>
          <cell r="D66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D51" sqref="D5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style="8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9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43671</v>
      </c>
      <c r="B2" s="7">
        <v>40001</v>
      </c>
      <c r="C2" t="s">
        <v>34</v>
      </c>
      <c r="D2" s="7">
        <f>B2</f>
        <v>40001</v>
      </c>
      <c r="E2" t="s">
        <v>29</v>
      </c>
      <c r="F2" t="s">
        <v>93</v>
      </c>
      <c r="G2">
        <v>22</v>
      </c>
      <c r="H2" t="s">
        <v>93</v>
      </c>
      <c r="I2" s="8">
        <v>4318762.76</v>
      </c>
      <c r="J2" s="6">
        <f>I2</f>
        <v>4318762.76</v>
      </c>
      <c r="K2" s="6">
        <v>0</v>
      </c>
      <c r="L2" s="8">
        <f>IFERROR(VLOOKUP(B2,[1]OToT!$B$8:$D$67,3,0),0)</f>
        <v>973593.91699421965</v>
      </c>
      <c r="M2" s="8">
        <f>IFERROR(VLOOKUP(B2,[1]OToT!$B$8:$F$67,5,0),0)</f>
        <v>125000</v>
      </c>
      <c r="N2" s="6">
        <f t="shared" ref="N2:N61" si="0">SUM(J2:M2)</f>
        <v>5417356.6769942194</v>
      </c>
      <c r="O2" s="8">
        <f>IFERROR(VLOOKUP(B2,[1]Komisi!$B$8:$D$66,3,0),0)</f>
        <v>700000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:V61" si="1">SUM(N2:O2)</f>
        <v>6117356.6769942194</v>
      </c>
      <c r="W2" s="8">
        <f>IFERROR(VLOOKUP(B2,[1]THP!$B$11:$X$70,23,0),0)</f>
        <v>77943.378701865775</v>
      </c>
      <c r="X2" s="8">
        <f>IFERROR(VLOOKUP(B2,[1]THP!$B$11:$T$70,19,0),0)</f>
        <v>86375.2552</v>
      </c>
      <c r="Y2" s="8">
        <f>IFERROR(VLOOKUP(B2,[1]THP!$B$11:$V$70,21,0),0)</f>
        <v>43187.6276</v>
      </c>
      <c r="Z2" s="8">
        <f>IFERROR(VLOOKUP(B2,[1]THP!$B$11:$U$70,20,0),0)</f>
        <v>43187.6276</v>
      </c>
      <c r="AA2" s="8">
        <v>0</v>
      </c>
      <c r="AB2" s="8">
        <f>IFERROR(VLOOKUP(B2,[1]THP!$B$11:$AE$70,30,0),0)</f>
        <v>160000</v>
      </c>
      <c r="AC2" s="8">
        <f t="shared" ref="AC2:AC61" si="2">V2-W2-X2-Y2-Z2-AA2-AB2</f>
        <v>5706662.7878923537</v>
      </c>
      <c r="AD2" s="6"/>
    </row>
    <row r="3" spans="1:36" x14ac:dyDescent="0.25">
      <c r="A3" s="5">
        <v>43671</v>
      </c>
      <c r="B3" s="7">
        <v>40002</v>
      </c>
      <c r="C3" t="s">
        <v>35</v>
      </c>
      <c r="D3" s="7">
        <f t="shared" ref="D3:D61" si="3">B3</f>
        <v>40002</v>
      </c>
      <c r="E3" t="s">
        <v>29</v>
      </c>
      <c r="F3" t="s">
        <v>93</v>
      </c>
      <c r="G3">
        <v>22</v>
      </c>
      <c r="H3" t="s">
        <v>93</v>
      </c>
      <c r="I3" s="8">
        <v>4190000</v>
      </c>
      <c r="J3" s="6">
        <f t="shared" ref="J3:J61" si="4">I3</f>
        <v>4190000</v>
      </c>
      <c r="K3" s="6">
        <v>0</v>
      </c>
      <c r="L3" s="8">
        <f>IFERROR(VLOOKUP(B3,[1]OToT!$B$8:$D$67,3,0),0)</f>
        <v>932456.6473988439</v>
      </c>
      <c r="M3" s="8">
        <f>IFERROR(VLOOKUP(B3,[1]OToT!$B$8:$F$67,5,0),0)</f>
        <v>125000</v>
      </c>
      <c r="N3" s="6">
        <f t="shared" si="0"/>
        <v>5247456.6473988444</v>
      </c>
      <c r="O3" s="8">
        <f>IFERROR(VLOOKUP(B3,[1]Komisi!$B$8:$D$66,3,0),0)</f>
        <v>700000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6">
        <f t="shared" si="1"/>
        <v>5947456.6473988444</v>
      </c>
      <c r="W3" s="8">
        <f>IFERROR(VLOOKUP(B3,[1]THP!$B$11:$X$70,23,0),0)</f>
        <v>69504.350751445134</v>
      </c>
      <c r="X3" s="8">
        <f>IFERROR(VLOOKUP(B3,[1]THP!$B$11:$T$70,19,0),0)</f>
        <v>83800</v>
      </c>
      <c r="Y3" s="8">
        <f>IFERROR(VLOOKUP(B3,[1]THP!$B$11:$V$70,21,0),0)</f>
        <v>41900</v>
      </c>
      <c r="Z3" s="8">
        <f>IFERROR(VLOOKUP(B3,[1]THP!$B$11:$U$70,20,0),0)</f>
        <v>41900</v>
      </c>
      <c r="AA3" s="8">
        <v>0</v>
      </c>
      <c r="AB3" s="8">
        <f>IFERROR(VLOOKUP(B3,[1]THP!$B$11:$AE$70,30,0),0)</f>
        <v>0</v>
      </c>
      <c r="AC3" s="8">
        <f t="shared" si="2"/>
        <v>5710352.2966473997</v>
      </c>
    </row>
    <row r="4" spans="1:36" x14ac:dyDescent="0.25">
      <c r="A4" s="5">
        <v>43671</v>
      </c>
      <c r="B4" s="7">
        <v>10034</v>
      </c>
      <c r="C4" t="s">
        <v>36</v>
      </c>
      <c r="D4" s="7">
        <f t="shared" si="3"/>
        <v>10034</v>
      </c>
      <c r="E4" t="s">
        <v>29</v>
      </c>
      <c r="F4" t="s">
        <v>94</v>
      </c>
      <c r="G4">
        <v>22</v>
      </c>
      <c r="H4" t="s">
        <v>94</v>
      </c>
      <c r="I4" s="8">
        <v>4215000</v>
      </c>
      <c r="J4" s="6">
        <f t="shared" si="4"/>
        <v>4215000</v>
      </c>
      <c r="K4" s="8">
        <v>500000</v>
      </c>
      <c r="L4" s="8">
        <f>IFERROR(VLOOKUP(B4,[1]OToT!$B$8:$D$67,3,0),0)</f>
        <v>518144.50867052021</v>
      </c>
      <c r="M4" s="8">
        <f>IFERROR(VLOOKUP(B4,[1]OToT!$B$8:$F$67,5,0),0)</f>
        <v>25000</v>
      </c>
      <c r="N4" s="6">
        <f t="shared" si="0"/>
        <v>5258144.50867052</v>
      </c>
      <c r="O4" s="8">
        <f>IFERROR(VLOOKUP(B4,[1]Komisi!$B$8:$D$66,3,0),0)</f>
        <v>1583724.92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6">
        <f t="shared" si="1"/>
        <v>6841869.42867052</v>
      </c>
      <c r="W4" s="8">
        <f>IFERROR(VLOOKUP(B4,[1]THP!$B$11:$X$70,23,0),0)</f>
        <v>37060.557861849731</v>
      </c>
      <c r="X4" s="8">
        <f>IFERROR(VLOOKUP(B4,[1]THP!$B$11:$T$70,19,0),0)</f>
        <v>84300</v>
      </c>
      <c r="Y4" s="8">
        <f>IFERROR(VLOOKUP(B4,[1]THP!$B$11:$V$70,21,0),0)</f>
        <v>42150</v>
      </c>
      <c r="Z4" s="8">
        <f>IFERROR(VLOOKUP(B4,[1]THP!$B$11:$U$70,20,0),0)</f>
        <v>42150</v>
      </c>
      <c r="AA4" s="8">
        <v>0</v>
      </c>
      <c r="AB4" s="8">
        <f>IFERROR(VLOOKUP(B4,[1]THP!$B$11:$AE$70,30,0),0)</f>
        <v>0</v>
      </c>
      <c r="AC4" s="8">
        <f t="shared" si="2"/>
        <v>6636208.8708086703</v>
      </c>
    </row>
    <row r="5" spans="1:36" x14ac:dyDescent="0.25">
      <c r="A5" s="5">
        <v>43671</v>
      </c>
      <c r="B5" s="7">
        <v>10010</v>
      </c>
      <c r="C5" t="s">
        <v>37</v>
      </c>
      <c r="D5" s="7">
        <f t="shared" si="3"/>
        <v>10010</v>
      </c>
      <c r="E5" t="s">
        <v>29</v>
      </c>
      <c r="F5" t="s">
        <v>94</v>
      </c>
      <c r="G5">
        <v>22</v>
      </c>
      <c r="H5" t="s">
        <v>94</v>
      </c>
      <c r="I5" s="8">
        <v>4215000</v>
      </c>
      <c r="J5" s="6">
        <f t="shared" si="4"/>
        <v>4215000</v>
      </c>
      <c r="K5" s="8">
        <v>500000</v>
      </c>
      <c r="L5" s="8">
        <f>IFERROR(VLOOKUP(B5,[1]OToT!$B$8:$D$67,3,0),0)</f>
        <v>852745.66473988444</v>
      </c>
      <c r="M5" s="8">
        <f>IFERROR(VLOOKUP(B5,[1]OToT!$B$8:$F$67,5,0),0)</f>
        <v>100000</v>
      </c>
      <c r="N5" s="6">
        <f t="shared" si="0"/>
        <v>5667745.6647398844</v>
      </c>
      <c r="O5" s="8">
        <f>IFERROR(VLOOKUP(B5,[1]Komisi!$B$8:$D$66,3,0),0)</f>
        <v>1649770.835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6">
        <f t="shared" si="1"/>
        <v>7317516.4997398844</v>
      </c>
      <c r="W5" s="8">
        <f>IFERROR(VLOOKUP(B5,[1]THP!$B$11:$X$70,23,0),0)</f>
        <v>78403.793737644519</v>
      </c>
      <c r="X5" s="8">
        <f>IFERROR(VLOOKUP(B5,[1]THP!$B$11:$T$70,19,0),0)</f>
        <v>84300</v>
      </c>
      <c r="Y5" s="8">
        <f>IFERROR(VLOOKUP(B5,[1]THP!$B$11:$V$70,21,0),0)</f>
        <v>42150</v>
      </c>
      <c r="Z5" s="8">
        <f>IFERROR(VLOOKUP(B5,[1]THP!$B$11:$U$70,20,0),0)</f>
        <v>42150</v>
      </c>
      <c r="AA5" s="8">
        <v>0</v>
      </c>
      <c r="AB5" s="8">
        <f>IFERROR(VLOOKUP(B5,[1]THP!$B$11:$AE$70,30,0),0)</f>
        <v>160000</v>
      </c>
      <c r="AC5" s="8">
        <f t="shared" si="2"/>
        <v>6910512.7060022401</v>
      </c>
    </row>
    <row r="6" spans="1:36" x14ac:dyDescent="0.25">
      <c r="A6" s="5">
        <v>43671</v>
      </c>
      <c r="B6" s="7">
        <v>10053</v>
      </c>
      <c r="C6" t="s">
        <v>38</v>
      </c>
      <c r="D6" s="7">
        <f t="shared" si="3"/>
        <v>10053</v>
      </c>
      <c r="E6" t="s">
        <v>29</v>
      </c>
      <c r="F6" t="s">
        <v>95</v>
      </c>
      <c r="G6">
        <v>22</v>
      </c>
      <c r="H6" t="s">
        <v>94</v>
      </c>
      <c r="I6" s="8">
        <v>4602725.54</v>
      </c>
      <c r="J6" s="6">
        <f t="shared" si="4"/>
        <v>4602725.54</v>
      </c>
      <c r="K6" s="8">
        <v>750000</v>
      </c>
      <c r="L6" s="8">
        <f>IFERROR(VLOOKUP(B6,[1]OToT!$B$8:$D$67,3,0),0)</f>
        <v>891279.22306358384</v>
      </c>
      <c r="M6" s="8">
        <f>IFERROR(VLOOKUP(B6,[1]OToT!$B$8:$F$67,5,0),0)</f>
        <v>100000</v>
      </c>
      <c r="N6" s="6">
        <f t="shared" si="0"/>
        <v>6344004.7630635835</v>
      </c>
      <c r="O6" s="8">
        <f>IFERROR(VLOOKUP(B6,[1]Komisi!$B$8:$D$66,3,0),0)</f>
        <v>9710480.4749999996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6">
        <f t="shared" si="1"/>
        <v>16054485.238063583</v>
      </c>
      <c r="W6" s="8">
        <f>IFERROR(VLOOKUP(B6,[1]THP!$B$11:$X$70,23,0),0)</f>
        <v>1115837.6300972707</v>
      </c>
      <c r="X6" s="8">
        <f>IFERROR(VLOOKUP(B6,[1]THP!$B$11:$T$70,19,0),0)</f>
        <v>92054.510800000004</v>
      </c>
      <c r="Y6" s="8">
        <f>IFERROR(VLOOKUP(B6,[1]THP!$B$11:$V$70,21,0),0)</f>
        <v>46027.255400000002</v>
      </c>
      <c r="Z6" s="8">
        <f>IFERROR(VLOOKUP(B6,[1]THP!$B$11:$U$70,20,0),0)</f>
        <v>46027.255400000002</v>
      </c>
      <c r="AA6" s="8">
        <v>0</v>
      </c>
      <c r="AB6" s="8">
        <f>IFERROR(VLOOKUP(B6,[1]THP!$B$11:$AE$70,30,0),0)</f>
        <v>160000</v>
      </c>
      <c r="AC6" s="8">
        <f t="shared" si="2"/>
        <v>14594538.586366313</v>
      </c>
    </row>
    <row r="7" spans="1:36" x14ac:dyDescent="0.25">
      <c r="A7" s="5">
        <v>43671</v>
      </c>
      <c r="B7" s="7">
        <v>10174</v>
      </c>
      <c r="C7" t="s">
        <v>39</v>
      </c>
      <c r="D7" s="7">
        <f t="shared" si="3"/>
        <v>10174</v>
      </c>
      <c r="E7" t="s">
        <v>29</v>
      </c>
      <c r="F7" t="s">
        <v>95</v>
      </c>
      <c r="G7">
        <v>22</v>
      </c>
      <c r="H7" t="s">
        <v>94</v>
      </c>
      <c r="I7" s="8">
        <v>4634901.9400000004</v>
      </c>
      <c r="J7" s="6">
        <f t="shared" si="4"/>
        <v>4634901.9400000004</v>
      </c>
      <c r="K7" s="8">
        <v>750000</v>
      </c>
      <c r="L7" s="8">
        <f>IFERROR(VLOOKUP(B7,[1]OToT!$B$8:$D$67,3,0),0)</f>
        <v>729617.51155684027</v>
      </c>
      <c r="M7" s="8">
        <f>IFERROR(VLOOKUP(B7,[1]OToT!$B$8:$F$67,5,0),0)</f>
        <v>75000</v>
      </c>
      <c r="N7" s="6">
        <f t="shared" si="0"/>
        <v>6189519.4515568409</v>
      </c>
      <c r="O7" s="8">
        <f>IFERROR(VLOOKUP(B7,[1]Komisi!$B$8:$D$66,3,0),0)</f>
        <v>10245113.01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6">
        <f t="shared" si="1"/>
        <v>16434632.461556841</v>
      </c>
      <c r="W7" s="8">
        <f>IFERROR(VLOOKUP(B7,[1]THP!$B$11:$X$70,23,0),0)</f>
        <v>1208553.8259952595</v>
      </c>
      <c r="X7" s="8">
        <f>IFERROR(VLOOKUP(B7,[1]THP!$B$11:$T$70,19,0),0)</f>
        <v>92698.038800000009</v>
      </c>
      <c r="Y7" s="8">
        <f>IFERROR(VLOOKUP(B7,[1]THP!$B$11:$V$70,21,0),0)</f>
        <v>46349.019400000005</v>
      </c>
      <c r="Z7" s="8">
        <f>IFERROR(VLOOKUP(B7,[1]THP!$B$11:$U$70,20,0),0)</f>
        <v>0</v>
      </c>
      <c r="AA7" s="8">
        <v>0</v>
      </c>
      <c r="AB7" s="8">
        <f>IFERROR(VLOOKUP(B7,[1]THP!$B$11:$AE$70,30,0),0)</f>
        <v>160000</v>
      </c>
      <c r="AC7" s="8">
        <f t="shared" si="2"/>
        <v>14927031.577361582</v>
      </c>
    </row>
    <row r="8" spans="1:36" x14ac:dyDescent="0.25">
      <c r="A8" s="5">
        <v>43671</v>
      </c>
      <c r="B8" s="7" t="s">
        <v>32</v>
      </c>
      <c r="C8" t="s">
        <v>40</v>
      </c>
      <c r="D8" s="7" t="str">
        <f t="shared" si="3"/>
        <v>10121(TL)</v>
      </c>
      <c r="E8" t="s">
        <v>29</v>
      </c>
      <c r="F8" t="s">
        <v>94</v>
      </c>
      <c r="G8">
        <v>22</v>
      </c>
      <c r="H8" t="s">
        <v>94</v>
      </c>
      <c r="I8" s="8">
        <v>4317313.76</v>
      </c>
      <c r="J8" s="6">
        <f t="shared" si="4"/>
        <v>4317313.76</v>
      </c>
      <c r="K8" s="8">
        <v>400000</v>
      </c>
      <c r="L8" s="8">
        <f>IFERROR(VLOOKUP(B8,[1]OToT!$B$8:$D$67,3,0),0)</f>
        <v>873444.98034682067</v>
      </c>
      <c r="M8" s="8">
        <f>IFERROR(VLOOKUP(B8,[1]OToT!$B$8:$F$67,5,0),0)</f>
        <v>100000</v>
      </c>
      <c r="N8" s="6">
        <f t="shared" si="0"/>
        <v>5690758.7403468201</v>
      </c>
      <c r="O8" s="8">
        <f>IFERROR(VLOOKUP(B8,[1]Komisi!$B$8:$D$66,3,0),0)</f>
        <v>7635116.54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6">
        <f t="shared" si="1"/>
        <v>13325875.28034682</v>
      </c>
      <c r="W8" s="8">
        <f>IFERROR(VLOOKUP(B8,[1]THP!$B$11:$X$70,23,0),0)</f>
        <v>872624.68217895692</v>
      </c>
      <c r="X8" s="8">
        <f>IFERROR(VLOOKUP(B8,[1]THP!$B$11:$T$70,19,0),0)</f>
        <v>86346.275200000004</v>
      </c>
      <c r="Y8" s="8">
        <f>IFERROR(VLOOKUP(B8,[1]THP!$B$11:$V$70,21,0),0)</f>
        <v>43173.137600000002</v>
      </c>
      <c r="Z8" s="8">
        <f>IFERROR(VLOOKUP(B8,[1]THP!$B$11:$U$70,20,0),0)</f>
        <v>43173.137600000002</v>
      </c>
      <c r="AA8" s="8">
        <v>0</v>
      </c>
      <c r="AB8" s="8">
        <f>IFERROR(VLOOKUP(B8,[1]THP!$B$11:$AE$70,30,0),0)</f>
        <v>0</v>
      </c>
      <c r="AC8" s="8">
        <f t="shared" si="2"/>
        <v>12280558.047767865</v>
      </c>
    </row>
    <row r="9" spans="1:36" x14ac:dyDescent="0.25">
      <c r="A9" s="5">
        <v>43671</v>
      </c>
      <c r="B9" s="7" t="s">
        <v>33</v>
      </c>
      <c r="C9" t="s">
        <v>41</v>
      </c>
      <c r="D9" s="7" t="str">
        <f t="shared" si="3"/>
        <v>10251(TL)</v>
      </c>
      <c r="E9" t="s">
        <v>29</v>
      </c>
      <c r="F9" t="s">
        <v>94</v>
      </c>
      <c r="G9">
        <v>22</v>
      </c>
      <c r="H9" t="s">
        <v>94</v>
      </c>
      <c r="I9" s="8">
        <v>4138022</v>
      </c>
      <c r="J9" s="6">
        <f t="shared" si="4"/>
        <v>4138022</v>
      </c>
      <c r="K9" s="8">
        <v>400000</v>
      </c>
      <c r="L9" s="8">
        <f>IFERROR(VLOOKUP(B9,[1]OToT!$B$8:$D$67,3,0),0)</f>
        <v>837172.08092485555</v>
      </c>
      <c r="M9" s="8">
        <f>IFERROR(VLOOKUP(B9,[1]OToT!$B$8:$F$67,5,0),0)</f>
        <v>100000</v>
      </c>
      <c r="N9" s="6">
        <f t="shared" si="0"/>
        <v>5475194.0809248555</v>
      </c>
      <c r="O9" s="8">
        <f>IFERROR(VLOOKUP(B9,[1]Komisi!$B$8:$D$66,3,0),0)</f>
        <v>6066707.727500001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6">
        <f t="shared" si="1"/>
        <v>11541901.808424857</v>
      </c>
      <c r="W9" s="8">
        <f>IFERROR(VLOOKUP(B9,[1]THP!$B$11:$X$70,23,0),0)</f>
        <v>584729.39151706162</v>
      </c>
      <c r="X9" s="8">
        <f>IFERROR(VLOOKUP(B9,[1]THP!$B$11:$T$70,19,0),0)</f>
        <v>82760.44</v>
      </c>
      <c r="Y9" s="8">
        <f>IFERROR(VLOOKUP(B9,[1]THP!$B$11:$V$70,21,0),0)</f>
        <v>41380.22</v>
      </c>
      <c r="Z9" s="8">
        <f>IFERROR(VLOOKUP(B9,[1]THP!$B$11:$U$70,20,0),0)</f>
        <v>0</v>
      </c>
      <c r="AA9" s="8">
        <v>0</v>
      </c>
      <c r="AB9" s="8">
        <f>IFERROR(VLOOKUP(B9,[1]THP!$B$11:$AE$70,30,0),0)</f>
        <v>0</v>
      </c>
      <c r="AC9" s="8">
        <f t="shared" si="2"/>
        <v>10833031.756907795</v>
      </c>
    </row>
    <row r="10" spans="1:36" x14ac:dyDescent="0.25">
      <c r="A10" s="5">
        <v>43671</v>
      </c>
      <c r="B10" s="7">
        <v>11043</v>
      </c>
      <c r="C10" t="s">
        <v>42</v>
      </c>
      <c r="D10" s="7">
        <f t="shared" si="3"/>
        <v>11043</v>
      </c>
      <c r="E10" t="s">
        <v>29</v>
      </c>
      <c r="F10" t="s">
        <v>30</v>
      </c>
      <c r="G10">
        <v>22</v>
      </c>
      <c r="H10" t="s">
        <v>31</v>
      </c>
      <c r="I10" s="8">
        <v>4267000</v>
      </c>
      <c r="J10" s="6">
        <f t="shared" si="4"/>
        <v>4267000</v>
      </c>
      <c r="K10" s="8">
        <v>0</v>
      </c>
      <c r="L10" s="8">
        <f>IFERROR(VLOOKUP(B10,[1]OToT!$B$8:$D$67,3,0),0)</f>
        <v>815580.73217726406</v>
      </c>
      <c r="M10" s="8">
        <f>IFERROR(VLOOKUP(B10,[1]OToT!$B$8:$F$67,5,0),0)</f>
        <v>100000</v>
      </c>
      <c r="N10" s="6">
        <f t="shared" si="0"/>
        <v>5182580.7321772641</v>
      </c>
      <c r="O10" s="8">
        <f>IFERROR(VLOOKUP(B10,[1]Komisi!$B$8:$D$66,3,0),0)</f>
        <v>1281195.5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6">
        <f t="shared" si="1"/>
        <v>6463776.2321772641</v>
      </c>
      <c r="W10" s="8">
        <f>IFERROR(VLOOKUP(B10,[1]THP!$B$11:$X$70,23,0),0)</f>
        <v>56750.059028420044</v>
      </c>
      <c r="X10" s="8">
        <f>IFERROR(VLOOKUP(B10,[1]THP!$B$11:$T$70,19,0),0)</f>
        <v>85340</v>
      </c>
      <c r="Y10" s="8">
        <f>IFERROR(VLOOKUP(B10,[1]THP!$B$11:$V$70,21,0),0)</f>
        <v>42670</v>
      </c>
      <c r="Z10" s="8">
        <f>IFERROR(VLOOKUP(B10,[1]THP!$B$11:$U$70,20,0),0)</f>
        <v>42670</v>
      </c>
      <c r="AA10" s="8">
        <v>0</v>
      </c>
      <c r="AB10" s="8">
        <f>IFERROR(VLOOKUP(B10,[1]THP!$B$11:$AE$70,30,0),0)</f>
        <v>160000</v>
      </c>
      <c r="AC10" s="8">
        <f t="shared" si="2"/>
        <v>6076346.1731488444</v>
      </c>
    </row>
    <row r="11" spans="1:36" x14ac:dyDescent="0.25">
      <c r="A11" s="5">
        <v>43671</v>
      </c>
      <c r="B11" s="7">
        <v>10070</v>
      </c>
      <c r="C11" t="s">
        <v>43</v>
      </c>
      <c r="D11" s="7">
        <f t="shared" si="3"/>
        <v>10070</v>
      </c>
      <c r="E11" t="s">
        <v>29</v>
      </c>
      <c r="F11" t="s">
        <v>30</v>
      </c>
      <c r="G11">
        <v>22</v>
      </c>
      <c r="H11" t="s">
        <v>31</v>
      </c>
      <c r="I11" s="8">
        <v>4351532.83</v>
      </c>
      <c r="J11" s="6">
        <f t="shared" si="4"/>
        <v>4351532.83</v>
      </c>
      <c r="K11" s="8">
        <v>0</v>
      </c>
      <c r="L11" s="8">
        <f>IFERROR(VLOOKUP(B11,[1]OToT!$B$8:$D$67,3,0),0)</f>
        <v>742024.38430635841</v>
      </c>
      <c r="M11" s="8">
        <f>IFERROR(VLOOKUP(B11,[1]OToT!$B$8:$F$67,5,0),0)</f>
        <v>75000</v>
      </c>
      <c r="N11" s="6">
        <f t="shared" si="0"/>
        <v>5168557.2143063582</v>
      </c>
      <c r="O11" s="8">
        <f>IFERROR(VLOOKUP(B11,[1]Komisi!$B$8:$D$66,3,0),0)</f>
        <v>5220955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6">
        <f t="shared" si="1"/>
        <v>10389512.214306358</v>
      </c>
      <c r="W11" s="8">
        <f>IFERROR(VLOOKUP(B11,[1]THP!$B$11:$X$70,23,0),0)</f>
        <v>432490.51276808692</v>
      </c>
      <c r="X11" s="8">
        <f>IFERROR(VLOOKUP(B11,[1]THP!$B$11:$T$70,19,0),0)</f>
        <v>87030.656600000002</v>
      </c>
      <c r="Y11" s="8">
        <f>IFERROR(VLOOKUP(B11,[1]THP!$B$11:$V$70,21,0),0)</f>
        <v>43515.328300000001</v>
      </c>
      <c r="Z11" s="8">
        <f>IFERROR(VLOOKUP(B11,[1]THP!$B$11:$U$70,20,0),0)</f>
        <v>43515.328300000001</v>
      </c>
      <c r="AA11" s="8">
        <v>0</v>
      </c>
      <c r="AB11" s="8">
        <f>IFERROR(VLOOKUP(B11,[1]THP!$B$11:$AE$70,30,0),0)</f>
        <v>0</v>
      </c>
      <c r="AC11" s="8">
        <f t="shared" si="2"/>
        <v>9782960.3883382734</v>
      </c>
    </row>
    <row r="12" spans="1:36" x14ac:dyDescent="0.25">
      <c r="A12" s="5">
        <v>43671</v>
      </c>
      <c r="B12" s="7">
        <v>11049</v>
      </c>
      <c r="C12" t="s">
        <v>44</v>
      </c>
      <c r="D12" s="7">
        <f t="shared" si="3"/>
        <v>11049</v>
      </c>
      <c r="E12" t="s">
        <v>29</v>
      </c>
      <c r="F12" t="s">
        <v>96</v>
      </c>
      <c r="G12">
        <v>22</v>
      </c>
      <c r="H12" t="s">
        <v>31</v>
      </c>
      <c r="I12" s="8">
        <v>4267000</v>
      </c>
      <c r="J12" s="6">
        <f t="shared" si="4"/>
        <v>4267000</v>
      </c>
      <c r="K12" s="8">
        <v>0</v>
      </c>
      <c r="L12" s="8">
        <f>IFERROR(VLOOKUP(B12,[1]OToT!$B$8:$D$67,3,0),0)</f>
        <v>826268.78612716775</v>
      </c>
      <c r="M12" s="8">
        <f>IFERROR(VLOOKUP(B12,[1]OToT!$B$8:$F$67,5,0),0)</f>
        <v>100000</v>
      </c>
      <c r="N12" s="6">
        <f t="shared" si="0"/>
        <v>5193268.7861271678</v>
      </c>
      <c r="O12" s="8">
        <f>IFERROR(VLOOKUP(B12,[1]Komisi!$B$8:$D$66,3,0),0)</f>
        <v>1970025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6">
        <f t="shared" si="1"/>
        <v>7163293.7861271678</v>
      </c>
      <c r="W12" s="8">
        <f>IFERROR(VLOOKUP(B12,[1]THP!$B$11:$X$70,23,0),0)</f>
        <v>127477.14284104048</v>
      </c>
      <c r="X12" s="8">
        <f>IFERROR(VLOOKUP(B12,[1]THP!$B$11:$T$70,19,0),0)</f>
        <v>85340</v>
      </c>
      <c r="Y12" s="8">
        <f>IFERROR(VLOOKUP(B12,[1]THP!$B$11:$V$70,21,0),0)</f>
        <v>42670</v>
      </c>
      <c r="Z12" s="8">
        <f>IFERROR(VLOOKUP(B12,[1]THP!$B$11:$U$70,20,0),0)</f>
        <v>42670</v>
      </c>
      <c r="AA12" s="8">
        <v>0</v>
      </c>
      <c r="AB12" s="8">
        <f>IFERROR(VLOOKUP(B12,[1]THP!$B$11:$AE$70,30,0),0)</f>
        <v>0</v>
      </c>
      <c r="AC12" s="8">
        <f t="shared" si="2"/>
        <v>6865136.6432861276</v>
      </c>
    </row>
    <row r="13" spans="1:36" x14ac:dyDescent="0.25">
      <c r="A13" s="5">
        <v>43671</v>
      </c>
      <c r="B13" s="7">
        <v>10129</v>
      </c>
      <c r="C13" t="s">
        <v>45</v>
      </c>
      <c r="D13" s="7">
        <f t="shared" si="3"/>
        <v>10129</v>
      </c>
      <c r="E13" t="s">
        <v>29</v>
      </c>
      <c r="F13" t="s">
        <v>97</v>
      </c>
      <c r="G13">
        <v>22</v>
      </c>
      <c r="H13" t="s">
        <v>31</v>
      </c>
      <c r="I13" s="8">
        <v>4140000</v>
      </c>
      <c r="J13" s="6">
        <f t="shared" si="4"/>
        <v>4140000</v>
      </c>
      <c r="K13" s="8">
        <v>0</v>
      </c>
      <c r="L13" s="8">
        <f>IFERROR(VLOOKUP(B13,[1]OToT!$B$8:$D$67,3,0),0)</f>
        <v>837572.25433526014</v>
      </c>
      <c r="M13" s="8">
        <f>IFERROR(VLOOKUP(B13,[1]OToT!$B$8:$F$67,5,0),0)</f>
        <v>100000</v>
      </c>
      <c r="N13" s="6">
        <f t="shared" si="0"/>
        <v>5077572.25433526</v>
      </c>
      <c r="O13" s="8">
        <f>IFERROR(VLOOKUP(B13,[1]Komisi!$B$8:$D$66,3,0),0)</f>
        <v>1280500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6">
        <f t="shared" si="1"/>
        <v>6358072.25433526</v>
      </c>
      <c r="W13" s="8">
        <f>IFERROR(VLOOKUP(B13,[1]THP!$B$11:$X$70,23,0),0)</f>
        <v>51365.392080924852</v>
      </c>
      <c r="X13" s="8">
        <f>IFERROR(VLOOKUP(B13,[1]THP!$B$11:$T$70,19,0),0)</f>
        <v>82800</v>
      </c>
      <c r="Y13" s="8">
        <f>IFERROR(VLOOKUP(B13,[1]THP!$B$11:$V$70,21,0),0)</f>
        <v>41400</v>
      </c>
      <c r="Z13" s="8">
        <f>IFERROR(VLOOKUP(B13,[1]THP!$B$11:$U$70,20,0),0)</f>
        <v>41400</v>
      </c>
      <c r="AA13" s="8">
        <v>0</v>
      </c>
      <c r="AB13" s="8">
        <f>IFERROR(VLOOKUP(B13,[1]THP!$B$11:$AE$70,30,0),0)</f>
        <v>160000</v>
      </c>
      <c r="AC13" s="8">
        <f t="shared" si="2"/>
        <v>5981106.8622543355</v>
      </c>
    </row>
    <row r="14" spans="1:36" x14ac:dyDescent="0.25">
      <c r="A14" s="5">
        <v>43671</v>
      </c>
      <c r="B14" s="7">
        <v>10141</v>
      </c>
      <c r="C14" t="s">
        <v>46</v>
      </c>
      <c r="D14" s="7">
        <f t="shared" si="3"/>
        <v>10141</v>
      </c>
      <c r="E14" t="s">
        <v>29</v>
      </c>
      <c r="F14" t="s">
        <v>98</v>
      </c>
      <c r="G14">
        <v>22</v>
      </c>
      <c r="H14" t="s">
        <v>31</v>
      </c>
      <c r="I14" s="8">
        <v>4306532.83</v>
      </c>
      <c r="J14" s="6">
        <f t="shared" si="4"/>
        <v>4306532.83</v>
      </c>
      <c r="K14" s="8">
        <v>0</v>
      </c>
      <c r="L14" s="8">
        <f>IFERROR(VLOOKUP(B14,[1]OToT!$B$8:$D$67,3,0),0)</f>
        <v>871263.86734104052</v>
      </c>
      <c r="M14" s="8">
        <f>IFERROR(VLOOKUP(B14,[1]OToT!$B$8:$F$67,5,0),0)</f>
        <v>100000</v>
      </c>
      <c r="N14" s="6">
        <f t="shared" si="0"/>
        <v>5277796.6973410407</v>
      </c>
      <c r="O14" s="8">
        <f>IFERROR(VLOOKUP(B14,[1]Komisi!$B$8:$D$66,3,0),0)</f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6">
        <f t="shared" si="1"/>
        <v>5277796.6973410407</v>
      </c>
      <c r="W14" s="8">
        <f>IFERROR(VLOOKUP(B14,[1]THP!$B$11:$X$70,23,0),0)</f>
        <v>38029.253148819764</v>
      </c>
      <c r="X14" s="8">
        <f>IFERROR(VLOOKUP(B14,[1]THP!$B$11:$T$70,19,0),0)</f>
        <v>86130.656600000002</v>
      </c>
      <c r="Y14" s="8">
        <f>IFERROR(VLOOKUP(B14,[1]THP!$B$11:$V$70,21,0),0)</f>
        <v>43065.328300000001</v>
      </c>
      <c r="Z14" s="8">
        <f>IFERROR(VLOOKUP(B14,[1]THP!$B$11:$U$70,20,0),0)</f>
        <v>43065.328300000001</v>
      </c>
      <c r="AA14" s="8">
        <v>0</v>
      </c>
      <c r="AB14" s="8">
        <f>IFERROR(VLOOKUP(B14,[1]THP!$B$11:$AE$70,30,0),0)</f>
        <v>0</v>
      </c>
      <c r="AC14" s="8">
        <f t="shared" si="2"/>
        <v>5067506.1309922207</v>
      </c>
    </row>
    <row r="15" spans="1:36" x14ac:dyDescent="0.25">
      <c r="A15" s="5">
        <v>43671</v>
      </c>
      <c r="B15" s="7">
        <v>10161</v>
      </c>
      <c r="C15" t="s">
        <v>47</v>
      </c>
      <c r="D15" s="7">
        <f t="shared" si="3"/>
        <v>10161</v>
      </c>
      <c r="E15" t="s">
        <v>29</v>
      </c>
      <c r="F15" t="s">
        <v>99</v>
      </c>
      <c r="G15">
        <v>22</v>
      </c>
      <c r="H15" t="s">
        <v>31</v>
      </c>
      <c r="I15" s="8">
        <v>4140000</v>
      </c>
      <c r="J15" s="6">
        <f t="shared" si="4"/>
        <v>4140000</v>
      </c>
      <c r="K15" s="8">
        <v>0</v>
      </c>
      <c r="L15" s="8">
        <f>IFERROR(VLOOKUP(B15,[1]OToT!$B$8:$D$67,3,0),0)</f>
        <v>801676.30057803472</v>
      </c>
      <c r="M15" s="8">
        <f>IFERROR(VLOOKUP(B15,[1]OToT!$B$8:$F$67,5,0),0)</f>
        <v>100000</v>
      </c>
      <c r="N15" s="6">
        <f t="shared" si="0"/>
        <v>5041676.3005780345</v>
      </c>
      <c r="O15" s="8">
        <f>IFERROR(VLOOKUP(B15,[1]Komisi!$B$8:$D$66,3,0),0)</f>
        <v>1411312.5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6">
        <f t="shared" si="1"/>
        <v>6452988.8005780345</v>
      </c>
      <c r="W15" s="8">
        <f>IFERROR(VLOOKUP(B15,[1]THP!$B$11:$X$70,23,0),0)</f>
        <v>93373.928027456626</v>
      </c>
      <c r="X15" s="8">
        <f>IFERROR(VLOOKUP(B15,[1]THP!$B$11:$T$70,19,0),0)</f>
        <v>82800</v>
      </c>
      <c r="Y15" s="8">
        <f>IFERROR(VLOOKUP(B15,[1]THP!$B$11:$V$70,21,0),0)</f>
        <v>41400</v>
      </c>
      <c r="Z15" s="8">
        <f>IFERROR(VLOOKUP(B15,[1]THP!$B$11:$U$70,20,0),0)</f>
        <v>41400</v>
      </c>
      <c r="AA15" s="8">
        <v>0</v>
      </c>
      <c r="AB15" s="8">
        <f>IFERROR(VLOOKUP(B15,[1]THP!$B$11:$AE$70,30,0),0)</f>
        <v>0</v>
      </c>
      <c r="AC15" s="8">
        <f t="shared" si="2"/>
        <v>6194014.8725505779</v>
      </c>
    </row>
    <row r="16" spans="1:36" x14ac:dyDescent="0.25">
      <c r="A16" s="5">
        <v>43671</v>
      </c>
      <c r="B16" s="7">
        <v>10166</v>
      </c>
      <c r="C16" t="s">
        <v>48</v>
      </c>
      <c r="D16" s="7">
        <f t="shared" si="3"/>
        <v>10166</v>
      </c>
      <c r="E16" t="s">
        <v>29</v>
      </c>
      <c r="F16" t="s">
        <v>100</v>
      </c>
      <c r="G16">
        <v>22</v>
      </c>
      <c r="H16" t="s">
        <v>31</v>
      </c>
      <c r="I16" s="8">
        <v>4217000</v>
      </c>
      <c r="J16" s="6">
        <f t="shared" si="4"/>
        <v>4217000</v>
      </c>
      <c r="K16" s="8">
        <v>0</v>
      </c>
      <c r="L16" s="8">
        <f>IFERROR(VLOOKUP(B16,[1]OToT!$B$8:$D$67,3,0),0)</f>
        <v>719083.81502890168</v>
      </c>
      <c r="M16" s="8">
        <f>IFERROR(VLOOKUP(B16,[1]OToT!$B$8:$F$67,5,0),0)</f>
        <v>75000</v>
      </c>
      <c r="N16" s="6">
        <f t="shared" si="0"/>
        <v>5011083.8150289021</v>
      </c>
      <c r="O16" s="8">
        <f>IFERROR(VLOOKUP(B16,[1]Komisi!$B$8:$D$66,3,0),0)</f>
        <v>2522500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6">
        <f t="shared" si="1"/>
        <v>7533583.8150289021</v>
      </c>
      <c r="W16" s="8">
        <f>IFERROR(VLOOKUP(B16,[1]THP!$B$11:$X$70,23,0),0)</f>
        <v>144922.71921387283</v>
      </c>
      <c r="X16" s="8">
        <f>IFERROR(VLOOKUP(B16,[1]THP!$B$11:$T$70,19,0),0)</f>
        <v>84340</v>
      </c>
      <c r="Y16" s="8">
        <f>IFERROR(VLOOKUP(B16,[1]THP!$B$11:$V$70,21,0),0)</f>
        <v>42170</v>
      </c>
      <c r="Z16" s="8">
        <f>IFERROR(VLOOKUP(B16,[1]THP!$B$11:$U$70,20,0),0)</f>
        <v>42170</v>
      </c>
      <c r="AA16" s="8">
        <v>0</v>
      </c>
      <c r="AB16" s="8">
        <f>IFERROR(VLOOKUP(B16,[1]THP!$B$11:$AE$70,30,0),0)</f>
        <v>0</v>
      </c>
      <c r="AC16" s="8">
        <f t="shared" si="2"/>
        <v>7219981.095815029</v>
      </c>
    </row>
    <row r="17" spans="1:29" x14ac:dyDescent="0.25">
      <c r="A17" s="5">
        <v>43671</v>
      </c>
      <c r="B17" s="7">
        <v>10167</v>
      </c>
      <c r="C17" t="s">
        <v>49</v>
      </c>
      <c r="D17" s="7">
        <f t="shared" si="3"/>
        <v>10167</v>
      </c>
      <c r="E17" t="s">
        <v>29</v>
      </c>
      <c r="F17" t="s">
        <v>99</v>
      </c>
      <c r="G17">
        <v>22</v>
      </c>
      <c r="H17" t="s">
        <v>31</v>
      </c>
      <c r="I17" s="8">
        <v>4305299.08</v>
      </c>
      <c r="J17" s="6">
        <f t="shared" si="4"/>
        <v>4305299.08</v>
      </c>
      <c r="K17" s="8">
        <v>0</v>
      </c>
      <c r="L17" s="8">
        <f>IFERROR(VLOOKUP(B17,[1]OToT!$B$8:$D$67,3,0),0)</f>
        <v>864377.96557996154</v>
      </c>
      <c r="M17" s="8">
        <f>IFERROR(VLOOKUP(B17,[1]OToT!$B$8:$F$67,5,0),0)</f>
        <v>100000</v>
      </c>
      <c r="N17" s="6">
        <f t="shared" si="0"/>
        <v>5269677.0455799615</v>
      </c>
      <c r="O17" s="8">
        <f>IFERROR(VLOOKUP(B17,[1]Komisi!$B$8:$D$66,3,0),0)</f>
        <v>3068687.18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6">
        <f t="shared" si="1"/>
        <v>8338364.2255799621</v>
      </c>
      <c r="W17" s="8">
        <f>IFERROR(VLOOKUP(B17,[1]THP!$B$11:$X$70,23,0),0)</f>
        <v>183402.67728016892</v>
      </c>
      <c r="X17" s="8">
        <f>IFERROR(VLOOKUP(B17,[1]THP!$B$11:$T$70,19,0),0)</f>
        <v>86105.981599999999</v>
      </c>
      <c r="Y17" s="8">
        <f>IFERROR(VLOOKUP(B17,[1]THP!$B$11:$V$70,21,0),0)</f>
        <v>43052.9908</v>
      </c>
      <c r="Z17" s="8">
        <f>IFERROR(VLOOKUP(B17,[1]THP!$B$11:$U$70,20,0),0)</f>
        <v>43052.9908</v>
      </c>
      <c r="AA17" s="8">
        <v>0</v>
      </c>
      <c r="AB17" s="8">
        <f>IFERROR(VLOOKUP(B17,[1]THP!$B$11:$AE$70,30,0),0)</f>
        <v>0</v>
      </c>
      <c r="AC17" s="8">
        <f t="shared" si="2"/>
        <v>7982749.585099794</v>
      </c>
    </row>
    <row r="18" spans="1:29" x14ac:dyDescent="0.25">
      <c r="A18" s="5">
        <v>43671</v>
      </c>
      <c r="B18" s="7">
        <v>10208</v>
      </c>
      <c r="C18" t="s">
        <v>50</v>
      </c>
      <c r="D18" s="7">
        <f t="shared" si="3"/>
        <v>10208</v>
      </c>
      <c r="E18" t="s">
        <v>29</v>
      </c>
      <c r="F18" t="s">
        <v>30</v>
      </c>
      <c r="G18">
        <v>22</v>
      </c>
      <c r="H18" t="s">
        <v>31</v>
      </c>
      <c r="I18" s="8">
        <v>4216700</v>
      </c>
      <c r="J18" s="6">
        <f t="shared" si="4"/>
        <v>4216700</v>
      </c>
      <c r="K18" s="8">
        <v>0</v>
      </c>
      <c r="L18" s="8">
        <f>IFERROR(VLOOKUP(B18,[1]OToT!$B$8:$D$67,3,0),0)</f>
        <v>853089.59537572251</v>
      </c>
      <c r="M18" s="8">
        <f>IFERROR(VLOOKUP(B18,[1]OToT!$B$8:$F$67,5,0),0)</f>
        <v>100000</v>
      </c>
      <c r="N18" s="6">
        <f t="shared" si="0"/>
        <v>5169789.5953757223</v>
      </c>
      <c r="O18" s="8">
        <f>IFERROR(VLOOKUP(B18,[1]Komisi!$B$8:$D$66,3,0),0)</f>
        <v>3095950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6">
        <f t="shared" si="1"/>
        <v>8265739.5953757223</v>
      </c>
      <c r="W18" s="8">
        <f>IFERROR(VLOOKUP(B18,[1]THP!$B$11:$X$70,23,0),0)</f>
        <v>160949.25958034684</v>
      </c>
      <c r="X18" s="8">
        <f>IFERROR(VLOOKUP(B18,[1]THP!$B$11:$T$70,19,0),0)</f>
        <v>84334</v>
      </c>
      <c r="Y18" s="8">
        <f>IFERROR(VLOOKUP(B18,[1]THP!$B$11:$V$70,21,0),0)</f>
        <v>42167</v>
      </c>
      <c r="Z18" s="8">
        <f>IFERROR(VLOOKUP(B18,[1]THP!$B$11:$U$70,20,0),0)</f>
        <v>42167</v>
      </c>
      <c r="AA18" s="8">
        <v>0</v>
      </c>
      <c r="AB18" s="8">
        <f>IFERROR(VLOOKUP(B18,[1]THP!$B$11:$AE$70,30,0),0)</f>
        <v>0</v>
      </c>
      <c r="AC18" s="8">
        <f t="shared" si="2"/>
        <v>7936122.3357953755</v>
      </c>
    </row>
    <row r="19" spans="1:29" x14ac:dyDescent="0.25">
      <c r="A19" s="5">
        <v>43671</v>
      </c>
      <c r="B19" s="7">
        <v>10214</v>
      </c>
      <c r="C19" t="s">
        <v>51</v>
      </c>
      <c r="D19" s="7">
        <f t="shared" si="3"/>
        <v>10214</v>
      </c>
      <c r="E19" t="s">
        <v>29</v>
      </c>
      <c r="F19" t="s">
        <v>30</v>
      </c>
      <c r="G19">
        <v>22</v>
      </c>
      <c r="H19" t="s">
        <v>31</v>
      </c>
      <c r="I19" s="8">
        <v>4140000</v>
      </c>
      <c r="J19" s="6">
        <f t="shared" si="4"/>
        <v>4140000</v>
      </c>
      <c r="K19" s="8">
        <v>0</v>
      </c>
      <c r="L19" s="8">
        <f>IFERROR(VLOOKUP(B19,[1]OToT!$B$8:$D$67,3,0),0)</f>
        <v>837572.25433526014</v>
      </c>
      <c r="M19" s="8">
        <f>IFERROR(VLOOKUP(B19,[1]OToT!$B$8:$F$67,5,0),0)</f>
        <v>100000</v>
      </c>
      <c r="N19" s="6">
        <f t="shared" si="0"/>
        <v>5077572.25433526</v>
      </c>
      <c r="O19" s="8">
        <f>IFERROR(VLOOKUP(B19,[1]Komisi!$B$8:$D$66,3,0),0)</f>
        <v>1822612.7975000001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6">
        <f t="shared" si="1"/>
        <v>6900185.0518352604</v>
      </c>
      <c r="W19" s="8">
        <f>IFERROR(VLOOKUP(B19,[1]THP!$B$11:$X$70,23,0),0)</f>
        <v>95865.749962174843</v>
      </c>
      <c r="X19" s="8">
        <f>IFERROR(VLOOKUP(B19,[1]THP!$B$11:$T$70,19,0),0)</f>
        <v>82800</v>
      </c>
      <c r="Y19" s="8">
        <f>IFERROR(VLOOKUP(B19,[1]THP!$B$11:$V$70,21,0),0)</f>
        <v>41400</v>
      </c>
      <c r="Z19" s="8">
        <f>IFERROR(VLOOKUP(B19,[1]THP!$B$11:$U$70,20,0),0)</f>
        <v>41400</v>
      </c>
      <c r="AA19" s="8">
        <v>0</v>
      </c>
      <c r="AB19" s="8">
        <f>IFERROR(VLOOKUP(B19,[1]THP!$B$11:$AE$70,30,0),0)</f>
        <v>0</v>
      </c>
      <c r="AC19" s="8">
        <f t="shared" si="2"/>
        <v>6638719.3018730851</v>
      </c>
    </row>
    <row r="20" spans="1:29" x14ac:dyDescent="0.25">
      <c r="A20" s="5">
        <v>43671</v>
      </c>
      <c r="B20" s="7">
        <v>10223</v>
      </c>
      <c r="C20" t="s">
        <v>52</v>
      </c>
      <c r="D20" s="7">
        <f t="shared" si="3"/>
        <v>10223</v>
      </c>
      <c r="E20" t="s">
        <v>29</v>
      </c>
      <c r="F20" t="s">
        <v>30</v>
      </c>
      <c r="G20">
        <v>22</v>
      </c>
      <c r="H20" t="s">
        <v>31</v>
      </c>
      <c r="I20" s="8">
        <v>4309000.33</v>
      </c>
      <c r="J20" s="6">
        <f t="shared" si="4"/>
        <v>4309000.33</v>
      </c>
      <c r="K20" s="8">
        <v>0</v>
      </c>
      <c r="L20" s="8">
        <f>IFERROR(VLOOKUP(B20,[1]OToT!$B$8:$D$67,3,0),0)</f>
        <v>792059.0201965319</v>
      </c>
      <c r="M20" s="8">
        <f>IFERROR(VLOOKUP(B20,[1]OToT!$B$8:$F$67,5,0),0)</f>
        <v>100000</v>
      </c>
      <c r="N20" s="6">
        <f t="shared" si="0"/>
        <v>5201059.350196532</v>
      </c>
      <c r="O20" s="8">
        <f>IFERROR(VLOOKUP(B20,[1]Komisi!$B$8:$D$66,3,0),0)</f>
        <v>5217347.3450000007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6">
        <f t="shared" si="1"/>
        <v>10418406.695196532</v>
      </c>
      <c r="W20" s="8">
        <f>IFERROR(VLOOKUP(B20,[1]THP!$B$11:$X$70,23,0),0)</f>
        <v>436426.58070161333</v>
      </c>
      <c r="X20" s="8">
        <f>IFERROR(VLOOKUP(B20,[1]THP!$B$11:$T$70,19,0),0)</f>
        <v>86180.006600000008</v>
      </c>
      <c r="Y20" s="8">
        <f>IFERROR(VLOOKUP(B20,[1]THP!$B$11:$V$70,21,0),0)</f>
        <v>43090.003300000004</v>
      </c>
      <c r="Z20" s="8">
        <f>IFERROR(VLOOKUP(B20,[1]THP!$B$11:$U$70,20,0),0)</f>
        <v>43090.003300000004</v>
      </c>
      <c r="AA20" s="8">
        <v>0</v>
      </c>
      <c r="AB20" s="8">
        <f>IFERROR(VLOOKUP(B20,[1]THP!$B$11:$AE$70,30,0),0)</f>
        <v>160000</v>
      </c>
      <c r="AC20" s="8">
        <f t="shared" si="2"/>
        <v>9649620.101294918</v>
      </c>
    </row>
    <row r="21" spans="1:29" x14ac:dyDescent="0.25">
      <c r="A21" s="5">
        <v>43671</v>
      </c>
      <c r="B21" s="7">
        <v>10224</v>
      </c>
      <c r="C21" t="s">
        <v>53</v>
      </c>
      <c r="D21" s="7">
        <f t="shared" si="3"/>
        <v>10224</v>
      </c>
      <c r="E21" t="s">
        <v>29</v>
      </c>
      <c r="F21" t="s">
        <v>97</v>
      </c>
      <c r="G21">
        <v>22</v>
      </c>
      <c r="H21" t="s">
        <v>31</v>
      </c>
      <c r="I21" s="8">
        <v>4218018.76</v>
      </c>
      <c r="J21" s="6">
        <f t="shared" si="4"/>
        <v>4218018.76</v>
      </c>
      <c r="K21" s="8">
        <v>0</v>
      </c>
      <c r="L21" s="8">
        <f>IFERROR(VLOOKUP(B21,[1]OToT!$B$8:$D$67,3,0),0)</f>
        <v>853356.39653179189</v>
      </c>
      <c r="M21" s="8">
        <f>IFERROR(VLOOKUP(B21,[1]OToT!$B$8:$F$67,5,0),0)</f>
        <v>100000</v>
      </c>
      <c r="N21" s="6">
        <f t="shared" si="0"/>
        <v>5171375.1565317921</v>
      </c>
      <c r="O21" s="8">
        <f>IFERROR(VLOOKUP(B21,[1]Komisi!$B$8:$D$66,3,0),0)</f>
        <v>2326450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6">
        <f t="shared" si="1"/>
        <v>7497825.1565317921</v>
      </c>
      <c r="W21" s="8">
        <f>IFERROR(VLOOKUP(B21,[1]THP!$B$11:$X$70,23,0),0)</f>
        <v>143227.10066390014</v>
      </c>
      <c r="X21" s="8">
        <f>IFERROR(VLOOKUP(B21,[1]THP!$B$11:$T$70,19,0),0)</f>
        <v>84360.375199999995</v>
      </c>
      <c r="Y21" s="8">
        <f>IFERROR(VLOOKUP(B21,[1]THP!$B$11:$V$70,21,0),0)</f>
        <v>42180.187599999997</v>
      </c>
      <c r="Z21" s="8">
        <f>IFERROR(VLOOKUP(B21,[1]THP!$B$11:$U$70,20,0),0)</f>
        <v>42180.187599999997</v>
      </c>
      <c r="AA21" s="8">
        <v>0</v>
      </c>
      <c r="AB21" s="8">
        <f>IFERROR(VLOOKUP(B21,[1]THP!$B$11:$AE$70,30,0),0)</f>
        <v>0</v>
      </c>
      <c r="AC21" s="8">
        <f t="shared" si="2"/>
        <v>7185877.3054678924</v>
      </c>
    </row>
    <row r="22" spans="1:29" x14ac:dyDescent="0.25">
      <c r="A22" s="5">
        <v>43671</v>
      </c>
      <c r="B22" s="7">
        <v>10246</v>
      </c>
      <c r="C22" t="s">
        <v>54</v>
      </c>
      <c r="D22" s="7">
        <f t="shared" si="3"/>
        <v>10246</v>
      </c>
      <c r="E22" t="s">
        <v>29</v>
      </c>
      <c r="F22" t="s">
        <v>97</v>
      </c>
      <c r="G22">
        <v>22</v>
      </c>
      <c r="H22" t="s">
        <v>31</v>
      </c>
      <c r="I22" s="8">
        <v>4305299.08</v>
      </c>
      <c r="J22" s="6">
        <f t="shared" si="4"/>
        <v>4305299.08</v>
      </c>
      <c r="K22" s="8">
        <v>0</v>
      </c>
      <c r="L22" s="8">
        <f>IFERROR(VLOOKUP(B22,[1]OToT!$B$8:$D$67,3,0),0)</f>
        <v>871014.26473988453</v>
      </c>
      <c r="M22" s="8">
        <f>IFERROR(VLOOKUP(B22,[1]OToT!$B$8:$F$67,5,0),0)</f>
        <v>100000</v>
      </c>
      <c r="N22" s="6">
        <f t="shared" si="0"/>
        <v>5276313.3447398841</v>
      </c>
      <c r="O22" s="8">
        <f>IFERROR(VLOOKUP(B22,[1]Komisi!$B$8:$D$66,3,0),0)</f>
        <v>3459000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6">
        <f t="shared" si="1"/>
        <v>8735313.3447398841</v>
      </c>
      <c r="W22" s="8">
        <f>IFERROR(VLOOKUP(B22,[1]THP!$B$11:$X$70,23,0),0)</f>
        <v>202257.76044026527</v>
      </c>
      <c r="X22" s="8">
        <f>IFERROR(VLOOKUP(B22,[1]THP!$B$11:$T$70,19,0),0)</f>
        <v>86105.981599999999</v>
      </c>
      <c r="Y22" s="8">
        <f>IFERROR(VLOOKUP(B22,[1]THP!$B$11:$V$70,21,0),0)</f>
        <v>43052.9908</v>
      </c>
      <c r="Z22" s="8">
        <f>IFERROR(VLOOKUP(B22,[1]THP!$B$11:$U$70,20,0),0)</f>
        <v>43052.9908</v>
      </c>
      <c r="AA22" s="8">
        <v>0</v>
      </c>
      <c r="AB22" s="8">
        <f>IFERROR(VLOOKUP(B22,[1]THP!$B$11:$AE$70,30,0),0)</f>
        <v>0</v>
      </c>
      <c r="AC22" s="8">
        <f t="shared" si="2"/>
        <v>8360843.6210996183</v>
      </c>
    </row>
    <row r="23" spans="1:29" x14ac:dyDescent="0.25">
      <c r="A23" s="5">
        <v>43671</v>
      </c>
      <c r="B23" s="7">
        <v>10264</v>
      </c>
      <c r="C23" t="s">
        <v>55</v>
      </c>
      <c r="D23" s="7">
        <f t="shared" si="3"/>
        <v>10264</v>
      </c>
      <c r="E23" t="s">
        <v>29</v>
      </c>
      <c r="F23" t="s">
        <v>98</v>
      </c>
      <c r="G23">
        <v>22</v>
      </c>
      <c r="H23" t="s">
        <v>31</v>
      </c>
      <c r="I23" s="8">
        <v>4217313.76</v>
      </c>
      <c r="J23" s="6">
        <f t="shared" si="4"/>
        <v>4217313.76</v>
      </c>
      <c r="K23" s="8">
        <v>0</v>
      </c>
      <c r="L23" s="8">
        <f>IFERROR(VLOOKUP(B23,[1]OToT!$B$8:$D$67,3,0),0)</f>
        <v>816647.46219653171</v>
      </c>
      <c r="M23" s="8">
        <f>IFERROR(VLOOKUP(B23,[1]OToT!$B$8:$F$67,5,0),0)</f>
        <v>100000</v>
      </c>
      <c r="N23" s="6">
        <f t="shared" si="0"/>
        <v>5133961.2221965315</v>
      </c>
      <c r="O23" s="8">
        <f>IFERROR(VLOOKUP(B23,[1]Komisi!$B$8:$D$66,3,0),0)</f>
        <v>4225328.04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6">
        <f t="shared" si="1"/>
        <v>9359289.2621965315</v>
      </c>
      <c r="W23" s="8">
        <f>IFERROR(VLOOKUP(B23,[1]THP!$B$11:$X$70,23,0),0)</f>
        <v>278267.21403025923</v>
      </c>
      <c r="X23" s="8">
        <f>IFERROR(VLOOKUP(B23,[1]THP!$B$11:$T$70,19,0),0)</f>
        <v>84346.275200000004</v>
      </c>
      <c r="Y23" s="8">
        <f>IFERROR(VLOOKUP(B23,[1]THP!$B$11:$V$70,21,0),0)</f>
        <v>42173.137600000002</v>
      </c>
      <c r="Z23" s="8">
        <f>IFERROR(VLOOKUP(B23,[1]THP!$B$11:$U$70,20,0),0)</f>
        <v>42173.14</v>
      </c>
      <c r="AA23" s="8">
        <v>0</v>
      </c>
      <c r="AB23" s="8">
        <f>IFERROR(VLOOKUP(B23,[1]THP!$B$11:$AE$70,30,0),0)</f>
        <v>0</v>
      </c>
      <c r="AC23" s="8">
        <f t="shared" si="2"/>
        <v>8912329.4953662734</v>
      </c>
    </row>
    <row r="24" spans="1:29" x14ac:dyDescent="0.25">
      <c r="A24" s="5">
        <v>43671</v>
      </c>
      <c r="B24" s="7">
        <v>10269</v>
      </c>
      <c r="C24" t="s">
        <v>56</v>
      </c>
      <c r="D24" s="7">
        <f t="shared" si="3"/>
        <v>10269</v>
      </c>
      <c r="E24" t="s">
        <v>29</v>
      </c>
      <c r="F24" t="s">
        <v>100</v>
      </c>
      <c r="G24">
        <v>22</v>
      </c>
      <c r="H24" t="s">
        <v>31</v>
      </c>
      <c r="I24" s="8">
        <v>4309000.33</v>
      </c>
      <c r="J24" s="6">
        <f t="shared" si="4"/>
        <v>4309000.33</v>
      </c>
      <c r="K24" s="8">
        <v>0</v>
      </c>
      <c r="L24" s="8">
        <f>IFERROR(VLOOKUP(B24,[1]OToT!$B$8:$D$67,3,0),0)</f>
        <v>871763.07254335261</v>
      </c>
      <c r="M24" s="8">
        <f>IFERROR(VLOOKUP(B24,[1]OToT!$B$8:$F$67,5,0),0)</f>
        <v>100000</v>
      </c>
      <c r="N24" s="6">
        <f t="shared" si="0"/>
        <v>5280763.4025433529</v>
      </c>
      <c r="O24" s="8">
        <f>IFERROR(VLOOKUP(B24,[1]Komisi!$B$8:$D$66,3,0),0)</f>
        <v>10488683.380000001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6">
        <f t="shared" si="1"/>
        <v>15769446.782543354</v>
      </c>
      <c r="W24" s="8">
        <f>IFERROR(VLOOKUP(B24,[1]THP!$B$11:$X$70,23,0),0)</f>
        <v>1219692.0923186361</v>
      </c>
      <c r="X24" s="8">
        <f>IFERROR(VLOOKUP(B24,[1]THP!$B$11:$T$70,19,0),0)</f>
        <v>86180.006600000008</v>
      </c>
      <c r="Y24" s="8">
        <f>IFERROR(VLOOKUP(B24,[1]THP!$B$11:$V$70,21,0),0)</f>
        <v>43090.003300000004</v>
      </c>
      <c r="Z24" s="8">
        <f>IFERROR(VLOOKUP(B24,[1]THP!$B$11:$U$70,20,0),0)</f>
        <v>0</v>
      </c>
      <c r="AA24" s="8">
        <v>0</v>
      </c>
      <c r="AB24" s="8">
        <f>IFERROR(VLOOKUP(B24,[1]THP!$B$11:$AE$70,30,0),0)</f>
        <v>0</v>
      </c>
      <c r="AC24" s="8">
        <f t="shared" si="2"/>
        <v>14420484.680324718</v>
      </c>
    </row>
    <row r="25" spans="1:29" x14ac:dyDescent="0.25">
      <c r="A25" s="5">
        <v>43671</v>
      </c>
      <c r="B25" s="7">
        <v>10275</v>
      </c>
      <c r="C25" t="s">
        <v>57</v>
      </c>
      <c r="D25" s="7">
        <f t="shared" si="3"/>
        <v>10275</v>
      </c>
      <c r="E25" t="s">
        <v>29</v>
      </c>
      <c r="F25" t="s">
        <v>96</v>
      </c>
      <c r="G25">
        <v>22</v>
      </c>
      <c r="H25" t="s">
        <v>31</v>
      </c>
      <c r="I25" s="8">
        <v>4218018.76</v>
      </c>
      <c r="J25" s="6">
        <f t="shared" si="4"/>
        <v>4218018.76</v>
      </c>
      <c r="K25" s="8">
        <v>0</v>
      </c>
      <c r="L25" s="8">
        <f>IFERROR(VLOOKUP(B25,[1]OToT!$B$8:$D$67,3,0),0)</f>
        <v>853356.39653179189</v>
      </c>
      <c r="M25" s="8">
        <f>IFERROR(VLOOKUP(B25,[1]OToT!$B$8:$F$67,5,0),0)</f>
        <v>100000</v>
      </c>
      <c r="N25" s="6">
        <f t="shared" si="0"/>
        <v>5171375.1565317921</v>
      </c>
      <c r="O25" s="8">
        <f>IFERROR(VLOOKUP(B25,[1]Komisi!$B$8:$D$66,3,0),0)</f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6">
        <f t="shared" si="1"/>
        <v>5171375.1565317921</v>
      </c>
      <c r="W25" s="8">
        <f>IFERROR(VLOOKUP(B25,[1]THP!$B$11:$X$70,23,0),0)</f>
        <v>32720.725663900099</v>
      </c>
      <c r="X25" s="8">
        <f>IFERROR(VLOOKUP(B25,[1]THP!$B$11:$T$70,19,0),0)</f>
        <v>84360.375199999995</v>
      </c>
      <c r="Y25" s="8">
        <f>IFERROR(VLOOKUP(B25,[1]THP!$B$11:$V$70,21,0),0)</f>
        <v>42180.187599999997</v>
      </c>
      <c r="Z25" s="8">
        <f>IFERROR(VLOOKUP(B25,[1]THP!$B$11:$U$70,20,0),0)</f>
        <v>42180.187599999997</v>
      </c>
      <c r="AA25" s="8">
        <v>0</v>
      </c>
      <c r="AB25" s="8">
        <f>IFERROR(VLOOKUP(B25,[1]THP!$B$11:$AE$70,30,0),0)</f>
        <v>0</v>
      </c>
      <c r="AC25" s="8">
        <f t="shared" si="2"/>
        <v>4969933.6804678924</v>
      </c>
    </row>
    <row r="26" spans="1:29" x14ac:dyDescent="0.25">
      <c r="A26" s="5">
        <v>43671</v>
      </c>
      <c r="B26" s="7">
        <v>10279</v>
      </c>
      <c r="C26" t="s">
        <v>58</v>
      </c>
      <c r="D26" s="7">
        <f t="shared" si="3"/>
        <v>10279</v>
      </c>
      <c r="E26" t="s">
        <v>29</v>
      </c>
      <c r="F26" t="s">
        <v>96</v>
      </c>
      <c r="G26">
        <v>22</v>
      </c>
      <c r="H26" t="s">
        <v>31</v>
      </c>
      <c r="I26" s="8">
        <v>4140000</v>
      </c>
      <c r="J26" s="6">
        <f t="shared" si="4"/>
        <v>4140000</v>
      </c>
      <c r="K26" s="8">
        <v>0</v>
      </c>
      <c r="L26" s="8">
        <f>IFERROR(VLOOKUP(B26,[1]OToT!$B$8:$D$67,3,0),0)</f>
        <v>837572.25433526014</v>
      </c>
      <c r="M26" s="8">
        <f>IFERROR(VLOOKUP(B26,[1]OToT!$B$8:$F$67,5,0),0)</f>
        <v>100000</v>
      </c>
      <c r="N26" s="6">
        <f t="shared" si="0"/>
        <v>5077572.25433526</v>
      </c>
      <c r="O26" s="8">
        <f>IFERROR(VLOOKUP(B26,[1]Komisi!$B$8:$D$66,3,0),0)</f>
        <v>1277921.05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6">
        <f t="shared" si="1"/>
        <v>6355493.3043352598</v>
      </c>
      <c r="W26" s="8">
        <f>IFERROR(VLOOKUP(B26,[1]THP!$B$11:$X$70,23,0),0)</f>
        <v>82946.891955924846</v>
      </c>
      <c r="X26" s="8">
        <f>IFERROR(VLOOKUP(B26,[1]THP!$B$11:$T$70,19,0),0)</f>
        <v>82800</v>
      </c>
      <c r="Y26" s="8">
        <f>IFERROR(VLOOKUP(B26,[1]THP!$B$11:$V$70,21,0),0)</f>
        <v>41400</v>
      </c>
      <c r="Z26" s="8">
        <f>IFERROR(VLOOKUP(B26,[1]THP!$B$11:$U$70,20,0),0)</f>
        <v>0</v>
      </c>
      <c r="AA26" s="8">
        <v>0</v>
      </c>
      <c r="AB26" s="8">
        <f>IFERROR(VLOOKUP(B26,[1]THP!$B$11:$AE$70,30,0),0)</f>
        <v>0</v>
      </c>
      <c r="AC26" s="8">
        <f t="shared" si="2"/>
        <v>6148346.4123793347</v>
      </c>
    </row>
    <row r="27" spans="1:29" x14ac:dyDescent="0.25">
      <c r="A27" s="5">
        <v>43671</v>
      </c>
      <c r="B27" s="7">
        <v>10286</v>
      </c>
      <c r="C27" t="s">
        <v>59</v>
      </c>
      <c r="D27" s="7">
        <f t="shared" si="3"/>
        <v>10286</v>
      </c>
      <c r="E27" t="s">
        <v>29</v>
      </c>
      <c r="F27" t="s">
        <v>98</v>
      </c>
      <c r="G27">
        <v>22</v>
      </c>
      <c r="H27" t="s">
        <v>31</v>
      </c>
      <c r="I27" s="8">
        <v>4140000</v>
      </c>
      <c r="J27" s="6">
        <f t="shared" si="4"/>
        <v>4140000</v>
      </c>
      <c r="K27" s="8">
        <v>0</v>
      </c>
      <c r="L27" s="8">
        <f>IFERROR(VLOOKUP(B27,[1]OToT!$B$8:$D$67,3,0),0)</f>
        <v>837572.25433526014</v>
      </c>
      <c r="M27" s="8">
        <f>IFERROR(VLOOKUP(B27,[1]OToT!$B$8:$F$67,5,0),0)</f>
        <v>100000</v>
      </c>
      <c r="N27" s="6">
        <f t="shared" si="0"/>
        <v>5077572.25433526</v>
      </c>
      <c r="O27" s="8">
        <f>IFERROR(VLOOKUP(B27,[1]Komisi!$B$8:$D$66,3,0),0)</f>
        <v>775125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6">
        <f t="shared" si="1"/>
        <v>5852697.25433526</v>
      </c>
      <c r="W27" s="8">
        <f>IFERROR(VLOOKUP(B27,[1]THP!$B$11:$X$70,23,0),0)</f>
        <v>64860.079580924852</v>
      </c>
      <c r="X27" s="8">
        <f>IFERROR(VLOOKUP(B27,[1]THP!$B$11:$T$70,19,0),0)</f>
        <v>82800</v>
      </c>
      <c r="Y27" s="8">
        <f>IFERROR(VLOOKUP(B27,[1]THP!$B$11:$V$70,21,0),0)</f>
        <v>41400</v>
      </c>
      <c r="Z27" s="8">
        <f>IFERROR(VLOOKUP(B27,[1]THP!$B$11:$U$70,20,0),0)</f>
        <v>41400</v>
      </c>
      <c r="AA27" s="8">
        <v>0</v>
      </c>
      <c r="AB27" s="8">
        <f>IFERROR(VLOOKUP(B27,[1]THP!$B$11:$AE$70,30,0),0)</f>
        <v>160000</v>
      </c>
      <c r="AC27" s="8">
        <f t="shared" si="2"/>
        <v>5462237.1747543355</v>
      </c>
    </row>
    <row r="28" spans="1:29" x14ac:dyDescent="0.25">
      <c r="A28" s="5">
        <v>43671</v>
      </c>
      <c r="B28" s="7">
        <v>10292</v>
      </c>
      <c r="C28" t="s">
        <v>60</v>
      </c>
      <c r="D28" s="7">
        <f t="shared" si="3"/>
        <v>10292</v>
      </c>
      <c r="E28" t="s">
        <v>29</v>
      </c>
      <c r="F28" t="s">
        <v>99</v>
      </c>
      <c r="G28">
        <v>22</v>
      </c>
      <c r="H28" t="s">
        <v>31</v>
      </c>
      <c r="I28" s="8">
        <v>4217313.76</v>
      </c>
      <c r="J28" s="6">
        <f t="shared" si="4"/>
        <v>4217313.76</v>
      </c>
      <c r="K28" s="8">
        <v>0</v>
      </c>
      <c r="L28" s="8">
        <f>IFERROR(VLOOKUP(B28,[1]OToT!$B$8:$D$67,3,0),0)</f>
        <v>853213.7664739883</v>
      </c>
      <c r="M28" s="8">
        <f>IFERROR(VLOOKUP(B28,[1]OToT!$B$8:$F$67,5,0),0)</f>
        <v>100000</v>
      </c>
      <c r="N28" s="6">
        <f t="shared" si="0"/>
        <v>5170527.5264739878</v>
      </c>
      <c r="O28" s="8">
        <f>IFERROR(VLOOKUP(B28,[1]Komisi!$B$8:$D$66,3,0),0)</f>
        <v>1698725.0000000002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6">
        <f t="shared" si="1"/>
        <v>6869252.5264739878</v>
      </c>
      <c r="W28" s="8">
        <f>IFERROR(VLOOKUP(B28,[1]THP!$B$11:$X$70,23,0),0)</f>
        <v>113367.88161615445</v>
      </c>
      <c r="X28" s="8">
        <f>IFERROR(VLOOKUP(B28,[1]THP!$B$11:$T$70,19,0),0)</f>
        <v>84346.275200000004</v>
      </c>
      <c r="Y28" s="8">
        <f>IFERROR(VLOOKUP(B28,[1]THP!$B$11:$V$70,21,0),0)</f>
        <v>42173.137600000002</v>
      </c>
      <c r="Z28" s="8">
        <f>IFERROR(VLOOKUP(B28,[1]THP!$B$11:$U$70,20,0),0)</f>
        <v>42173.137600000002</v>
      </c>
      <c r="AA28" s="8">
        <v>0</v>
      </c>
      <c r="AB28" s="8">
        <f>IFERROR(VLOOKUP(B28,[1]THP!$B$11:$AE$70,30,0),0)</f>
        <v>0</v>
      </c>
      <c r="AC28" s="8">
        <f t="shared" si="2"/>
        <v>6587192.0944578331</v>
      </c>
    </row>
    <row r="29" spans="1:29" x14ac:dyDescent="0.25">
      <c r="A29" s="5">
        <v>43671</v>
      </c>
      <c r="B29" s="7">
        <v>10293</v>
      </c>
      <c r="C29" t="s">
        <v>61</v>
      </c>
      <c r="D29" s="7">
        <f t="shared" si="3"/>
        <v>10293</v>
      </c>
      <c r="E29" t="s">
        <v>29</v>
      </c>
      <c r="F29" t="s">
        <v>100</v>
      </c>
      <c r="G29">
        <v>22</v>
      </c>
      <c r="H29" t="s">
        <v>31</v>
      </c>
      <c r="I29" s="8">
        <v>4140000</v>
      </c>
      <c r="J29" s="6">
        <f t="shared" si="4"/>
        <v>4140000</v>
      </c>
      <c r="K29" s="8">
        <v>0</v>
      </c>
      <c r="L29" s="8">
        <f>IFERROR(VLOOKUP(B29,[1]OToT!$B$8:$D$67,3,0),0)</f>
        <v>837572.25433526014</v>
      </c>
      <c r="M29" s="8">
        <f>IFERROR(VLOOKUP(B29,[1]OToT!$B$8:$F$67,5,0),0)</f>
        <v>100000</v>
      </c>
      <c r="N29" s="6">
        <f t="shared" si="0"/>
        <v>5077572.25433526</v>
      </c>
      <c r="O29" s="8">
        <f>IFERROR(VLOOKUP(B29,[1]Komisi!$B$8:$D$66,3,0),0)</f>
        <v>1305500.0000000002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6">
        <f t="shared" si="1"/>
        <v>6383072.25433526</v>
      </c>
      <c r="W29" s="8">
        <f>IFERROR(VLOOKUP(B29,[1]THP!$B$11:$X$70,23,0),0)</f>
        <v>90052.892080924838</v>
      </c>
      <c r="X29" s="8">
        <f>IFERROR(VLOOKUP(B29,[1]THP!$B$11:$T$70,19,0),0)</f>
        <v>82800</v>
      </c>
      <c r="Y29" s="8">
        <f>IFERROR(VLOOKUP(B29,[1]THP!$B$11:$V$70,21,0),0)</f>
        <v>41400</v>
      </c>
      <c r="Z29" s="8">
        <f>IFERROR(VLOOKUP(B29,[1]THP!$B$11:$U$70,20,0),0)</f>
        <v>41400</v>
      </c>
      <c r="AA29" s="8">
        <v>0</v>
      </c>
      <c r="AB29" s="8">
        <f>IFERROR(VLOOKUP(B29,[1]THP!$B$11:$AE$70,30,0),0)</f>
        <v>0</v>
      </c>
      <c r="AC29" s="8">
        <f t="shared" si="2"/>
        <v>6127419.3622543355</v>
      </c>
    </row>
    <row r="30" spans="1:29" x14ac:dyDescent="0.25">
      <c r="A30" s="5">
        <v>43671</v>
      </c>
      <c r="B30" s="7">
        <v>10300</v>
      </c>
      <c r="C30" t="s">
        <v>62</v>
      </c>
      <c r="D30" s="7">
        <f t="shared" si="3"/>
        <v>10300</v>
      </c>
      <c r="E30" t="s">
        <v>29</v>
      </c>
      <c r="F30" t="s">
        <v>96</v>
      </c>
      <c r="G30">
        <v>22</v>
      </c>
      <c r="H30" t="s">
        <v>31</v>
      </c>
      <c r="I30" s="8">
        <v>4140000</v>
      </c>
      <c r="J30" s="6">
        <f t="shared" si="4"/>
        <v>4140000</v>
      </c>
      <c r="K30" s="8">
        <v>0</v>
      </c>
      <c r="L30" s="8">
        <f>IFERROR(VLOOKUP(B30,[1]OToT!$B$8:$D$67,3,0),0)</f>
        <v>837572.25433526014</v>
      </c>
      <c r="M30" s="8">
        <f>IFERROR(VLOOKUP(B30,[1]OToT!$B$8:$F$67,5,0),0)</f>
        <v>100000</v>
      </c>
      <c r="N30" s="6">
        <f t="shared" si="0"/>
        <v>5077572.25433526</v>
      </c>
      <c r="O30" s="8">
        <f>IFERROR(VLOOKUP(B30,[1]Komisi!$B$8:$D$66,3,0),0)</f>
        <v>1451450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6">
        <f t="shared" si="1"/>
        <v>6529022.25433526</v>
      </c>
      <c r="W30" s="8">
        <f>IFERROR(VLOOKUP(B30,[1]THP!$B$11:$X$70,23,0),0)</f>
        <v>91189.517080924838</v>
      </c>
      <c r="X30" s="8">
        <f>IFERROR(VLOOKUP(B30,[1]THP!$B$11:$T$70,19,0),0)</f>
        <v>82800</v>
      </c>
      <c r="Y30" s="8">
        <f>IFERROR(VLOOKUP(B30,[1]THP!$B$11:$V$70,21,0),0)</f>
        <v>41400</v>
      </c>
      <c r="Z30" s="8">
        <f>IFERROR(VLOOKUP(B30,[1]THP!$B$11:$U$70,20,0),0)</f>
        <v>0</v>
      </c>
      <c r="AA30" s="8">
        <v>0</v>
      </c>
      <c r="AB30" s="8">
        <f>IFERROR(VLOOKUP(B30,[1]THP!$B$11:$AE$70,30,0),0)</f>
        <v>0</v>
      </c>
      <c r="AC30" s="8">
        <f t="shared" si="2"/>
        <v>6313632.7372543355</v>
      </c>
    </row>
    <row r="31" spans="1:29" x14ac:dyDescent="0.25">
      <c r="A31" s="5">
        <v>43671</v>
      </c>
      <c r="B31" s="7">
        <v>10306</v>
      </c>
      <c r="C31" t="s">
        <v>28</v>
      </c>
      <c r="D31" s="7">
        <f t="shared" si="3"/>
        <v>10306</v>
      </c>
      <c r="E31" t="s">
        <v>29</v>
      </c>
      <c r="F31" t="s">
        <v>97</v>
      </c>
      <c r="G31">
        <v>22</v>
      </c>
      <c r="H31" t="s">
        <v>31</v>
      </c>
      <c r="I31" s="8">
        <v>4140000</v>
      </c>
      <c r="J31" s="6">
        <f t="shared" si="4"/>
        <v>4140000</v>
      </c>
      <c r="K31" s="8">
        <v>0</v>
      </c>
      <c r="L31" s="8">
        <f>IFERROR(VLOOKUP(B31,[1]OToT!$B$8:$D$67,3,0),0)</f>
        <v>705953.7572254336</v>
      </c>
      <c r="M31" s="8">
        <f>IFERROR(VLOOKUP(B31,[1]OToT!$B$8:$F$67,5,0),0)</f>
        <v>75000</v>
      </c>
      <c r="N31" s="6">
        <f t="shared" si="0"/>
        <v>4920953.7572254334</v>
      </c>
      <c r="O31" s="8">
        <f>IFERROR(VLOOKUP(B31,[1]Komisi!$B$8:$D$66,3,0),0)</f>
        <v>10329079.09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6">
        <f t="shared" si="1"/>
        <v>15250032.847225433</v>
      </c>
      <c r="W31" s="8">
        <f>IFERROR(VLOOKUP(B31,[1]THP!$B$11:$X$70,23,0),0)</f>
        <v>1159588.6604171481</v>
      </c>
      <c r="X31" s="8">
        <f>IFERROR(VLOOKUP(B31,[1]THP!$B$11:$T$70,19,0),0)</f>
        <v>82800</v>
      </c>
      <c r="Y31" s="8">
        <f>IFERROR(VLOOKUP(B31,[1]THP!$B$11:$V$70,21,0),0)</f>
        <v>41400</v>
      </c>
      <c r="Z31" s="8">
        <f>IFERROR(VLOOKUP(B31,[1]THP!$B$11:$U$70,20,0),0)</f>
        <v>41400</v>
      </c>
      <c r="AA31" s="8">
        <v>0</v>
      </c>
      <c r="AB31" s="8">
        <f>IFERROR(VLOOKUP(B31,[1]THP!$B$11:$AE$70,30,0),0)</f>
        <v>0</v>
      </c>
      <c r="AC31" s="8">
        <f t="shared" si="2"/>
        <v>13924844.186808284</v>
      </c>
    </row>
    <row r="32" spans="1:29" x14ac:dyDescent="0.25">
      <c r="A32" s="5">
        <v>43671</v>
      </c>
      <c r="B32" s="7">
        <v>10311</v>
      </c>
      <c r="C32" t="s">
        <v>63</v>
      </c>
      <c r="D32" s="7">
        <f t="shared" si="3"/>
        <v>10311</v>
      </c>
      <c r="E32" t="s">
        <v>29</v>
      </c>
      <c r="F32" t="s">
        <v>30</v>
      </c>
      <c r="G32">
        <v>22</v>
      </c>
      <c r="H32" t="s">
        <v>31</v>
      </c>
      <c r="I32" s="8">
        <v>4216700</v>
      </c>
      <c r="J32" s="6">
        <f t="shared" si="4"/>
        <v>4216700</v>
      </c>
      <c r="K32" s="8">
        <v>0</v>
      </c>
      <c r="L32" s="8">
        <f>IFERROR(VLOOKUP(B32,[1]OToT!$B$8:$D$67,3,0),0)</f>
        <v>853089.59537572251</v>
      </c>
      <c r="M32" s="8">
        <f>IFERROR(VLOOKUP(B32,[1]OToT!$B$8:$F$67,5,0),0)</f>
        <v>100000</v>
      </c>
      <c r="N32" s="6">
        <f t="shared" si="0"/>
        <v>5169789.5953757223</v>
      </c>
      <c r="O32" s="8">
        <f>IFERROR(VLOOKUP(B32,[1]Komisi!$B$8:$D$66,3,0),0)</f>
        <v>3381000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6">
        <f t="shared" si="1"/>
        <v>8550789.5953757223</v>
      </c>
      <c r="W32" s="8">
        <f>IFERROR(VLOOKUP(B32,[1]THP!$B$11:$X$70,23,0),0)</f>
        <v>187335.75458034684</v>
      </c>
      <c r="X32" s="8">
        <f>IFERROR(VLOOKUP(B32,[1]THP!$B$11:$T$70,19,0),0)</f>
        <v>84334</v>
      </c>
      <c r="Y32" s="8">
        <f>IFERROR(VLOOKUP(B32,[1]THP!$B$11:$V$70,21,0),0)</f>
        <v>42167</v>
      </c>
      <c r="Z32" s="8">
        <f>IFERROR(VLOOKUP(B32,[1]THP!$B$11:$U$70,20,0),0)</f>
        <v>0</v>
      </c>
      <c r="AA32" s="8">
        <v>0</v>
      </c>
      <c r="AB32" s="8">
        <f>IFERROR(VLOOKUP(B32,[1]THP!$B$11:$AE$70,30,0),0)</f>
        <v>0</v>
      </c>
      <c r="AC32" s="8">
        <f t="shared" si="2"/>
        <v>8236952.8407953754</v>
      </c>
    </row>
    <row r="33" spans="1:29" x14ac:dyDescent="0.25">
      <c r="A33" s="5">
        <v>43671</v>
      </c>
      <c r="B33" s="7">
        <v>10313</v>
      </c>
      <c r="C33" t="s">
        <v>64</v>
      </c>
      <c r="D33" s="7">
        <f t="shared" si="3"/>
        <v>10313</v>
      </c>
      <c r="E33" t="s">
        <v>29</v>
      </c>
      <c r="F33" t="s">
        <v>99</v>
      </c>
      <c r="G33">
        <v>22</v>
      </c>
      <c r="H33" t="s">
        <v>31</v>
      </c>
      <c r="I33" s="8">
        <v>4304225</v>
      </c>
      <c r="J33" s="6">
        <f t="shared" si="4"/>
        <v>4304225</v>
      </c>
      <c r="K33" s="8">
        <v>0</v>
      </c>
      <c r="L33" s="8">
        <f>IFERROR(VLOOKUP(B33,[1]OToT!$B$8:$D$67,3,0),0)</f>
        <v>870796.96531791904</v>
      </c>
      <c r="M33" s="8">
        <f>IFERROR(VLOOKUP(B33,[1]OToT!$B$8:$F$67,5,0),0)</f>
        <v>100000</v>
      </c>
      <c r="N33" s="6">
        <f t="shared" si="0"/>
        <v>5275021.9653179189</v>
      </c>
      <c r="O33" s="8">
        <f>IFERROR(VLOOKUP(B33,[1]Komisi!$B$8:$D$66,3,0),0)</f>
        <v>2130522.0500000003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6">
        <f t="shared" si="1"/>
        <v>7405544.0153179187</v>
      </c>
      <c r="W33" s="8">
        <f>IFERROR(VLOOKUP(B33,[1]THP!$B$11:$X$70,23,0),0)</f>
        <v>133064.72612760117</v>
      </c>
      <c r="X33" s="8">
        <f>IFERROR(VLOOKUP(B33,[1]THP!$B$11:$T$70,19,0),0)</f>
        <v>86084.5</v>
      </c>
      <c r="Y33" s="8">
        <f>IFERROR(VLOOKUP(B33,[1]THP!$B$11:$V$70,21,0),0)</f>
        <v>43042.25</v>
      </c>
      <c r="Z33" s="8">
        <f>IFERROR(VLOOKUP(B33,[1]THP!$B$11:$U$70,20,0),0)</f>
        <v>0</v>
      </c>
      <c r="AA33" s="8">
        <v>0</v>
      </c>
      <c r="AB33" s="8">
        <f>IFERROR(VLOOKUP(B33,[1]THP!$B$11:$AE$70,30,0),0)</f>
        <v>0</v>
      </c>
      <c r="AC33" s="8">
        <f t="shared" si="2"/>
        <v>7143352.5391903175</v>
      </c>
    </row>
    <row r="34" spans="1:29" x14ac:dyDescent="0.25">
      <c r="A34" s="5">
        <v>43671</v>
      </c>
      <c r="B34" s="7">
        <v>10314</v>
      </c>
      <c r="C34" t="s">
        <v>65</v>
      </c>
      <c r="D34" s="7">
        <f t="shared" si="3"/>
        <v>10314</v>
      </c>
      <c r="E34" t="s">
        <v>29</v>
      </c>
      <c r="F34" t="s">
        <v>98</v>
      </c>
      <c r="G34">
        <v>22</v>
      </c>
      <c r="H34" t="s">
        <v>31</v>
      </c>
      <c r="I34" s="8">
        <v>4140000</v>
      </c>
      <c r="J34" s="6">
        <f t="shared" si="4"/>
        <v>4140000</v>
      </c>
      <c r="K34" s="8">
        <v>0</v>
      </c>
      <c r="L34" s="8">
        <f>IFERROR(VLOOKUP(B34,[1]OToT!$B$8:$D$67,3,0),0)</f>
        <v>502543.3526011561</v>
      </c>
      <c r="M34" s="8">
        <f>IFERROR(VLOOKUP(B34,[1]OToT!$B$8:$F$67,5,0),0)</f>
        <v>75000</v>
      </c>
      <c r="N34" s="6">
        <f t="shared" si="0"/>
        <v>4717543.3526011556</v>
      </c>
      <c r="O34" s="8">
        <f>IFERROR(VLOOKUP(B34,[1]Komisi!$B$8:$D$66,3,0),0)</f>
        <v>5433400.0000000009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6">
        <f t="shared" si="1"/>
        <v>10150943.352601156</v>
      </c>
      <c r="W34" s="8">
        <f>IFERROR(VLOOKUP(B34,[1]THP!$B$11:$X$70,23,0),0)</f>
        <v>394725.23622350668</v>
      </c>
      <c r="X34" s="8">
        <f>IFERROR(VLOOKUP(B34,[1]THP!$B$11:$T$70,19,0),0)</f>
        <v>82800</v>
      </c>
      <c r="Y34" s="8">
        <f>IFERROR(VLOOKUP(B34,[1]THP!$B$11:$V$70,21,0),0)</f>
        <v>41400</v>
      </c>
      <c r="Z34" s="8">
        <f>IFERROR(VLOOKUP(B34,[1]THP!$B$11:$U$70,20,0),0)</f>
        <v>41400</v>
      </c>
      <c r="AA34" s="8">
        <v>0</v>
      </c>
      <c r="AB34" s="8">
        <f>IFERROR(VLOOKUP(B34,[1]THP!$B$11:$AE$70,30,0),0)</f>
        <v>0</v>
      </c>
      <c r="AC34" s="8">
        <f t="shared" si="2"/>
        <v>9590618.1163776498</v>
      </c>
    </row>
    <row r="35" spans="1:29" x14ac:dyDescent="0.25">
      <c r="A35" s="5">
        <v>43671</v>
      </c>
      <c r="B35" s="7">
        <v>10315</v>
      </c>
      <c r="C35" t="s">
        <v>66</v>
      </c>
      <c r="D35" s="7">
        <f t="shared" si="3"/>
        <v>10315</v>
      </c>
      <c r="E35" t="s">
        <v>29</v>
      </c>
      <c r="F35" t="s">
        <v>98</v>
      </c>
      <c r="G35">
        <v>22</v>
      </c>
      <c r="H35" t="s">
        <v>31</v>
      </c>
      <c r="I35" s="8">
        <v>4140000</v>
      </c>
      <c r="J35" s="6">
        <f t="shared" si="4"/>
        <v>4140000</v>
      </c>
      <c r="K35" s="8">
        <v>0</v>
      </c>
      <c r="L35" s="8">
        <f>IFERROR(VLOOKUP(B35,[1]OToT!$B$8:$D$67,3,0),0)</f>
        <v>574335.26011560694</v>
      </c>
      <c r="M35" s="8">
        <f>IFERROR(VLOOKUP(B35,[1]OToT!$B$8:$F$67,5,0),0)</f>
        <v>50000</v>
      </c>
      <c r="N35" s="6">
        <f t="shared" si="0"/>
        <v>4764335.2601156067</v>
      </c>
      <c r="O35" s="8">
        <f>IFERROR(VLOOKUP(B35,[1]Komisi!$B$8:$D$66,3,0),0)</f>
        <v>3191837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6">
        <f t="shared" si="1"/>
        <v>7956172.2601156067</v>
      </c>
      <c r="W35" s="8">
        <f>IFERROR(VLOOKUP(B35,[1]THP!$B$11:$X$70,23,0),0)</f>
        <v>121479.14235549135</v>
      </c>
      <c r="X35" s="8">
        <f>IFERROR(VLOOKUP(B35,[1]THP!$B$11:$T$70,19,0),0)</f>
        <v>82800</v>
      </c>
      <c r="Y35" s="8">
        <f>IFERROR(VLOOKUP(B35,[1]THP!$B$11:$V$70,21,0),0)</f>
        <v>41400</v>
      </c>
      <c r="Z35" s="8">
        <f>IFERROR(VLOOKUP(B35,[1]THP!$B$11:$U$70,20,0),0)</f>
        <v>0</v>
      </c>
      <c r="AA35" s="8">
        <v>0</v>
      </c>
      <c r="AB35" s="8">
        <f>IFERROR(VLOOKUP(B35,[1]THP!$B$11:$AE$70,30,0),0)</f>
        <v>0</v>
      </c>
      <c r="AC35" s="8">
        <f t="shared" si="2"/>
        <v>7710493.1177601153</v>
      </c>
    </row>
    <row r="36" spans="1:29" x14ac:dyDescent="0.25">
      <c r="A36" s="5">
        <v>43671</v>
      </c>
      <c r="B36" s="7">
        <v>10317</v>
      </c>
      <c r="C36" t="s">
        <v>67</v>
      </c>
      <c r="D36" s="7">
        <f t="shared" si="3"/>
        <v>10317</v>
      </c>
      <c r="E36" t="s">
        <v>29</v>
      </c>
      <c r="F36" t="s">
        <v>97</v>
      </c>
      <c r="G36">
        <v>22</v>
      </c>
      <c r="H36" t="s">
        <v>31</v>
      </c>
      <c r="I36" s="8">
        <v>4216700</v>
      </c>
      <c r="J36" s="6">
        <f t="shared" si="4"/>
        <v>4216700</v>
      </c>
      <c r="K36" s="8">
        <v>0</v>
      </c>
      <c r="L36" s="8">
        <f>IFERROR(VLOOKUP(B36,[1]OToT!$B$8:$D$67,3,0),0)</f>
        <v>853089.59537572251</v>
      </c>
      <c r="M36" s="8">
        <f>IFERROR(VLOOKUP(B36,[1]OToT!$B$8:$F$67,5,0),0)</f>
        <v>100000</v>
      </c>
      <c r="N36" s="6">
        <f t="shared" si="0"/>
        <v>5169789.5953757223</v>
      </c>
      <c r="O36" s="8">
        <f>IFERROR(VLOOKUP(B36,[1]Komisi!$B$8:$D$66,3,0),0)</f>
        <v>1746962.5000000002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6">
        <f t="shared" si="1"/>
        <v>6916752.0953757223</v>
      </c>
      <c r="W36" s="8">
        <f>IFERROR(VLOOKUP(B36,[1]THP!$B$11:$X$70,23,0),0)</f>
        <v>115622.35333034683</v>
      </c>
      <c r="X36" s="8">
        <f>IFERROR(VLOOKUP(B36,[1]THP!$B$11:$T$70,19,0),0)</f>
        <v>84334</v>
      </c>
      <c r="Y36" s="8">
        <f>IFERROR(VLOOKUP(B36,[1]THP!$B$11:$V$70,21,0),0)</f>
        <v>42167</v>
      </c>
      <c r="Z36" s="8">
        <f>IFERROR(VLOOKUP(B36,[1]THP!$B$11:$U$70,20,0),0)</f>
        <v>42167</v>
      </c>
      <c r="AA36" s="8">
        <v>0</v>
      </c>
      <c r="AB36" s="8">
        <f>IFERROR(VLOOKUP(B36,[1]THP!$B$11:$AE$70,30,0),0)</f>
        <v>0</v>
      </c>
      <c r="AC36" s="8">
        <f t="shared" si="2"/>
        <v>6632461.7420453755</v>
      </c>
    </row>
    <row r="37" spans="1:29" x14ac:dyDescent="0.25">
      <c r="A37" s="5">
        <v>43671</v>
      </c>
      <c r="B37" s="7">
        <v>10322</v>
      </c>
      <c r="C37" t="s">
        <v>68</v>
      </c>
      <c r="D37" s="7">
        <f t="shared" si="3"/>
        <v>10322</v>
      </c>
      <c r="E37" t="s">
        <v>29</v>
      </c>
      <c r="F37" t="s">
        <v>100</v>
      </c>
      <c r="G37">
        <v>22</v>
      </c>
      <c r="H37" t="s">
        <v>31</v>
      </c>
      <c r="I37" s="8">
        <v>4138022</v>
      </c>
      <c r="J37" s="6">
        <f t="shared" si="4"/>
        <v>4138022</v>
      </c>
      <c r="K37" s="8">
        <v>0</v>
      </c>
      <c r="L37" s="8">
        <f>IFERROR(VLOOKUP(B37,[1]OToT!$B$8:$D$67,3,0),0)</f>
        <v>837172.08092485555</v>
      </c>
      <c r="M37" s="8">
        <f>IFERROR(VLOOKUP(B37,[1]OToT!$B$8:$F$67,5,0),0)</f>
        <v>100000</v>
      </c>
      <c r="N37" s="6">
        <f t="shared" si="0"/>
        <v>5075194.0809248555</v>
      </c>
      <c r="O37" s="8">
        <f>IFERROR(VLOOKUP(B37,[1]Komisi!$B$8:$D$66,3,0),0)</f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6">
        <f t="shared" si="1"/>
        <v>5075194.0809248555</v>
      </c>
      <c r="W37" s="8">
        <f>IFERROR(VLOOKUP(B37,[1]THP!$B$11:$X$70,23,0),0)</f>
        <v>27923.013851930667</v>
      </c>
      <c r="X37" s="8">
        <f>IFERROR(VLOOKUP(B37,[1]THP!$B$11:$T$70,19,0),0)</f>
        <v>82760.44</v>
      </c>
      <c r="Y37" s="8">
        <f>IFERROR(VLOOKUP(B37,[1]THP!$B$11:$V$70,21,0),0)</f>
        <v>41380.22</v>
      </c>
      <c r="Z37" s="8">
        <f>IFERROR(VLOOKUP(B37,[1]THP!$B$11:$U$70,20,0),0)</f>
        <v>41380.22</v>
      </c>
      <c r="AA37" s="8">
        <v>0</v>
      </c>
      <c r="AB37" s="8">
        <f>IFERROR(VLOOKUP(B37,[1]THP!$B$11:$AE$70,30,0),0)</f>
        <v>0</v>
      </c>
      <c r="AC37" s="8">
        <f t="shared" si="2"/>
        <v>4881750.1870729253</v>
      </c>
    </row>
    <row r="38" spans="1:29" x14ac:dyDescent="0.25">
      <c r="A38" s="5">
        <v>43671</v>
      </c>
      <c r="B38" s="7">
        <v>10324</v>
      </c>
      <c r="C38" t="s">
        <v>69</v>
      </c>
      <c r="D38" s="7">
        <f t="shared" si="3"/>
        <v>10324</v>
      </c>
      <c r="E38" t="s">
        <v>29</v>
      </c>
      <c r="F38" t="s">
        <v>96</v>
      </c>
      <c r="G38">
        <v>22</v>
      </c>
      <c r="H38" t="s">
        <v>31</v>
      </c>
      <c r="I38" s="8">
        <v>4138022</v>
      </c>
      <c r="J38" s="6">
        <f t="shared" si="4"/>
        <v>4138022</v>
      </c>
      <c r="K38" s="8">
        <v>0</v>
      </c>
      <c r="L38" s="8">
        <f>IFERROR(VLOOKUP(B38,[1]OToT!$B$8:$D$67,3,0),0)</f>
        <v>801293.27745664748</v>
      </c>
      <c r="M38" s="8">
        <f>IFERROR(VLOOKUP(B38,[1]OToT!$B$8:$F$67,5,0),0)</f>
        <v>100000</v>
      </c>
      <c r="N38" s="6">
        <f t="shared" si="0"/>
        <v>5039315.2774566477</v>
      </c>
      <c r="O38" s="8">
        <f>IFERROR(VLOOKUP(B38,[1]Komisi!$B$8:$D$66,3,0),0)</f>
        <v>759375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6">
        <f t="shared" si="1"/>
        <v>5798690.2774566477</v>
      </c>
      <c r="W38" s="8">
        <f>IFERROR(VLOOKUP(B38,[1]THP!$B$11:$X$70,23,0),0)</f>
        <v>62289.083187191107</v>
      </c>
      <c r="X38" s="8">
        <f>IFERROR(VLOOKUP(B38,[1]THP!$B$11:$T$70,19,0),0)</f>
        <v>82760.44</v>
      </c>
      <c r="Y38" s="8">
        <f>IFERROR(VLOOKUP(B38,[1]THP!$B$11:$V$70,21,0),0)</f>
        <v>41380.22</v>
      </c>
      <c r="Z38" s="8">
        <f>IFERROR(VLOOKUP(B38,[1]THP!$B$11:$U$70,20,0),0)</f>
        <v>41380.22</v>
      </c>
      <c r="AA38" s="8">
        <v>0</v>
      </c>
      <c r="AB38" s="8">
        <f>IFERROR(VLOOKUP(B38,[1]THP!$B$11:$AE$70,30,0),0)</f>
        <v>0</v>
      </c>
      <c r="AC38" s="8">
        <f t="shared" si="2"/>
        <v>5570880.314269457</v>
      </c>
    </row>
    <row r="39" spans="1:29" x14ac:dyDescent="0.25">
      <c r="A39" s="5">
        <v>43671</v>
      </c>
      <c r="B39" s="7">
        <v>10325</v>
      </c>
      <c r="C39" t="s">
        <v>70</v>
      </c>
      <c r="D39" s="7">
        <f t="shared" si="3"/>
        <v>10325</v>
      </c>
      <c r="E39" t="s">
        <v>29</v>
      </c>
      <c r="F39" t="s">
        <v>99</v>
      </c>
      <c r="G39">
        <v>22</v>
      </c>
      <c r="H39" t="s">
        <v>31</v>
      </c>
      <c r="I39" s="8">
        <v>4138022</v>
      </c>
      <c r="J39" s="6">
        <f t="shared" si="4"/>
        <v>4138022</v>
      </c>
      <c r="K39" s="8">
        <v>0</v>
      </c>
      <c r="L39" s="8">
        <f>IFERROR(VLOOKUP(B39,[1]OToT!$B$8:$D$67,3,0),0)</f>
        <v>805279.81117533729</v>
      </c>
      <c r="M39" s="8">
        <f>IFERROR(VLOOKUP(B39,[1]OToT!$B$8:$F$67,5,0),0)</f>
        <v>100000</v>
      </c>
      <c r="N39" s="6">
        <f t="shared" si="0"/>
        <v>5043301.8111753371</v>
      </c>
      <c r="O39" s="8">
        <f>IFERROR(VLOOKUP(B39,[1]Komisi!$B$8:$D$66,3,0),0)</f>
        <v>9838580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6">
        <f t="shared" si="1"/>
        <v>14881881.811175337</v>
      </c>
      <c r="W39" s="8">
        <f>IFERROR(VLOOKUP(B39,[1]THP!$B$11:$X$70,23,0),0)</f>
        <v>1104347.4909296338</v>
      </c>
      <c r="X39" s="8">
        <f>IFERROR(VLOOKUP(B39,[1]THP!$B$11:$T$70,19,0),0)</f>
        <v>82760.44</v>
      </c>
      <c r="Y39" s="8">
        <f>IFERROR(VLOOKUP(B39,[1]THP!$B$11:$V$70,21,0),0)</f>
        <v>41380.22</v>
      </c>
      <c r="Z39" s="8">
        <f>IFERROR(VLOOKUP(B39,[1]THP!$B$11:$U$70,20,0),0)</f>
        <v>41380.22</v>
      </c>
      <c r="AA39" s="8">
        <v>0</v>
      </c>
      <c r="AB39" s="8">
        <f>IFERROR(VLOOKUP(B39,[1]THP!$B$11:$AE$70,30,0),0)</f>
        <v>0</v>
      </c>
      <c r="AC39" s="8">
        <f t="shared" si="2"/>
        <v>13612013.440245703</v>
      </c>
    </row>
    <row r="40" spans="1:29" x14ac:dyDescent="0.25">
      <c r="A40" s="5">
        <v>43671</v>
      </c>
      <c r="B40" s="7">
        <v>10331</v>
      </c>
      <c r="C40" t="s">
        <v>71</v>
      </c>
      <c r="D40" s="7">
        <f t="shared" si="3"/>
        <v>10331</v>
      </c>
      <c r="E40" t="s">
        <v>29</v>
      </c>
      <c r="F40" t="s">
        <v>100</v>
      </c>
      <c r="G40">
        <v>22</v>
      </c>
      <c r="H40" t="s">
        <v>31</v>
      </c>
      <c r="I40" s="8">
        <v>4140000</v>
      </c>
      <c r="J40" s="6">
        <f t="shared" si="4"/>
        <v>4140000</v>
      </c>
      <c r="K40" s="8">
        <v>0</v>
      </c>
      <c r="L40" s="8">
        <f>IFERROR(VLOOKUP(B40,[1]OToT!$B$8:$D$67,3,0),0)</f>
        <v>837572.25433526014</v>
      </c>
      <c r="M40" s="8">
        <f>IFERROR(VLOOKUP(B40,[1]OToT!$B$8:$F$67,5,0),0)</f>
        <v>100000</v>
      </c>
      <c r="N40" s="6">
        <f t="shared" si="0"/>
        <v>5077572.25433526</v>
      </c>
      <c r="O40" s="8">
        <f>IFERROR(VLOOKUP(B40,[1]Komisi!$B$8:$D$66,3,0),0)</f>
        <v>742500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6">
        <f t="shared" si="1"/>
        <v>5820072.25433526</v>
      </c>
      <c r="W40" s="8">
        <f>IFERROR(VLOOKUP(B40,[1]THP!$B$11:$X$70,23,0),0)</f>
        <v>63310.392080924852</v>
      </c>
      <c r="X40" s="8">
        <f>IFERROR(VLOOKUP(B40,[1]THP!$B$11:$T$70,19,0),0)</f>
        <v>82800</v>
      </c>
      <c r="Y40" s="8">
        <f>IFERROR(VLOOKUP(B40,[1]THP!$B$11:$V$70,21,0),0)</f>
        <v>41400</v>
      </c>
      <c r="Z40" s="8">
        <f>IFERROR(VLOOKUP(B40,[1]THP!$B$11:$U$70,20,0),0)</f>
        <v>41400</v>
      </c>
      <c r="AA40" s="8">
        <v>0</v>
      </c>
      <c r="AB40" s="8">
        <f>IFERROR(VLOOKUP(B40,[1]THP!$B$11:$AE$70,30,0),0)</f>
        <v>0</v>
      </c>
      <c r="AC40" s="8">
        <f t="shared" si="2"/>
        <v>5591161.8622543355</v>
      </c>
    </row>
    <row r="41" spans="1:29" x14ac:dyDescent="0.25">
      <c r="A41" s="5">
        <v>43671</v>
      </c>
      <c r="B41" s="7">
        <v>10339</v>
      </c>
      <c r="C41" t="s">
        <v>72</v>
      </c>
      <c r="D41" s="7">
        <f t="shared" si="3"/>
        <v>10339</v>
      </c>
      <c r="E41" t="s">
        <v>29</v>
      </c>
      <c r="F41" t="s">
        <v>30</v>
      </c>
      <c r="G41">
        <v>22</v>
      </c>
      <c r="H41" t="s">
        <v>31</v>
      </c>
      <c r="I41" s="8">
        <v>4138022</v>
      </c>
      <c r="J41" s="6">
        <f t="shared" si="4"/>
        <v>4138022</v>
      </c>
      <c r="K41" s="8">
        <v>0</v>
      </c>
      <c r="L41" s="8">
        <f>IFERROR(VLOOKUP(B41,[1]OToT!$B$8:$D$67,3,0),0)</f>
        <v>837172.08092485555</v>
      </c>
      <c r="M41" s="8">
        <f>IFERROR(VLOOKUP(B41,[1]OToT!$B$8:$F$67,5,0),0)</f>
        <v>100000</v>
      </c>
      <c r="N41" s="6">
        <f t="shared" si="0"/>
        <v>5075194.0809248555</v>
      </c>
      <c r="O41" s="8">
        <f>IFERROR(VLOOKUP(B41,[1]Komisi!$B$8:$D$66,3,0),0)</f>
        <v>761548.5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6">
        <f t="shared" si="1"/>
        <v>5836742.5809248555</v>
      </c>
      <c r="W41" s="8">
        <f>IFERROR(VLOOKUP(B41,[1]THP!$B$11:$X$70,23,0),0)</f>
        <v>58303.336801930636</v>
      </c>
      <c r="X41" s="8">
        <f>IFERROR(VLOOKUP(B41,[1]THP!$B$11:$T$70,19,0),0)</f>
        <v>82760.44</v>
      </c>
      <c r="Y41" s="8">
        <f>IFERROR(VLOOKUP(B41,[1]THP!$B$11:$V$70,21,0),0)</f>
        <v>41380.22</v>
      </c>
      <c r="Z41" s="8">
        <f>IFERROR(VLOOKUP(B41,[1]THP!$B$11:$U$70,20,0),0)</f>
        <v>0</v>
      </c>
      <c r="AA41" s="8">
        <v>0</v>
      </c>
      <c r="AB41" s="8">
        <f>IFERROR(VLOOKUP(B41,[1]THP!$B$11:$AE$70,30,0),0)</f>
        <v>0</v>
      </c>
      <c r="AC41" s="8">
        <f t="shared" si="2"/>
        <v>5654298.5841229251</v>
      </c>
    </row>
    <row r="42" spans="1:29" x14ac:dyDescent="0.25">
      <c r="A42" s="5">
        <v>43671</v>
      </c>
      <c r="B42" s="7">
        <v>10342</v>
      </c>
      <c r="C42" t="s">
        <v>73</v>
      </c>
      <c r="D42" s="7">
        <f t="shared" si="3"/>
        <v>10342</v>
      </c>
      <c r="E42" t="s">
        <v>29</v>
      </c>
      <c r="F42" t="s">
        <v>97</v>
      </c>
      <c r="G42">
        <v>22</v>
      </c>
      <c r="H42" t="s">
        <v>31</v>
      </c>
      <c r="I42" s="8">
        <v>4138022</v>
      </c>
      <c r="J42" s="6">
        <f t="shared" si="4"/>
        <v>4138022</v>
      </c>
      <c r="K42" s="8">
        <v>0</v>
      </c>
      <c r="L42" s="8">
        <f>IFERROR(VLOOKUP(B42,[1]OToT!$B$8:$D$67,3,0),0)</f>
        <v>705616.4682080925</v>
      </c>
      <c r="M42" s="8">
        <f>IFERROR(VLOOKUP(B42,[1]OToT!$B$8:$F$67,5,0),0)</f>
        <v>75000</v>
      </c>
      <c r="N42" s="6">
        <f t="shared" si="0"/>
        <v>4918638.4682080923</v>
      </c>
      <c r="O42" s="8">
        <f>IFERROR(VLOOKUP(B42,[1]Komisi!$B$8:$D$66,3,0),0)</f>
        <v>2303712.5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6">
        <f t="shared" si="1"/>
        <v>7222350.9682080923</v>
      </c>
      <c r="W42" s="8">
        <f>IFERROR(VLOOKUP(B42,[1]THP!$B$11:$X$70,23,0),0)</f>
        <v>129912.96599788473</v>
      </c>
      <c r="X42" s="8">
        <f>IFERROR(VLOOKUP(B42,[1]THP!$B$11:$T$70,19,0),0)</f>
        <v>82760.44</v>
      </c>
      <c r="Y42" s="8">
        <f>IFERROR(VLOOKUP(B42,[1]THP!$B$11:$V$70,21,0),0)</f>
        <v>41380.22</v>
      </c>
      <c r="Z42" s="8">
        <f>IFERROR(VLOOKUP(B42,[1]THP!$B$11:$U$70,20,0),0)</f>
        <v>41380.22</v>
      </c>
      <c r="AA42" s="8">
        <v>0</v>
      </c>
      <c r="AB42" s="8">
        <f>IFERROR(VLOOKUP(B42,[1]THP!$B$11:$AE$70,30,0),0)</f>
        <v>160000</v>
      </c>
      <c r="AC42" s="8">
        <f t="shared" si="2"/>
        <v>6766917.1222102074</v>
      </c>
    </row>
    <row r="43" spans="1:29" x14ac:dyDescent="0.25">
      <c r="A43" s="5">
        <v>43671</v>
      </c>
      <c r="B43" s="7">
        <v>10343</v>
      </c>
      <c r="C43" t="s">
        <v>74</v>
      </c>
      <c r="D43" s="7">
        <f t="shared" si="3"/>
        <v>10343</v>
      </c>
      <c r="E43" t="s">
        <v>29</v>
      </c>
      <c r="F43" t="s">
        <v>100</v>
      </c>
      <c r="G43">
        <v>22</v>
      </c>
      <c r="H43" t="s">
        <v>31</v>
      </c>
      <c r="I43" s="8">
        <v>4138022</v>
      </c>
      <c r="J43" s="6">
        <f t="shared" si="4"/>
        <v>4138022</v>
      </c>
      <c r="K43" s="8">
        <v>0</v>
      </c>
      <c r="L43" s="8">
        <f>IFERROR(VLOOKUP(B43,[1]OToT!$B$8:$D$67,3,0),0)</f>
        <v>837172.08092485555</v>
      </c>
      <c r="M43" s="8">
        <f>IFERROR(VLOOKUP(B43,[1]OToT!$B$8:$F$67,5,0),0)</f>
        <v>100000</v>
      </c>
      <c r="N43" s="6">
        <f t="shared" si="0"/>
        <v>5075194.0809248555</v>
      </c>
      <c r="O43" s="8">
        <f>IFERROR(VLOOKUP(B43,[1]Komisi!$B$8:$D$66,3,0),0)</f>
        <v>1268475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6">
        <f t="shared" si="1"/>
        <v>6343669.0809248555</v>
      </c>
      <c r="W43" s="8">
        <f>IFERROR(VLOOKUP(B43,[1]THP!$B$11:$X$70,23,0),0)</f>
        <v>63632.345551930623</v>
      </c>
      <c r="X43" s="8">
        <f>IFERROR(VLOOKUP(B43,[1]THP!$B$11:$T$70,19,0),0)</f>
        <v>82760.44</v>
      </c>
      <c r="Y43" s="8">
        <f>IFERROR(VLOOKUP(B43,[1]THP!$B$11:$V$70,21,0),0)</f>
        <v>41380.22</v>
      </c>
      <c r="Z43" s="8">
        <f>IFERROR(VLOOKUP(B43,[1]THP!$B$11:$U$70,20,0),0)</f>
        <v>0</v>
      </c>
      <c r="AA43" s="8">
        <v>0</v>
      </c>
      <c r="AB43" s="8">
        <f>IFERROR(VLOOKUP(B43,[1]THP!$B$11:$AE$70,30,0),0)</f>
        <v>0</v>
      </c>
      <c r="AC43" s="8">
        <f t="shared" si="2"/>
        <v>6155896.075372925</v>
      </c>
    </row>
    <row r="44" spans="1:29" x14ac:dyDescent="0.25">
      <c r="A44" s="5">
        <v>43671</v>
      </c>
      <c r="B44" s="7">
        <v>10344</v>
      </c>
      <c r="C44" t="s">
        <v>75</v>
      </c>
      <c r="D44" s="7">
        <f t="shared" si="3"/>
        <v>10344</v>
      </c>
      <c r="E44" t="s">
        <v>29</v>
      </c>
      <c r="F44" t="s">
        <v>98</v>
      </c>
      <c r="G44">
        <v>22</v>
      </c>
      <c r="H44" t="s">
        <v>31</v>
      </c>
      <c r="I44" s="8">
        <v>4138022</v>
      </c>
      <c r="J44" s="6">
        <f t="shared" si="4"/>
        <v>4138022</v>
      </c>
      <c r="K44" s="8">
        <v>0</v>
      </c>
      <c r="L44" s="8">
        <f>IFERROR(VLOOKUP(B44,[1]OToT!$B$8:$D$67,3,0),0)</f>
        <v>837172.08092485555</v>
      </c>
      <c r="M44" s="8">
        <f>IFERROR(VLOOKUP(B44,[1]OToT!$B$8:$F$67,5,0),0)</f>
        <v>100000</v>
      </c>
      <c r="N44" s="6">
        <f t="shared" si="0"/>
        <v>5075194.0809248555</v>
      </c>
      <c r="O44" s="8">
        <f>IFERROR(VLOOKUP(B44,[1]Komisi!$B$8:$D$66,3,0),0)</f>
        <v>2551500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6">
        <f t="shared" si="1"/>
        <v>7626694.0809248555</v>
      </c>
      <c r="W44" s="8">
        <f>IFERROR(VLOOKUP(B44,[1]THP!$B$11:$X$70,23,0),0)</f>
        <v>149119.26385193071</v>
      </c>
      <c r="X44" s="8">
        <f>IFERROR(VLOOKUP(B44,[1]THP!$B$11:$T$70,19,0),0)</f>
        <v>82760.44</v>
      </c>
      <c r="Y44" s="8">
        <f>IFERROR(VLOOKUP(B44,[1]THP!$B$11:$V$70,21,0),0)</f>
        <v>41380.22</v>
      </c>
      <c r="Z44" s="8">
        <f>IFERROR(VLOOKUP(B44,[1]THP!$B$11:$U$70,20,0),0)</f>
        <v>41380.22</v>
      </c>
      <c r="AA44" s="8">
        <v>0</v>
      </c>
      <c r="AB44" s="8">
        <f>IFERROR(VLOOKUP(B44,[1]THP!$B$11:$AE$70,30,0),0)</f>
        <v>0</v>
      </c>
      <c r="AC44" s="8">
        <f t="shared" si="2"/>
        <v>7312053.9370729253</v>
      </c>
    </row>
    <row r="45" spans="1:29" x14ac:dyDescent="0.25">
      <c r="A45" s="5">
        <v>43671</v>
      </c>
      <c r="B45" s="7">
        <v>10346</v>
      </c>
      <c r="C45" t="s">
        <v>76</v>
      </c>
      <c r="D45" s="7">
        <f t="shared" si="3"/>
        <v>10346</v>
      </c>
      <c r="E45" t="s">
        <v>29</v>
      </c>
      <c r="F45" t="s">
        <v>97</v>
      </c>
      <c r="G45">
        <v>22</v>
      </c>
      <c r="H45" t="s">
        <v>31</v>
      </c>
      <c r="I45" s="8">
        <v>4138022</v>
      </c>
      <c r="J45" s="6">
        <f t="shared" si="4"/>
        <v>4138022</v>
      </c>
      <c r="K45" s="8">
        <v>0</v>
      </c>
      <c r="L45" s="8">
        <f>IFERROR(VLOOKUP(B45,[1]OToT!$B$8:$D$67,3,0),0)</f>
        <v>801293.27745664748</v>
      </c>
      <c r="M45" s="8">
        <f>IFERROR(VLOOKUP(B45,[1]OToT!$B$8:$F$67,5,0),0)</f>
        <v>100000</v>
      </c>
      <c r="N45" s="6">
        <f t="shared" si="0"/>
        <v>5039315.2774566477</v>
      </c>
      <c r="O45" s="8">
        <f>IFERROR(VLOOKUP(B45,[1]Komisi!$B$8:$D$66,3,0),0)</f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6">
        <f t="shared" si="1"/>
        <v>5039315.2774566477</v>
      </c>
      <c r="W45" s="8">
        <f>IFERROR(VLOOKUP(B45,[1]THP!$B$11:$X$70,23,0),0)</f>
        <v>0</v>
      </c>
      <c r="X45" s="8">
        <f>IFERROR(VLOOKUP(B45,[1]THP!$B$11:$T$70,19,0),0)</f>
        <v>82760.44</v>
      </c>
      <c r="Y45" s="8">
        <f>IFERROR(VLOOKUP(B45,[1]THP!$B$11:$V$70,21,0),0)</f>
        <v>41380.22</v>
      </c>
      <c r="Z45" s="8">
        <f>IFERROR(VLOOKUP(B45,[1]THP!$B$11:$U$70,20,0),0)</f>
        <v>0</v>
      </c>
      <c r="AA45" s="8">
        <v>0</v>
      </c>
      <c r="AB45" s="8">
        <f>IFERROR(VLOOKUP(B45,[1]THP!$B$11:$AE$70,30,0),0)</f>
        <v>0</v>
      </c>
      <c r="AC45" s="8">
        <f t="shared" si="2"/>
        <v>4915174.6174566476</v>
      </c>
    </row>
    <row r="46" spans="1:29" x14ac:dyDescent="0.25">
      <c r="A46" s="5">
        <v>43671</v>
      </c>
      <c r="B46" s="7">
        <v>10349</v>
      </c>
      <c r="C46" t="s">
        <v>77</v>
      </c>
      <c r="D46" s="7">
        <f t="shared" si="3"/>
        <v>10349</v>
      </c>
      <c r="E46" t="s">
        <v>29</v>
      </c>
      <c r="F46" t="s">
        <v>100</v>
      </c>
      <c r="G46">
        <v>22</v>
      </c>
      <c r="H46" t="s">
        <v>31</v>
      </c>
      <c r="I46" s="8">
        <v>4138022</v>
      </c>
      <c r="J46" s="6">
        <f t="shared" si="4"/>
        <v>4138022</v>
      </c>
      <c r="K46" s="8">
        <v>0</v>
      </c>
      <c r="L46" s="8">
        <f>IFERROR(VLOOKUP(B46,[1]OToT!$B$8:$D$67,3,0),0)</f>
        <v>837172.08092485555</v>
      </c>
      <c r="M46" s="8">
        <f>IFERROR(VLOOKUP(B46,[1]OToT!$B$8:$F$67,5,0),0)</f>
        <v>100000</v>
      </c>
      <c r="N46" s="6">
        <f t="shared" si="0"/>
        <v>5075194.0809248555</v>
      </c>
      <c r="O46" s="8">
        <f>IFERROR(VLOOKUP(B46,[1]Komisi!$B$8:$D$66,3,0),0)</f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6">
        <f t="shared" si="1"/>
        <v>5075194.0809248555</v>
      </c>
      <c r="W46" s="8">
        <f>IFERROR(VLOOKUP(B46,[1]THP!$B$11:$X$70,23,0),0)</f>
        <v>22129.783051930648</v>
      </c>
      <c r="X46" s="8">
        <f>IFERROR(VLOOKUP(B46,[1]THP!$B$11:$T$70,19,0),0)</f>
        <v>82760.44</v>
      </c>
      <c r="Y46" s="8">
        <f>IFERROR(VLOOKUP(B46,[1]THP!$B$11:$V$70,21,0),0)</f>
        <v>41380.22</v>
      </c>
      <c r="Z46" s="8">
        <f>IFERROR(VLOOKUP(B46,[1]THP!$B$11:$U$70,20,0),0)</f>
        <v>0</v>
      </c>
      <c r="AA46" s="8">
        <v>0</v>
      </c>
      <c r="AB46" s="8">
        <f>IFERROR(VLOOKUP(B46,[1]THP!$B$11:$AE$70,30,0),0)</f>
        <v>0</v>
      </c>
      <c r="AC46" s="8">
        <f t="shared" si="2"/>
        <v>4928923.637872925</v>
      </c>
    </row>
    <row r="47" spans="1:29" x14ac:dyDescent="0.25">
      <c r="A47" s="5">
        <v>43671</v>
      </c>
      <c r="B47" s="7">
        <v>10351</v>
      </c>
      <c r="C47" t="s">
        <v>78</v>
      </c>
      <c r="D47" s="7">
        <f t="shared" si="3"/>
        <v>10351</v>
      </c>
      <c r="E47" t="s">
        <v>29</v>
      </c>
      <c r="F47" t="s">
        <v>97</v>
      </c>
      <c r="G47">
        <v>22</v>
      </c>
      <c r="H47" t="s">
        <v>31</v>
      </c>
      <c r="I47" s="8">
        <v>4138022</v>
      </c>
      <c r="J47" s="6">
        <f t="shared" si="4"/>
        <v>4138022</v>
      </c>
      <c r="K47" s="8">
        <v>0</v>
      </c>
      <c r="L47" s="8">
        <f>IFERROR(VLOOKUP(B47,[1]OToT!$B$8:$D$67,3,0),0)</f>
        <v>837172.08092485555</v>
      </c>
      <c r="M47" s="8">
        <f>IFERROR(VLOOKUP(B47,[1]OToT!$B$8:$F$67,5,0),0)</f>
        <v>100000</v>
      </c>
      <c r="N47" s="6">
        <f t="shared" si="0"/>
        <v>5075194.0809248555</v>
      </c>
      <c r="O47" s="8">
        <f>IFERROR(VLOOKUP(B47,[1]Komisi!$B$8:$D$66,3,0),0)</f>
        <v>817425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6">
        <f t="shared" si="1"/>
        <v>5892619.0809248555</v>
      </c>
      <c r="W47" s="8">
        <f>IFERROR(VLOOKUP(B47,[1]THP!$B$11:$X$70,23,0),0)</f>
        <v>66750.701351930693</v>
      </c>
      <c r="X47" s="8">
        <f>IFERROR(VLOOKUP(B47,[1]THP!$B$11:$T$70,19,0),0)</f>
        <v>82760.44</v>
      </c>
      <c r="Y47" s="8">
        <f>IFERROR(VLOOKUP(B47,[1]THP!$B$11:$V$70,21,0),0)</f>
        <v>41380.22</v>
      </c>
      <c r="Z47" s="8">
        <f>IFERROR(VLOOKUP(B47,[1]THP!$B$11:$U$70,20,0),0)</f>
        <v>41380.22</v>
      </c>
      <c r="AA47" s="8">
        <v>0</v>
      </c>
      <c r="AB47" s="8">
        <f>IFERROR(VLOOKUP(B47,[1]THP!$B$11:$AE$70,30,0),0)</f>
        <v>0</v>
      </c>
      <c r="AC47" s="8">
        <f t="shared" si="2"/>
        <v>5660347.4995729253</v>
      </c>
    </row>
    <row r="48" spans="1:29" x14ac:dyDescent="0.25">
      <c r="A48" s="5">
        <v>43671</v>
      </c>
      <c r="B48" s="7">
        <v>10353</v>
      </c>
      <c r="C48" t="s">
        <v>79</v>
      </c>
      <c r="D48" s="7">
        <f t="shared" si="3"/>
        <v>10353</v>
      </c>
      <c r="E48" t="s">
        <v>29</v>
      </c>
      <c r="F48" t="s">
        <v>96</v>
      </c>
      <c r="G48">
        <v>22</v>
      </c>
      <c r="H48" t="s">
        <v>31</v>
      </c>
      <c r="I48" s="8">
        <v>4138022</v>
      </c>
      <c r="J48" s="6">
        <f t="shared" si="4"/>
        <v>4138022</v>
      </c>
      <c r="K48" s="8">
        <v>0</v>
      </c>
      <c r="L48" s="8">
        <f>IFERROR(VLOOKUP(B48,[1]OToT!$B$8:$D$67,3,0),0)</f>
        <v>837172.08092485555</v>
      </c>
      <c r="M48" s="8">
        <f>IFERROR(VLOOKUP(B48,[1]OToT!$B$8:$F$67,5,0),0)</f>
        <v>100000</v>
      </c>
      <c r="N48" s="6">
        <f t="shared" si="0"/>
        <v>5075194.0809248555</v>
      </c>
      <c r="O48" s="8">
        <f>IFERROR(VLOOKUP(B48,[1]Komisi!$B$8:$D$66,3,0),0)</f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6">
        <f t="shared" si="1"/>
        <v>5075194.0809248555</v>
      </c>
      <c r="W48" s="8">
        <f>IFERROR(VLOOKUP(B48,[1]THP!$B$11:$X$70,23,0),0)</f>
        <v>0</v>
      </c>
      <c r="X48" s="8">
        <f>IFERROR(VLOOKUP(B48,[1]THP!$B$11:$T$70,19,0),0)</f>
        <v>82760.44</v>
      </c>
      <c r="Y48" s="8">
        <f>IFERROR(VLOOKUP(B48,[1]THP!$B$11:$V$70,21,0),0)</f>
        <v>41380.22</v>
      </c>
      <c r="Z48" s="8">
        <f>IFERROR(VLOOKUP(B48,[1]THP!$B$11:$U$70,20,0),0)</f>
        <v>0</v>
      </c>
      <c r="AA48" s="8">
        <v>0</v>
      </c>
      <c r="AB48" s="8">
        <f>IFERROR(VLOOKUP(B48,[1]THP!$B$11:$AE$70,30,0),0)</f>
        <v>0</v>
      </c>
      <c r="AC48" s="8">
        <f t="shared" si="2"/>
        <v>4951053.4209248554</v>
      </c>
    </row>
    <row r="49" spans="1:29" x14ac:dyDescent="0.25">
      <c r="A49" s="5">
        <v>43671</v>
      </c>
      <c r="B49" s="7">
        <v>10355</v>
      </c>
      <c r="C49" t="s">
        <v>80</v>
      </c>
      <c r="D49" s="7">
        <f t="shared" si="3"/>
        <v>10355</v>
      </c>
      <c r="E49" t="s">
        <v>29</v>
      </c>
      <c r="F49" t="s">
        <v>98</v>
      </c>
      <c r="G49">
        <v>22</v>
      </c>
      <c r="H49" t="s">
        <v>31</v>
      </c>
      <c r="I49" s="8">
        <v>4138022</v>
      </c>
      <c r="J49" s="6">
        <f t="shared" si="4"/>
        <v>4138022</v>
      </c>
      <c r="K49" s="8">
        <v>0</v>
      </c>
      <c r="L49" s="8">
        <f>IFERROR(VLOOKUP(B49,[1]OToT!$B$8:$D$67,3,0),0)</f>
        <v>562101.25433526014</v>
      </c>
      <c r="M49" s="8">
        <f>IFERROR(VLOOKUP(B49,[1]OToT!$B$8:$F$67,5,0),0)</f>
        <v>100000</v>
      </c>
      <c r="N49" s="6">
        <f t="shared" si="0"/>
        <v>4800123.25433526</v>
      </c>
      <c r="O49" s="8">
        <f>IFERROR(VLOOKUP(B49,[1]Komisi!$B$8:$D$66,3,0),0)</f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6">
        <f t="shared" si="1"/>
        <v>4800123.25433526</v>
      </c>
      <c r="W49" s="8">
        <f>IFERROR(VLOOKUP(B49,[1]THP!$B$11:$X$70,23,0),0)</f>
        <v>14857.149588924896</v>
      </c>
      <c r="X49" s="8">
        <f>IFERROR(VLOOKUP(B49,[1]THP!$B$11:$T$70,19,0),0)</f>
        <v>82760.44</v>
      </c>
      <c r="Y49" s="8">
        <f>IFERROR(VLOOKUP(B49,[1]THP!$B$11:$V$70,21,0),0)</f>
        <v>41380.22</v>
      </c>
      <c r="Z49" s="8">
        <f>IFERROR(VLOOKUP(B49,[1]THP!$B$11:$U$70,20,0),0)</f>
        <v>41380.22</v>
      </c>
      <c r="AA49" s="8">
        <v>0</v>
      </c>
      <c r="AB49" s="8">
        <f>IFERROR(VLOOKUP(B49,[1]THP!$B$11:$AE$70,30,0),0)</f>
        <v>0</v>
      </c>
      <c r="AC49" s="8">
        <f t="shared" si="2"/>
        <v>4619745.2247463353</v>
      </c>
    </row>
    <row r="50" spans="1:29" x14ac:dyDescent="0.25">
      <c r="A50" s="5">
        <v>43671</v>
      </c>
      <c r="B50" s="7">
        <v>10357</v>
      </c>
      <c r="C50" t="s">
        <v>81</v>
      </c>
      <c r="D50" s="7">
        <f t="shared" si="3"/>
        <v>10357</v>
      </c>
      <c r="E50" t="s">
        <v>29</v>
      </c>
      <c r="F50" t="s">
        <v>99</v>
      </c>
      <c r="G50">
        <v>22</v>
      </c>
      <c r="H50" t="s">
        <v>31</v>
      </c>
      <c r="I50" s="8">
        <v>4138022</v>
      </c>
      <c r="J50" s="6">
        <f t="shared" si="4"/>
        <v>4138022</v>
      </c>
      <c r="K50" s="8">
        <v>0</v>
      </c>
      <c r="L50" s="8">
        <f>IFERROR(VLOOKUP(B50,[1]OToT!$B$8:$D$67,3,0),0)</f>
        <v>801293.27745664748</v>
      </c>
      <c r="M50" s="8">
        <f>IFERROR(VLOOKUP(B50,[1]OToT!$B$8:$F$67,5,0),0)</f>
        <v>100000</v>
      </c>
      <c r="N50" s="6">
        <f t="shared" si="0"/>
        <v>5039315.2774566477</v>
      </c>
      <c r="O50" s="8">
        <f>IFERROR(VLOOKUP(B50,[1]Komisi!$B$8:$D$66,3,0),0)</f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6">
        <f t="shared" si="1"/>
        <v>5039315.2774566477</v>
      </c>
      <c r="W50" s="8">
        <f>IFERROR(VLOOKUP(B50,[1]THP!$B$11:$X$70,23,0),0)</f>
        <v>20425.539887191113</v>
      </c>
      <c r="X50" s="8">
        <f>IFERROR(VLOOKUP(B50,[1]THP!$B$11:$T$70,19,0),0)</f>
        <v>82760.44</v>
      </c>
      <c r="Y50" s="8">
        <f>IFERROR(VLOOKUP(B50,[1]THP!$B$11:$V$70,21,0),0)</f>
        <v>41380.22</v>
      </c>
      <c r="Z50" s="8">
        <f>IFERROR(VLOOKUP(B50,[1]THP!$B$11:$U$70,20,0),0)</f>
        <v>0</v>
      </c>
      <c r="AA50" s="8">
        <v>0</v>
      </c>
      <c r="AB50" s="8">
        <f>IFERROR(VLOOKUP(B50,[1]THP!$B$11:$AE$70,30,0),0)</f>
        <v>0</v>
      </c>
      <c r="AC50" s="8">
        <f t="shared" si="2"/>
        <v>4894749.0775694568</v>
      </c>
    </row>
    <row r="51" spans="1:29" x14ac:dyDescent="0.25">
      <c r="A51" s="5">
        <v>43671</v>
      </c>
      <c r="B51" s="7">
        <v>10365</v>
      </c>
      <c r="C51" t="s">
        <v>82</v>
      </c>
      <c r="D51" s="7">
        <f t="shared" si="3"/>
        <v>10365</v>
      </c>
      <c r="E51" t="s">
        <v>29</v>
      </c>
      <c r="F51" t="s">
        <v>96</v>
      </c>
      <c r="G51">
        <v>22</v>
      </c>
      <c r="H51" t="s">
        <v>31</v>
      </c>
      <c r="I51" s="8">
        <v>4138022</v>
      </c>
      <c r="J51" s="6">
        <f t="shared" si="4"/>
        <v>4138022</v>
      </c>
      <c r="K51" s="8">
        <v>0</v>
      </c>
      <c r="L51" s="8">
        <f>IFERROR(VLOOKUP(B51,[1]OToT!$B$8:$D$67,3,0),0)</f>
        <v>837172.08092485555</v>
      </c>
      <c r="M51" s="8">
        <f>IFERROR(VLOOKUP(B51,[1]OToT!$B$8:$F$67,5,0),0)</f>
        <v>100000</v>
      </c>
      <c r="N51" s="6">
        <f t="shared" si="0"/>
        <v>5075194.0809248555</v>
      </c>
      <c r="O51" s="8">
        <f>IFERROR(VLOOKUP(B51,[1]Komisi!$B$8:$D$66,3,0),0)</f>
        <v>802485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6">
        <f t="shared" si="1"/>
        <v>5877679.0809248555</v>
      </c>
      <c r="W51" s="8">
        <f>IFERROR(VLOOKUP(B51,[1]THP!$B$11:$X$70,23,0),0)</f>
        <v>66041.051351930699</v>
      </c>
      <c r="X51" s="8">
        <f>IFERROR(VLOOKUP(B51,[1]THP!$B$11:$T$70,19,0),0)</f>
        <v>82760.44</v>
      </c>
      <c r="Y51" s="8">
        <f>IFERROR(VLOOKUP(B51,[1]THP!$B$11:$V$70,21,0),0)</f>
        <v>41380.22</v>
      </c>
      <c r="Z51" s="8">
        <f>IFERROR(VLOOKUP(B51,[1]THP!$B$11:$U$70,20,0),0)</f>
        <v>41380.22</v>
      </c>
      <c r="AA51" s="8">
        <v>0</v>
      </c>
      <c r="AB51" s="8">
        <f>IFERROR(VLOOKUP(B51,[1]THP!$B$11:$AE$70,30,0),0)</f>
        <v>0</v>
      </c>
      <c r="AC51" s="8">
        <f t="shared" si="2"/>
        <v>5646117.1495729247</v>
      </c>
    </row>
    <row r="52" spans="1:29" x14ac:dyDescent="0.25">
      <c r="A52" s="5">
        <v>43671</v>
      </c>
      <c r="B52" s="7">
        <v>10366</v>
      </c>
      <c r="C52" t="s">
        <v>83</v>
      </c>
      <c r="D52" s="7">
        <f t="shared" si="3"/>
        <v>10366</v>
      </c>
      <c r="E52" t="s">
        <v>29</v>
      </c>
      <c r="F52" t="s">
        <v>30</v>
      </c>
      <c r="G52">
        <v>22</v>
      </c>
      <c r="H52" t="s">
        <v>31</v>
      </c>
      <c r="I52" s="8">
        <v>4138022</v>
      </c>
      <c r="J52" s="6">
        <f t="shared" si="4"/>
        <v>4138022</v>
      </c>
      <c r="K52" s="8">
        <v>0</v>
      </c>
      <c r="L52" s="8">
        <f>IFERROR(VLOOKUP(B52,[1]OToT!$B$8:$D$67,3,0),0)</f>
        <v>801293.27745664748</v>
      </c>
      <c r="M52" s="8">
        <f>IFERROR(VLOOKUP(B52,[1]OToT!$B$8:$F$67,5,0),0)</f>
        <v>100000</v>
      </c>
      <c r="N52" s="6">
        <f t="shared" si="0"/>
        <v>5039315.2774566477</v>
      </c>
      <c r="O52" s="8">
        <f>IFERROR(VLOOKUP(B52,[1]Komisi!$B$8:$D$66,3,0),0)</f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6">
        <f t="shared" si="1"/>
        <v>5039315.2774566477</v>
      </c>
      <c r="W52" s="8">
        <f>IFERROR(VLOOKUP(B52,[1]THP!$B$11:$X$70,23,0),0)</f>
        <v>0</v>
      </c>
      <c r="X52" s="8">
        <f>IFERROR(VLOOKUP(B52,[1]THP!$B$11:$T$70,19,0),0)</f>
        <v>82760.44</v>
      </c>
      <c r="Y52" s="8">
        <f>IFERROR(VLOOKUP(B52,[1]THP!$B$11:$V$70,21,0),0)</f>
        <v>41380.22</v>
      </c>
      <c r="Z52" s="8">
        <f>IFERROR(VLOOKUP(B52,[1]THP!$B$11:$U$70,20,0),0)</f>
        <v>41380.22</v>
      </c>
      <c r="AA52" s="8">
        <v>0</v>
      </c>
      <c r="AB52" s="8">
        <f>IFERROR(VLOOKUP(B52,[1]THP!$B$11:$AE$70,30,0),0)</f>
        <v>0</v>
      </c>
      <c r="AC52" s="8">
        <f t="shared" si="2"/>
        <v>4873794.3974566478</v>
      </c>
    </row>
    <row r="53" spans="1:29" x14ac:dyDescent="0.25">
      <c r="A53" s="5">
        <v>43671</v>
      </c>
      <c r="B53" s="7">
        <v>10368</v>
      </c>
      <c r="C53" t="s">
        <v>84</v>
      </c>
      <c r="D53" s="7">
        <f t="shared" si="3"/>
        <v>10368</v>
      </c>
      <c r="E53" t="s">
        <v>29</v>
      </c>
      <c r="F53" t="s">
        <v>99</v>
      </c>
      <c r="G53">
        <v>22</v>
      </c>
      <c r="H53" t="s">
        <v>31</v>
      </c>
      <c r="I53" s="8">
        <v>4138022</v>
      </c>
      <c r="J53" s="6">
        <f t="shared" si="4"/>
        <v>4138022</v>
      </c>
      <c r="K53" s="8">
        <v>0</v>
      </c>
      <c r="L53" s="8">
        <f>IFERROR(VLOOKUP(B53,[1]OToT!$B$8:$D$67,3,0),0)</f>
        <v>801293.27745664748</v>
      </c>
      <c r="M53" s="8">
        <f>IFERROR(VLOOKUP(B53,[1]OToT!$B$8:$F$67,5,0),0)</f>
        <v>100000</v>
      </c>
      <c r="N53" s="6">
        <f t="shared" si="0"/>
        <v>5039315.2774566477</v>
      </c>
      <c r="O53" s="8">
        <f>IFERROR(VLOOKUP(B53,[1]Komisi!$B$8:$D$66,3,0),0)</f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6">
        <f t="shared" si="1"/>
        <v>5039315.2774566477</v>
      </c>
      <c r="W53" s="8">
        <f>IFERROR(VLOOKUP(B53,[1]THP!$B$11:$X$70,23,0),0)</f>
        <v>20425.539887191113</v>
      </c>
      <c r="X53" s="8">
        <f>IFERROR(VLOOKUP(B53,[1]THP!$B$11:$T$70,19,0),0)</f>
        <v>82760.44</v>
      </c>
      <c r="Y53" s="8">
        <f>IFERROR(VLOOKUP(B53,[1]THP!$B$11:$V$70,21,0),0)</f>
        <v>41380.22</v>
      </c>
      <c r="Z53" s="8">
        <f>IFERROR(VLOOKUP(B53,[1]THP!$B$11:$U$70,20,0),0)</f>
        <v>0</v>
      </c>
      <c r="AA53" s="8">
        <v>0</v>
      </c>
      <c r="AB53" s="8">
        <f>IFERROR(VLOOKUP(B53,[1]THP!$B$11:$AE$70,30,0),0)</f>
        <v>0</v>
      </c>
      <c r="AC53" s="8">
        <f t="shared" si="2"/>
        <v>4894749.0775694568</v>
      </c>
    </row>
    <row r="54" spans="1:29" x14ac:dyDescent="0.25">
      <c r="A54" s="5">
        <v>43671</v>
      </c>
      <c r="B54" s="7">
        <v>10369</v>
      </c>
      <c r="C54" t="s">
        <v>85</v>
      </c>
      <c r="D54" s="7">
        <f t="shared" si="3"/>
        <v>10369</v>
      </c>
      <c r="E54" t="s">
        <v>29</v>
      </c>
      <c r="F54" t="s">
        <v>96</v>
      </c>
      <c r="G54">
        <v>22</v>
      </c>
      <c r="H54" t="s">
        <v>31</v>
      </c>
      <c r="I54" s="8">
        <v>4138022</v>
      </c>
      <c r="J54" s="6">
        <f t="shared" si="4"/>
        <v>4138022</v>
      </c>
      <c r="K54" s="8">
        <v>0</v>
      </c>
      <c r="L54" s="8">
        <f>IFERROR(VLOOKUP(B54,[1]OToT!$B$8:$D$67,3,0),0)</f>
        <v>705616.4682080925</v>
      </c>
      <c r="M54" s="8">
        <f>IFERROR(VLOOKUP(B54,[1]OToT!$B$8:$F$67,5,0),0)</f>
        <v>75000</v>
      </c>
      <c r="N54" s="6">
        <f t="shared" si="0"/>
        <v>4918638.4682080923</v>
      </c>
      <c r="O54" s="8">
        <f>IFERROR(VLOOKUP(B54,[1]Komisi!$B$8:$D$66,3,0),0)</f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6">
        <f t="shared" si="1"/>
        <v>4918638.4682080923</v>
      </c>
      <c r="W54" s="8">
        <f>IFERROR(VLOOKUP(B54,[1]THP!$B$11:$X$70,23,0),0)</f>
        <v>14693.391447884404</v>
      </c>
      <c r="X54" s="8">
        <f>IFERROR(VLOOKUP(B54,[1]THP!$B$11:$T$70,19,0),0)</f>
        <v>82760.44</v>
      </c>
      <c r="Y54" s="8">
        <f>IFERROR(VLOOKUP(B54,[1]THP!$B$11:$V$70,21,0),0)</f>
        <v>41380.22</v>
      </c>
      <c r="Z54" s="8">
        <f>IFERROR(VLOOKUP(B54,[1]THP!$B$11:$U$70,20,0),0)</f>
        <v>0</v>
      </c>
      <c r="AA54" s="8">
        <v>0</v>
      </c>
      <c r="AB54" s="8">
        <f>IFERROR(VLOOKUP(B54,[1]THP!$B$11:$AE$70,30,0),0)</f>
        <v>0</v>
      </c>
      <c r="AC54" s="8">
        <f t="shared" si="2"/>
        <v>4779804.4167602081</v>
      </c>
    </row>
    <row r="55" spans="1:29" x14ac:dyDescent="0.25">
      <c r="A55" s="5">
        <v>43671</v>
      </c>
      <c r="B55" s="7">
        <v>10370</v>
      </c>
      <c r="C55" t="s">
        <v>86</v>
      </c>
      <c r="D55" s="7">
        <f t="shared" si="3"/>
        <v>10370</v>
      </c>
      <c r="E55" t="s">
        <v>29</v>
      </c>
      <c r="F55" t="s">
        <v>98</v>
      </c>
      <c r="G55">
        <v>22</v>
      </c>
      <c r="H55" t="s">
        <v>31</v>
      </c>
      <c r="I55" s="8">
        <v>4138022</v>
      </c>
      <c r="J55" s="6">
        <f t="shared" si="4"/>
        <v>4138022</v>
      </c>
      <c r="K55" s="8">
        <v>0</v>
      </c>
      <c r="L55" s="8">
        <f>IFERROR(VLOOKUP(B55,[1]OToT!$B$8:$D$67,3,0),0)</f>
        <v>705616.4682080925</v>
      </c>
      <c r="M55" s="8">
        <f>IFERROR(VLOOKUP(B55,[1]OToT!$B$8:$F$67,5,0),0)</f>
        <v>75000</v>
      </c>
      <c r="N55" s="6">
        <f t="shared" si="0"/>
        <v>4918638.4682080923</v>
      </c>
      <c r="O55" s="8">
        <f>IFERROR(VLOOKUP(B55,[1]Komisi!$B$8:$D$66,3,0),0)</f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6">
        <f t="shared" si="1"/>
        <v>4918638.4682080923</v>
      </c>
      <c r="W55" s="8">
        <f>IFERROR(VLOOKUP(B55,[1]THP!$B$11:$X$70,23,0),0)</f>
        <v>14693.391447884404</v>
      </c>
      <c r="X55" s="8">
        <f>IFERROR(VLOOKUP(B55,[1]THP!$B$11:$T$70,19,0),0)</f>
        <v>82760.44</v>
      </c>
      <c r="Y55" s="8">
        <f>IFERROR(VLOOKUP(B55,[1]THP!$B$11:$V$70,21,0),0)</f>
        <v>41380.22</v>
      </c>
      <c r="Z55" s="8">
        <f>IFERROR(VLOOKUP(B55,[1]THP!$B$11:$U$70,20,0),0)</f>
        <v>0</v>
      </c>
      <c r="AA55" s="8">
        <v>0</v>
      </c>
      <c r="AB55" s="8">
        <f>IFERROR(VLOOKUP(B55,[1]THP!$B$11:$AE$70,30,0),0)</f>
        <v>0</v>
      </c>
      <c r="AC55" s="8">
        <f t="shared" si="2"/>
        <v>4779804.4167602081</v>
      </c>
    </row>
    <row r="56" spans="1:29" x14ac:dyDescent="0.25">
      <c r="A56" s="5">
        <v>43671</v>
      </c>
      <c r="B56" s="7">
        <v>10371</v>
      </c>
      <c r="C56" t="s">
        <v>87</v>
      </c>
      <c r="D56" s="7">
        <f t="shared" si="3"/>
        <v>10371</v>
      </c>
      <c r="E56" t="s">
        <v>29</v>
      </c>
      <c r="F56" t="s">
        <v>100</v>
      </c>
      <c r="G56">
        <v>22</v>
      </c>
      <c r="H56" t="s">
        <v>31</v>
      </c>
      <c r="I56" s="8">
        <v>4138022</v>
      </c>
      <c r="J56" s="6">
        <f t="shared" si="4"/>
        <v>4138022</v>
      </c>
      <c r="K56" s="8">
        <v>0</v>
      </c>
      <c r="L56" s="8">
        <f>IFERROR(VLOOKUP(B56,[1]OToT!$B$8:$D$67,3,0),0)</f>
        <v>837172.08092485555</v>
      </c>
      <c r="M56" s="8">
        <f>IFERROR(VLOOKUP(B56,[1]OToT!$B$8:$F$67,5,0),0)</f>
        <v>100000</v>
      </c>
      <c r="N56" s="6">
        <f t="shared" si="0"/>
        <v>5075194.0809248555</v>
      </c>
      <c r="O56" s="8">
        <f>IFERROR(VLOOKUP(B56,[1]Komisi!$B$8:$D$66,3,0),0)</f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6">
        <f t="shared" si="1"/>
        <v>5075194.0809248555</v>
      </c>
      <c r="W56" s="8">
        <f>IFERROR(VLOOKUP(B56,[1]THP!$B$11:$X$70,23,0),0)</f>
        <v>27923.013851930667</v>
      </c>
      <c r="X56" s="8">
        <f>IFERROR(VLOOKUP(B56,[1]THP!$B$11:$T$70,19,0),0)</f>
        <v>82760.44</v>
      </c>
      <c r="Y56" s="8">
        <f>IFERROR(VLOOKUP(B56,[1]THP!$B$11:$V$70,21,0),0)</f>
        <v>41380.22</v>
      </c>
      <c r="Z56" s="8">
        <f>IFERROR(VLOOKUP(B56,[1]THP!$B$11:$U$70,20,0),0)</f>
        <v>41380.22</v>
      </c>
      <c r="AA56" s="8">
        <v>0</v>
      </c>
      <c r="AB56" s="8">
        <f>IFERROR(VLOOKUP(B56,[1]THP!$B$11:$AE$70,30,0),0)</f>
        <v>0</v>
      </c>
      <c r="AC56" s="8">
        <f t="shared" si="2"/>
        <v>4881750.1870729253</v>
      </c>
    </row>
    <row r="57" spans="1:29" x14ac:dyDescent="0.25">
      <c r="A57" s="5">
        <v>43671</v>
      </c>
      <c r="B57" s="7">
        <v>10272</v>
      </c>
      <c r="C57" t="s">
        <v>88</v>
      </c>
      <c r="D57" s="7">
        <f t="shared" si="3"/>
        <v>10272</v>
      </c>
      <c r="E57" t="s">
        <v>29</v>
      </c>
      <c r="F57" t="s">
        <v>96</v>
      </c>
      <c r="G57">
        <v>22</v>
      </c>
      <c r="H57" t="s">
        <v>31</v>
      </c>
      <c r="I57" s="8">
        <v>4140000</v>
      </c>
      <c r="J57" s="6">
        <f t="shared" si="4"/>
        <v>4140000</v>
      </c>
      <c r="K57" s="8">
        <v>0</v>
      </c>
      <c r="L57" s="8">
        <f>IFERROR(VLOOKUP(B57,[1]OToT!$B$8:$D$67,3,0),0)</f>
        <v>837572.25433526014</v>
      </c>
      <c r="M57" s="8">
        <f>IFERROR(VLOOKUP(B57,[1]OToT!$B$8:$F$67,5,0),0)</f>
        <v>100000</v>
      </c>
      <c r="N57" s="6">
        <f t="shared" si="0"/>
        <v>5077572.25433526</v>
      </c>
      <c r="O57" s="8">
        <f>IFERROR(VLOOKUP(B57,[1]Komisi!$B$8:$D$66,3,0),0)</f>
        <v>2050321.2950000002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6">
        <f t="shared" si="1"/>
        <v>7127893.5493352599</v>
      </c>
      <c r="W57" s="8">
        <f>IFERROR(VLOOKUP(B57,[1]THP!$B$11:$X$70,23,0),0)</f>
        <v>125431.90359342484</v>
      </c>
      <c r="X57" s="8">
        <f>IFERROR(VLOOKUP(B57,[1]THP!$B$11:$T$70,19,0),0)</f>
        <v>82800</v>
      </c>
      <c r="Y57" s="8">
        <f>IFERROR(VLOOKUP(B57,[1]THP!$B$11:$V$70,21,0),0)</f>
        <v>41400</v>
      </c>
      <c r="Z57" s="8">
        <f>IFERROR(VLOOKUP(B57,[1]THP!$B$11:$U$70,20,0),0)</f>
        <v>41400</v>
      </c>
      <c r="AA57" s="8">
        <v>0</v>
      </c>
      <c r="AB57" s="8">
        <f>IFERROR(VLOOKUP(B57,[1]THP!$B$11:$AE$70,30,0),0)</f>
        <v>0</v>
      </c>
      <c r="AC57" s="8">
        <f t="shared" si="2"/>
        <v>6836861.6457418352</v>
      </c>
    </row>
    <row r="58" spans="1:29" x14ac:dyDescent="0.25">
      <c r="A58" s="5">
        <v>43671</v>
      </c>
      <c r="B58" s="7">
        <v>10245</v>
      </c>
      <c r="C58" t="s">
        <v>89</v>
      </c>
      <c r="D58" s="7">
        <f t="shared" si="3"/>
        <v>10245</v>
      </c>
      <c r="E58" t="s">
        <v>29</v>
      </c>
      <c r="F58" t="s">
        <v>99</v>
      </c>
      <c r="G58">
        <v>22</v>
      </c>
      <c r="H58" t="s">
        <v>31</v>
      </c>
      <c r="I58" s="8">
        <v>4140000</v>
      </c>
      <c r="J58" s="6">
        <f t="shared" si="4"/>
        <v>4140000</v>
      </c>
      <c r="K58" s="8">
        <v>0</v>
      </c>
      <c r="L58" s="8">
        <f>IFERROR(VLOOKUP(B58,[1]OToT!$B$8:$D$67,3,0),0)</f>
        <v>837572.25433526014</v>
      </c>
      <c r="M58" s="8">
        <f>IFERROR(VLOOKUP(B58,[1]OToT!$B$8:$F$67,5,0),0)</f>
        <v>100000</v>
      </c>
      <c r="N58" s="6">
        <f t="shared" si="0"/>
        <v>5077572.25433526</v>
      </c>
      <c r="O58" s="8">
        <f>IFERROR(VLOOKUP(B58,[1]Komisi!$B$8:$D$66,3,0),0)</f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6">
        <f t="shared" si="1"/>
        <v>5077572.25433526</v>
      </c>
      <c r="W58" s="8">
        <f>IFERROR(VLOOKUP(B58,[1]THP!$B$11:$X$70,23,0),0)</f>
        <v>28041.642080924848</v>
      </c>
      <c r="X58" s="8">
        <f>IFERROR(VLOOKUP(B58,[1]THP!$B$11:$T$70,19,0),0)</f>
        <v>82800</v>
      </c>
      <c r="Y58" s="8">
        <f>IFERROR(VLOOKUP(B58,[1]THP!$B$11:$V$70,21,0),0)</f>
        <v>41400</v>
      </c>
      <c r="Z58" s="8">
        <f>IFERROR(VLOOKUP(B58,[1]THP!$B$11:$U$70,20,0),0)</f>
        <v>41400</v>
      </c>
      <c r="AA58" s="8">
        <v>0</v>
      </c>
      <c r="AB58" s="8">
        <f>IFERROR(VLOOKUP(B58,[1]THP!$B$11:$AE$70,30,0),0)</f>
        <v>0</v>
      </c>
      <c r="AC58" s="8">
        <f t="shared" si="2"/>
        <v>4883930.6122543355</v>
      </c>
    </row>
    <row r="59" spans="1:29" x14ac:dyDescent="0.25">
      <c r="A59" s="5">
        <v>43671</v>
      </c>
      <c r="B59" s="7">
        <v>10372</v>
      </c>
      <c r="C59" t="s">
        <v>90</v>
      </c>
      <c r="D59" s="7">
        <f t="shared" si="3"/>
        <v>10372</v>
      </c>
      <c r="E59" t="s">
        <v>29</v>
      </c>
      <c r="F59" t="s">
        <v>100</v>
      </c>
      <c r="G59">
        <v>18</v>
      </c>
      <c r="H59" t="s">
        <v>31</v>
      </c>
      <c r="I59" s="8">
        <v>3385654.3636363638</v>
      </c>
      <c r="J59" s="6">
        <f t="shared" si="4"/>
        <v>3385654.3636363638</v>
      </c>
      <c r="K59" s="8">
        <v>0</v>
      </c>
      <c r="L59" s="8">
        <f>IFERROR(VLOOKUP(B59,[1]OToT!$B$8:$D$67,3,0),0)</f>
        <v>538182.05202312139</v>
      </c>
      <c r="M59" s="8">
        <f>IFERROR(VLOOKUP(B59,[1]OToT!$B$8:$F$67,5,0),0)</f>
        <v>50000</v>
      </c>
      <c r="N59" s="6">
        <f t="shared" si="0"/>
        <v>3973836.4156594854</v>
      </c>
      <c r="O59" s="8">
        <f>IFERROR(VLOOKUP(B59,[1]Komisi!$B$8:$D$66,3,0),0)</f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6">
        <f t="shared" si="1"/>
        <v>3973836.4156594854</v>
      </c>
      <c r="W59" s="8">
        <f>IFERROR(VLOOKUP(B59,[1]THP!$B$11:$X$70,23,0),0)</f>
        <v>0</v>
      </c>
      <c r="X59" s="8">
        <f>IFERROR(VLOOKUP(B59,[1]THP!$B$11:$T$70,19,0),0)</f>
        <v>67713.08727272728</v>
      </c>
      <c r="Y59" s="8">
        <f>IFERROR(VLOOKUP(B59,[1]THP!$B$11:$V$70,21,0),0)</f>
        <v>33856.54363636364</v>
      </c>
      <c r="Z59" s="8">
        <f>IFERROR(VLOOKUP(B59,[1]THP!$B$11:$U$70,20,0),0)</f>
        <v>0</v>
      </c>
      <c r="AA59" s="8">
        <v>0</v>
      </c>
      <c r="AB59" s="8">
        <f>IFERROR(VLOOKUP(B59,[1]THP!$B$11:$AE$70,30,0),0)</f>
        <v>0</v>
      </c>
      <c r="AC59" s="8">
        <f t="shared" si="2"/>
        <v>3872266.7847503945</v>
      </c>
    </row>
    <row r="60" spans="1:29" x14ac:dyDescent="0.25">
      <c r="A60" s="5">
        <v>43671</v>
      </c>
      <c r="B60" s="7">
        <v>50009</v>
      </c>
      <c r="C60" t="s">
        <v>91</v>
      </c>
      <c r="D60" s="7">
        <f t="shared" si="3"/>
        <v>50009</v>
      </c>
      <c r="E60" t="s">
        <v>29</v>
      </c>
      <c r="F60" t="s">
        <v>101</v>
      </c>
      <c r="G60">
        <v>22</v>
      </c>
      <c r="H60" t="s">
        <v>103</v>
      </c>
      <c r="I60" s="8">
        <v>4138022</v>
      </c>
      <c r="J60" s="6">
        <f t="shared" si="4"/>
        <v>4138022</v>
      </c>
      <c r="K60" s="8">
        <v>0</v>
      </c>
      <c r="L60" s="8">
        <f>IFERROR(VLOOKUP(B60,[1]OToT!$B$8:$D$67,3,0),0)</f>
        <v>837172.08092485555</v>
      </c>
      <c r="M60" s="8">
        <f>IFERROR(VLOOKUP(B60,[1]OToT!$B$8:$F$67,5,0),0)</f>
        <v>100000</v>
      </c>
      <c r="N60" s="6">
        <f t="shared" si="0"/>
        <v>5075194.0809248555</v>
      </c>
      <c r="O60" s="8">
        <f>IFERROR(VLOOKUP(B60,[1]Komisi!$B$8:$D$66,3,0),0)</f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6">
        <f t="shared" si="1"/>
        <v>5075194.0809248555</v>
      </c>
      <c r="W60" s="8">
        <f>IFERROR(VLOOKUP(B60,[1]THP!$B$11:$X$70,23,0),0)</f>
        <v>0</v>
      </c>
      <c r="X60" s="8">
        <f>IFERROR(VLOOKUP(B60,[1]THP!$B$11:$T$70,19,0),0)</f>
        <v>82760.44</v>
      </c>
      <c r="Y60" s="8">
        <f>IFERROR(VLOOKUP(B60,[1]THP!$B$11:$V$70,21,0),0)</f>
        <v>41380.22</v>
      </c>
      <c r="Z60" s="8">
        <f>IFERROR(VLOOKUP(B60,[1]THP!$B$11:$U$70,20,0),0)</f>
        <v>41380.22</v>
      </c>
      <c r="AA60" s="8">
        <v>0</v>
      </c>
      <c r="AB60" s="8">
        <f>IFERROR(VLOOKUP(B60,[1]THP!$B$11:$AE$70,30,0),0)</f>
        <v>0</v>
      </c>
      <c r="AC60" s="8">
        <f t="shared" si="2"/>
        <v>4909673.2009248557</v>
      </c>
    </row>
    <row r="61" spans="1:29" x14ac:dyDescent="0.25">
      <c r="A61" s="5">
        <v>43671</v>
      </c>
      <c r="B61" s="7">
        <v>50016</v>
      </c>
      <c r="C61" t="s">
        <v>92</v>
      </c>
      <c r="D61" s="7">
        <f t="shared" si="3"/>
        <v>50016</v>
      </c>
      <c r="E61" t="s">
        <v>29</v>
      </c>
      <c r="F61" t="s">
        <v>102</v>
      </c>
      <c r="G61">
        <v>22</v>
      </c>
      <c r="H61" t="s">
        <v>104</v>
      </c>
      <c r="I61" s="8">
        <v>0</v>
      </c>
      <c r="J61" s="6">
        <f t="shared" si="4"/>
        <v>0</v>
      </c>
      <c r="K61" s="8">
        <v>0</v>
      </c>
      <c r="L61" s="8">
        <f>IFERROR(VLOOKUP(B61,[1]OToT!$B$8:$D$67,3,0),0)</f>
        <v>546531.79190751445</v>
      </c>
      <c r="M61" s="8">
        <f>IFERROR(VLOOKUP(B61,[1]OToT!$B$8:$F$67,5,0),0)</f>
        <v>0</v>
      </c>
      <c r="N61" s="6">
        <f t="shared" si="0"/>
        <v>546531.79190751445</v>
      </c>
      <c r="O61" s="8">
        <f>IFERROR(VLOOKUP(B61,[1]Komisi!$B$8:$D$66,3,0),0)</f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6">
        <f t="shared" si="1"/>
        <v>546531.79190751445</v>
      </c>
      <c r="W61" s="8">
        <f>IFERROR(VLOOKUP(B61,[1]THP!$B$11:$X$70,23,0),0)</f>
        <v>0</v>
      </c>
      <c r="X61" s="8">
        <f>IFERROR(VLOOKUP(B61,[1]THP!$B$11:$T$70,19,0),0)</f>
        <v>0</v>
      </c>
      <c r="Y61" s="8">
        <f>IFERROR(VLOOKUP(B61,[1]THP!$B$11:$V$70,21,0),0)</f>
        <v>0</v>
      </c>
      <c r="Z61" s="8">
        <f>IFERROR(VLOOKUP(B61,[1]THP!$B$11:$U$70,20,0),0)</f>
        <v>0</v>
      </c>
      <c r="AA61" s="8">
        <v>0</v>
      </c>
      <c r="AB61" s="8">
        <f>IFERROR(VLOOKUP(B61,[1]THP!$B$11:$AE$70,30,0),0)</f>
        <v>0</v>
      </c>
      <c r="AC61" s="8">
        <f t="shared" si="2"/>
        <v>546531.79190751445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2019-08-23T09:13:00Z</dcterms:modified>
  <cp:category/>
  <cp:contentStatus/>
</cp:coreProperties>
</file>