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2019\9. September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J2" i="1"/>
  <c r="N2" i="1" s="1"/>
  <c r="V2" i="1" s="1"/>
  <c r="AC2" i="1" s="1"/>
  <c r="J3" i="1"/>
  <c r="N3" i="1" s="1"/>
  <c r="V3" i="1" s="1"/>
  <c r="AC3" i="1" s="1"/>
  <c r="J4" i="1"/>
  <c r="N4" i="1" s="1"/>
  <c r="V4" i="1" s="1"/>
  <c r="AC4" i="1" s="1"/>
  <c r="J5" i="1"/>
  <c r="N5" i="1" s="1"/>
  <c r="V5" i="1" s="1"/>
  <c r="AC5" i="1" s="1"/>
  <c r="J6" i="1"/>
  <c r="N6" i="1" s="1"/>
  <c r="V6" i="1" s="1"/>
  <c r="AC6" i="1" s="1"/>
  <c r="J7" i="1"/>
  <c r="N7" i="1" s="1"/>
  <c r="V7" i="1" s="1"/>
  <c r="AC7" i="1" s="1"/>
  <c r="J8" i="1"/>
  <c r="N8" i="1" s="1"/>
  <c r="V8" i="1" s="1"/>
  <c r="AC8" i="1" s="1"/>
  <c r="J9" i="1"/>
  <c r="N9" i="1" s="1"/>
  <c r="V9" i="1" s="1"/>
  <c r="AC9" i="1" s="1"/>
  <c r="J10" i="1"/>
  <c r="N10" i="1" s="1"/>
  <c r="V10" i="1" s="1"/>
  <c r="AC10" i="1" s="1"/>
  <c r="J11" i="1"/>
  <c r="N11" i="1" s="1"/>
  <c r="V11" i="1" s="1"/>
  <c r="AC11" i="1" s="1"/>
  <c r="J12" i="1"/>
  <c r="N12" i="1" s="1"/>
  <c r="V12" i="1" s="1"/>
  <c r="AC12" i="1" s="1"/>
  <c r="J13" i="1"/>
  <c r="N13" i="1" s="1"/>
  <c r="V13" i="1" s="1"/>
  <c r="AC13" i="1" s="1"/>
  <c r="J14" i="1"/>
  <c r="N14" i="1" s="1"/>
  <c r="V14" i="1" s="1"/>
  <c r="AC14" i="1" s="1"/>
  <c r="J15" i="1"/>
  <c r="N15" i="1" s="1"/>
  <c r="V15" i="1" s="1"/>
  <c r="AC15" i="1" s="1"/>
  <c r="J16" i="1"/>
  <c r="N16" i="1" s="1"/>
  <c r="V16" i="1" s="1"/>
  <c r="AC16" i="1" s="1"/>
  <c r="J17" i="1"/>
  <c r="N17" i="1" s="1"/>
  <c r="V17" i="1" s="1"/>
  <c r="AC17" i="1" s="1"/>
  <c r="J18" i="1"/>
  <c r="N18" i="1" s="1"/>
  <c r="V18" i="1" s="1"/>
  <c r="AC18" i="1" s="1"/>
  <c r="J19" i="1"/>
  <c r="N19" i="1" s="1"/>
  <c r="V19" i="1" s="1"/>
  <c r="AC19" i="1" s="1"/>
  <c r="J20" i="1"/>
  <c r="N20" i="1" s="1"/>
  <c r="V20" i="1" s="1"/>
  <c r="AC20" i="1" s="1"/>
  <c r="J21" i="1"/>
  <c r="N21" i="1" s="1"/>
  <c r="V21" i="1" s="1"/>
  <c r="AC21" i="1" s="1"/>
  <c r="J22" i="1"/>
  <c r="N22" i="1" s="1"/>
  <c r="V22" i="1" s="1"/>
  <c r="AC22" i="1" s="1"/>
  <c r="J23" i="1"/>
  <c r="N23" i="1" s="1"/>
  <c r="V23" i="1" s="1"/>
  <c r="AC23" i="1" s="1"/>
  <c r="J24" i="1"/>
  <c r="N24" i="1" s="1"/>
  <c r="V24" i="1" s="1"/>
  <c r="AC24" i="1" s="1"/>
  <c r="J25" i="1"/>
  <c r="N25" i="1" s="1"/>
  <c r="V25" i="1" s="1"/>
  <c r="AC25" i="1" s="1"/>
  <c r="J26" i="1"/>
  <c r="N26" i="1" s="1"/>
  <c r="V26" i="1" s="1"/>
  <c r="AC26" i="1" s="1"/>
  <c r="J27" i="1"/>
  <c r="N27" i="1" s="1"/>
  <c r="V27" i="1" s="1"/>
  <c r="AC27" i="1" s="1"/>
  <c r="J28" i="1"/>
  <c r="N28" i="1" s="1"/>
  <c r="V28" i="1" s="1"/>
  <c r="AC28" i="1" s="1"/>
  <c r="J29" i="1"/>
  <c r="N29" i="1" s="1"/>
  <c r="V29" i="1" s="1"/>
  <c r="AC29" i="1" s="1"/>
  <c r="J30" i="1"/>
  <c r="N30" i="1" s="1"/>
  <c r="V30" i="1" s="1"/>
  <c r="AC30" i="1" s="1"/>
  <c r="J31" i="1"/>
  <c r="N31" i="1" s="1"/>
  <c r="V31" i="1" s="1"/>
  <c r="AC31" i="1" s="1"/>
  <c r="J32" i="1"/>
  <c r="N32" i="1" s="1"/>
  <c r="V32" i="1" s="1"/>
  <c r="AC32" i="1" s="1"/>
  <c r="J33" i="1"/>
  <c r="N33" i="1" s="1"/>
  <c r="V33" i="1" s="1"/>
  <c r="AC33" i="1" s="1"/>
  <c r="J34" i="1"/>
  <c r="N34" i="1" s="1"/>
  <c r="V34" i="1" s="1"/>
  <c r="AC34" i="1" s="1"/>
  <c r="J35" i="1"/>
  <c r="N35" i="1" s="1"/>
  <c r="V35" i="1" s="1"/>
  <c r="AC35" i="1" s="1"/>
  <c r="J36" i="1"/>
  <c r="N36" i="1" s="1"/>
  <c r="V36" i="1" s="1"/>
  <c r="AC36" i="1" s="1"/>
  <c r="J37" i="1"/>
  <c r="N37" i="1" s="1"/>
  <c r="V37" i="1" s="1"/>
  <c r="AC37" i="1" s="1"/>
  <c r="J38" i="1"/>
  <c r="N38" i="1" s="1"/>
  <c r="V38" i="1" s="1"/>
  <c r="AC38" i="1" s="1"/>
  <c r="J39" i="1"/>
  <c r="N39" i="1" s="1"/>
  <c r="V39" i="1" s="1"/>
  <c r="AC39" i="1" s="1"/>
  <c r="J40" i="1"/>
  <c r="N40" i="1" s="1"/>
  <c r="V40" i="1" s="1"/>
  <c r="AC40" i="1" s="1"/>
  <c r="J41" i="1"/>
  <c r="N41" i="1" s="1"/>
  <c r="V41" i="1" s="1"/>
  <c r="AC41" i="1" s="1"/>
  <c r="J42" i="1"/>
  <c r="N42" i="1" s="1"/>
  <c r="V42" i="1" s="1"/>
  <c r="AC42" i="1" s="1"/>
  <c r="J43" i="1"/>
  <c r="N43" i="1" s="1"/>
  <c r="V43" i="1" s="1"/>
  <c r="AC43" i="1" s="1"/>
  <c r="J44" i="1"/>
  <c r="N44" i="1" s="1"/>
  <c r="V44" i="1" s="1"/>
  <c r="AC44" i="1" s="1"/>
  <c r="J45" i="1"/>
  <c r="N45" i="1" s="1"/>
  <c r="V45" i="1" s="1"/>
  <c r="AC45" i="1" s="1"/>
  <c r="J46" i="1"/>
  <c r="N46" i="1" s="1"/>
  <c r="V46" i="1" s="1"/>
  <c r="AC46" i="1" s="1"/>
  <c r="J47" i="1"/>
  <c r="N47" i="1" s="1"/>
  <c r="V47" i="1" s="1"/>
  <c r="AC47" i="1" s="1"/>
  <c r="J48" i="1"/>
  <c r="N48" i="1" s="1"/>
  <c r="V48" i="1" s="1"/>
  <c r="AC48" i="1" s="1"/>
  <c r="J49" i="1"/>
  <c r="N49" i="1" s="1"/>
  <c r="V49" i="1" s="1"/>
  <c r="AC49" i="1" s="1"/>
  <c r="J50" i="1"/>
  <c r="N50" i="1" s="1"/>
  <c r="V50" i="1" s="1"/>
  <c r="AC50" i="1" s="1"/>
  <c r="J51" i="1"/>
  <c r="N51" i="1" s="1"/>
  <c r="V51" i="1" s="1"/>
  <c r="AC51" i="1" s="1"/>
  <c r="J52" i="1"/>
  <c r="N52" i="1" s="1"/>
  <c r="V52" i="1" s="1"/>
  <c r="AC52" i="1" s="1"/>
  <c r="J53" i="1"/>
  <c r="N53" i="1" s="1"/>
  <c r="V53" i="1" s="1"/>
  <c r="AC53" i="1" s="1"/>
  <c r="J54" i="1"/>
  <c r="N54" i="1" s="1"/>
  <c r="V54" i="1" s="1"/>
  <c r="AC54" i="1" s="1"/>
  <c r="J55" i="1"/>
  <c r="N55" i="1" s="1"/>
  <c r="V55" i="1" s="1"/>
  <c r="AC55" i="1" s="1"/>
  <c r="J56" i="1"/>
  <c r="N56" i="1" s="1"/>
  <c r="V56" i="1" s="1"/>
  <c r="AC56" i="1" s="1"/>
  <c r="J57" i="1"/>
  <c r="N57" i="1" s="1"/>
  <c r="V57" i="1" s="1"/>
  <c r="AC57" i="1" s="1"/>
  <c r="J58" i="1"/>
  <c r="N58" i="1" s="1"/>
  <c r="V58" i="1" s="1"/>
  <c r="AC58" i="1" s="1"/>
  <c r="J59" i="1"/>
  <c r="N59" i="1" s="1"/>
  <c r="V59" i="1" s="1"/>
  <c r="AC59" i="1" s="1"/>
  <c r="J60" i="1"/>
  <c r="N60" i="1" s="1"/>
  <c r="V60" i="1" s="1"/>
  <c r="AC60" i="1" s="1"/>
  <c r="J61" i="1"/>
  <c r="N61" i="1" s="1"/>
  <c r="V61" i="1" s="1"/>
  <c r="AC61" i="1" s="1"/>
  <c r="J62" i="1"/>
  <c r="N62" i="1" s="1"/>
  <c r="V62" i="1" s="1"/>
  <c r="AC62" i="1" s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</calcChain>
</file>

<file path=xl/sharedStrings.xml><?xml version="1.0" encoding="utf-8"?>
<sst xmlns="http://schemas.openxmlformats.org/spreadsheetml/2006/main" count="215" uniqueCount="97">
  <si>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</si>
  <si>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</si>
  <si>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</si>
  <si>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</si>
  <si>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</si>
  <si>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</si>
  <si>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</si>
  <si>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</si>
  <si>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</si>
  <si>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</si>
  <si>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</si>
  <si>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</si>
  <si>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</si>
  <si>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</si>
  <si>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</si>
  <si>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</si>
  <si>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</si>
  <si>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</si>
  <si>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</si>
  <si>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</si>
  <si>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</si>
  <si>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</si>
  <si>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</si>
  <si>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</si>
  <si>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</si>
  <si>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</si>
  <si>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</si>
  <si>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</si>
  <si>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ACTIVE</t>
  </si>
  <si>
    <t>10121(TL)</t>
  </si>
  <si>
    <t>10251(TL)</t>
  </si>
  <si>
    <t>DEWI DAMAYANTI</t>
  </si>
  <si>
    <t>DIANAWATI DEWI P.</t>
  </si>
  <si>
    <t>KOTOT TAKARIANTO</t>
  </si>
  <si>
    <t>BAYU BERIYANTO</t>
  </si>
  <si>
    <t>RUDI PRAWIRO</t>
  </si>
  <si>
    <t>MONANG SITOHANG</t>
  </si>
  <si>
    <t>MITA PURNAMA SARI</t>
  </si>
  <si>
    <t>SITI ROMLAH</t>
  </si>
  <si>
    <t>DYNO TRI BAYUNANDA</t>
  </si>
  <si>
    <t>YUNITA</t>
  </si>
  <si>
    <t>YULIANINGSIH</t>
  </si>
  <si>
    <t>AL IKHSAN ARIFUDIN</t>
  </si>
  <si>
    <t>ENAH SRIANAH</t>
  </si>
  <si>
    <t>SITTI MELATI NOVIATI TRIFIRLI</t>
  </si>
  <si>
    <t>EVA ERNAWATI</t>
  </si>
  <si>
    <t>F ADISTYA AMANDA</t>
  </si>
  <si>
    <t>ABDUL FATAH</t>
  </si>
  <si>
    <t>HENDRO NOFRIANTO</t>
  </si>
  <si>
    <t>DENI IRAWATI</t>
  </si>
  <si>
    <t>RUKMINI</t>
  </si>
  <si>
    <t>BERNIKE HERAWATI TAMPUBOLON</t>
  </si>
  <si>
    <t>DARWIN RUMAHORBO</t>
  </si>
  <si>
    <t>SITI QONI'AH</t>
  </si>
  <si>
    <t>SUGESTI SITUMORANG</t>
  </si>
  <si>
    <t>JULIA DEVI SINAGA</t>
  </si>
  <si>
    <t>TRY HEPPY NESS LB GAOL</t>
  </si>
  <si>
    <t>NINING RUSTITIN</t>
  </si>
  <si>
    <t>VERONIKA MANURUNG</t>
  </si>
  <si>
    <t>SAPTHA MANDASARI</t>
  </si>
  <si>
    <t>ROHANI SIBURIAN</t>
  </si>
  <si>
    <t>WASTINI</t>
  </si>
  <si>
    <t>B.MEGAWATI LUMBANTORUAN</t>
  </si>
  <si>
    <t>ZAENAL MUSTAFA SITUMORANG</t>
  </si>
  <si>
    <t>WA ODE LISA HABSARI</t>
  </si>
  <si>
    <t>GABRIELLA TAMPUBOLON</t>
  </si>
  <si>
    <t>DHEA PATTAH</t>
  </si>
  <si>
    <t>NURLIAN  FAUZIAH RAHMAN</t>
  </si>
  <si>
    <t>SUHADAYANI RAHMALIA</t>
  </si>
  <si>
    <t>SUGESTI TRI WIHANI</t>
  </si>
  <si>
    <t>SELLY BERTOVYA SIHALOHO</t>
  </si>
  <si>
    <t>AGUNG SATRIO A</t>
  </si>
  <si>
    <t>YANTI KUSNIA LUMBAN GAOL</t>
  </si>
  <si>
    <t>SAPUTRA</t>
  </si>
  <si>
    <t>RIZKI SARNI PURBA</t>
  </si>
  <si>
    <t>IRAWATY TAMPUBOLON</t>
  </si>
  <si>
    <t>SYAWAL JUNIAR</t>
  </si>
  <si>
    <t>MARTA SINAGA</t>
  </si>
  <si>
    <t>MEILANI SOFYANA</t>
  </si>
  <si>
    <t>LILIK ELISAH MILYANI</t>
  </si>
  <si>
    <t>JOKO WURYANTO</t>
  </si>
  <si>
    <t xml:space="preserve">YUNIMAN ZEBUA </t>
  </si>
  <si>
    <t xml:space="preserve">TUAN MARTAPPAK SIAHAAN </t>
  </si>
  <si>
    <t xml:space="preserve">NOVA LINA SIMAMORA </t>
  </si>
  <si>
    <t>LISTIANA PRASTIWI</t>
  </si>
  <si>
    <t>EMMY NATALIA ROSDIANA</t>
  </si>
  <si>
    <t>RINA YUNITA</t>
  </si>
  <si>
    <t>LUSIANA</t>
  </si>
  <si>
    <t>SUGITO SIREGAR</t>
  </si>
  <si>
    <t>TIUR NOVITA HUTABARAT</t>
  </si>
  <si>
    <t>Rusdi Risdiantoro</t>
  </si>
  <si>
    <t>ROHMAT P</t>
  </si>
  <si>
    <t>Adm</t>
  </si>
  <si>
    <t>TL</t>
  </si>
  <si>
    <t>DC</t>
  </si>
  <si>
    <t>SC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</si>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</sst>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  <font>
      <sz val="10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9.%20September/Timesheet%20+%20OT%20+%20Commision%20HSBC%20DC%20periode%20Sept'19%20-%20D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THR(2)"/>
      <sheetName val="PAYROLL THR"/>
      <sheetName val="User"/>
      <sheetName val="H1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  <cell r="D11" t="str">
            <v>Adm</v>
          </cell>
          <cell r="E11">
            <v>0</v>
          </cell>
          <cell r="F11" t="str">
            <v>Adm</v>
          </cell>
          <cell r="G11" t="str">
            <v>TK</v>
          </cell>
          <cell r="H11">
            <v>40026</v>
          </cell>
          <cell r="I11">
            <v>23</v>
          </cell>
          <cell r="J11">
            <v>4318762.76</v>
          </cell>
          <cell r="K11">
            <v>4318762.76</v>
          </cell>
          <cell r="L11">
            <v>0</v>
          </cell>
          <cell r="M11">
            <v>0</v>
          </cell>
          <cell r="N11">
            <v>739040.9792832369</v>
          </cell>
          <cell r="O11">
            <v>183115.54102400001</v>
          </cell>
          <cell r="P11">
            <v>172750.5104</v>
          </cell>
          <cell r="Q11">
            <v>86375.2552</v>
          </cell>
          <cell r="S11">
            <v>5500045.0459072366</v>
          </cell>
          <cell r="T11">
            <v>86375.2552</v>
          </cell>
          <cell r="U11">
            <v>43187.6276</v>
          </cell>
          <cell r="V11">
            <v>43187.6276</v>
          </cell>
          <cell r="W11">
            <v>0</v>
          </cell>
          <cell r="X11">
            <v>27614.614160594076</v>
          </cell>
          <cell r="Y11">
            <v>27614.614160593726</v>
          </cell>
          <cell r="Z11">
            <v>0</v>
          </cell>
          <cell r="AA11">
            <v>3.4924596548080444E-10</v>
          </cell>
          <cell r="AB11">
            <v>4857438.614722643</v>
          </cell>
          <cell r="AE11">
            <v>160000</v>
          </cell>
        </row>
        <row r="12">
          <cell r="B12">
            <v>40002</v>
          </cell>
          <cell r="C12" t="str">
            <v>DIANAWATI DEWI P.</v>
          </cell>
          <cell r="D12" t="str">
            <v>Adm</v>
          </cell>
          <cell r="E12">
            <v>0</v>
          </cell>
          <cell r="F12" t="str">
            <v>Adm</v>
          </cell>
          <cell r="G12" t="str">
            <v>TK</v>
          </cell>
          <cell r="H12">
            <v>40026</v>
          </cell>
          <cell r="I12">
            <v>23</v>
          </cell>
          <cell r="J12">
            <v>4190000</v>
          </cell>
          <cell r="K12">
            <v>4190000</v>
          </cell>
          <cell r="L12">
            <v>0</v>
          </cell>
          <cell r="M12">
            <v>0</v>
          </cell>
          <cell r="N12">
            <v>703930.63583815028</v>
          </cell>
          <cell r="O12">
            <v>177656</v>
          </cell>
          <cell r="P12">
            <v>167600</v>
          </cell>
          <cell r="Q12">
            <v>83800</v>
          </cell>
          <cell r="S12">
            <v>5322986.63583815</v>
          </cell>
          <cell r="T12">
            <v>83800</v>
          </cell>
          <cell r="U12">
            <v>41900</v>
          </cell>
          <cell r="V12">
            <v>41900</v>
          </cell>
          <cell r="W12">
            <v>0</v>
          </cell>
          <cell r="X12">
            <v>19461.86520231211</v>
          </cell>
          <cell r="Y12">
            <v>19461.86520231211</v>
          </cell>
          <cell r="Z12">
            <v>0</v>
          </cell>
          <cell r="AA12">
            <v>0</v>
          </cell>
          <cell r="AB12">
            <v>4706868.7706358377</v>
          </cell>
          <cell r="AE12">
            <v>0</v>
          </cell>
        </row>
        <row r="13">
          <cell r="B13">
            <v>10034</v>
          </cell>
          <cell r="C13" t="str">
            <v>KOTOT TAKARIANTO</v>
          </cell>
          <cell r="D13" t="str">
            <v>TL</v>
          </cell>
          <cell r="E13">
            <v>0</v>
          </cell>
          <cell r="F13" t="str">
            <v>TL</v>
          </cell>
          <cell r="G13" t="str">
            <v>K3</v>
          </cell>
          <cell r="H13">
            <v>40026</v>
          </cell>
          <cell r="I13">
            <v>23</v>
          </cell>
          <cell r="J13">
            <v>4215000</v>
          </cell>
          <cell r="K13">
            <v>4215000</v>
          </cell>
          <cell r="L13">
            <v>0</v>
          </cell>
          <cell r="M13">
            <v>0</v>
          </cell>
          <cell r="N13">
            <v>1207832.3699421966</v>
          </cell>
          <cell r="O13">
            <v>178716</v>
          </cell>
          <cell r="P13">
            <v>168600</v>
          </cell>
          <cell r="Q13">
            <v>84300</v>
          </cell>
          <cell r="S13">
            <v>5854448.3699421966</v>
          </cell>
          <cell r="T13">
            <v>84300</v>
          </cell>
          <cell r="U13">
            <v>42150</v>
          </cell>
          <cell r="V13">
            <v>42150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5254232.3699421966</v>
          </cell>
          <cell r="AE13">
            <v>0</v>
          </cell>
        </row>
        <row r="14">
          <cell r="B14">
            <v>10010</v>
          </cell>
          <cell r="C14" t="str">
            <v>BAYU BERIYANTO</v>
          </cell>
          <cell r="D14" t="str">
            <v>TL</v>
          </cell>
          <cell r="E14">
            <v>0</v>
          </cell>
          <cell r="F14" t="str">
            <v>TL</v>
          </cell>
          <cell r="G14" t="str">
            <v>K2</v>
          </cell>
          <cell r="H14">
            <v>40026</v>
          </cell>
          <cell r="I14">
            <v>23</v>
          </cell>
          <cell r="J14">
            <v>4215000</v>
          </cell>
          <cell r="K14">
            <v>4215000</v>
          </cell>
          <cell r="L14">
            <v>6787248.0600000005</v>
          </cell>
          <cell r="M14">
            <v>0</v>
          </cell>
          <cell r="N14">
            <v>1207832.3699421966</v>
          </cell>
          <cell r="O14">
            <v>178716</v>
          </cell>
          <cell r="P14">
            <v>168600</v>
          </cell>
          <cell r="Q14">
            <v>84300</v>
          </cell>
          <cell r="S14">
            <v>12641696.429942198</v>
          </cell>
          <cell r="T14">
            <v>84300</v>
          </cell>
          <cell r="U14">
            <v>42150</v>
          </cell>
          <cell r="V14">
            <v>42150</v>
          </cell>
          <cell r="W14">
            <v>0</v>
          </cell>
          <cell r="X14">
            <v>535547.79782466299</v>
          </cell>
          <cell r="Y14">
            <v>0</v>
          </cell>
          <cell r="Z14">
            <v>535547.79782466299</v>
          </cell>
          <cell r="AA14">
            <v>0</v>
          </cell>
          <cell r="AB14">
            <v>11505932.632117536</v>
          </cell>
          <cell r="AE14">
            <v>160000</v>
          </cell>
        </row>
        <row r="15">
          <cell r="B15">
            <v>10053</v>
          </cell>
          <cell r="C15" t="str">
            <v>RUDI PRAWIRO</v>
          </cell>
          <cell r="D15" t="str">
            <v>TL</v>
          </cell>
          <cell r="E15">
            <v>0</v>
          </cell>
          <cell r="F15" t="str">
            <v>STL</v>
          </cell>
          <cell r="G15" t="str">
            <v>K2</v>
          </cell>
          <cell r="H15">
            <v>40026</v>
          </cell>
          <cell r="I15">
            <v>23</v>
          </cell>
          <cell r="J15">
            <v>4602725.54</v>
          </cell>
          <cell r="K15">
            <v>4602725.54</v>
          </cell>
          <cell r="L15">
            <v>0</v>
          </cell>
          <cell r="M15">
            <v>0</v>
          </cell>
          <cell r="N15">
            <v>1518344.4484393063</v>
          </cell>
          <cell r="O15">
            <v>195155.56289599999</v>
          </cell>
          <cell r="P15">
            <v>184109.02160000001</v>
          </cell>
          <cell r="Q15">
            <v>92054.510800000004</v>
          </cell>
          <cell r="S15">
            <v>6592389.0837353067</v>
          </cell>
          <cell r="T15">
            <v>92054.510800000004</v>
          </cell>
          <cell r="U15">
            <v>46027.255400000002</v>
          </cell>
          <cell r="V15">
            <v>46027.255400000002</v>
          </cell>
          <cell r="W15">
            <v>0</v>
          </cell>
          <cell r="X15">
            <v>22683.030397427083</v>
          </cell>
          <cell r="Y15">
            <v>22683.030397427083</v>
          </cell>
          <cell r="Z15">
            <v>0</v>
          </cell>
          <cell r="AA15">
            <v>0</v>
          </cell>
          <cell r="AB15">
            <v>5914277.9364418797</v>
          </cell>
          <cell r="AE15">
            <v>160000</v>
          </cell>
        </row>
        <row r="16">
          <cell r="B16">
            <v>10174</v>
          </cell>
          <cell r="C16" t="str">
            <v>MONANG SITOHANG</v>
          </cell>
          <cell r="D16" t="str">
            <v>TL</v>
          </cell>
          <cell r="E16">
            <v>0</v>
          </cell>
          <cell r="F16" t="str">
            <v>STL</v>
          </cell>
          <cell r="G16" t="str">
            <v>K1</v>
          </cell>
          <cell r="H16">
            <v>40924</v>
          </cell>
          <cell r="I16">
            <v>23</v>
          </cell>
          <cell r="J16">
            <v>4634901.9400000004</v>
          </cell>
          <cell r="K16">
            <v>4634901.9400000004</v>
          </cell>
          <cell r="L16">
            <v>0</v>
          </cell>
          <cell r="M16">
            <v>0</v>
          </cell>
          <cell r="N16">
            <v>1087560.3901117533</v>
          </cell>
          <cell r="O16">
            <v>196519.84225600003</v>
          </cell>
          <cell r="P16">
            <v>0</v>
          </cell>
          <cell r="Q16">
            <v>92698.038800000009</v>
          </cell>
          <cell r="S16">
            <v>6011680.2111677537</v>
          </cell>
          <cell r="T16">
            <v>92698.038800000009</v>
          </cell>
          <cell r="U16">
            <v>0</v>
          </cell>
          <cell r="V16">
            <v>46349.019400000005</v>
          </cell>
          <cell r="W16">
            <v>0</v>
          </cell>
          <cell r="X16">
            <v>16102.457120468345</v>
          </cell>
          <cell r="Y16">
            <v>16102.457120468345</v>
          </cell>
          <cell r="Z16">
            <v>0</v>
          </cell>
          <cell r="AA16">
            <v>0</v>
          </cell>
          <cell r="AB16">
            <v>5567312.8147912845</v>
          </cell>
          <cell r="AE16">
            <v>160000</v>
          </cell>
        </row>
        <row r="17">
          <cell r="B17" t="str">
            <v>10121(TL)</v>
          </cell>
          <cell r="C17" t="str">
            <v>MITA PURNAMA SARI</v>
          </cell>
          <cell r="D17" t="str">
            <v>TL</v>
          </cell>
          <cell r="E17">
            <v>0</v>
          </cell>
          <cell r="F17" t="str">
            <v>TL</v>
          </cell>
          <cell r="G17" t="str">
            <v>TK</v>
          </cell>
          <cell r="H17">
            <v>41162</v>
          </cell>
          <cell r="I17">
            <v>23</v>
          </cell>
          <cell r="J17">
            <v>4317313.76</v>
          </cell>
          <cell r="K17">
            <v>4317313.76</v>
          </cell>
          <cell r="L17">
            <v>5143252.1099999994</v>
          </cell>
          <cell r="M17">
            <v>0</v>
          </cell>
          <cell r="N17">
            <v>1123800.4134104047</v>
          </cell>
          <cell r="O17">
            <v>183054.103424</v>
          </cell>
          <cell r="P17">
            <v>172692.55040000001</v>
          </cell>
          <cell r="Q17">
            <v>86346.275200000004</v>
          </cell>
          <cell r="S17">
            <v>11026459.212434404</v>
          </cell>
          <cell r="T17">
            <v>86346.275200000004</v>
          </cell>
          <cell r="U17">
            <v>43173.137600000002</v>
          </cell>
          <cell r="V17">
            <v>43173.137600000002</v>
          </cell>
          <cell r="W17">
            <v>0</v>
          </cell>
          <cell r="X17">
            <v>461398.33263849426</v>
          </cell>
          <cell r="Y17">
            <v>45817.709845634177</v>
          </cell>
          <cell r="Z17">
            <v>415580.62279285974</v>
          </cell>
          <cell r="AA17">
            <v>3.4924596548080444E-10</v>
          </cell>
          <cell r="AB17">
            <v>9950275.4003719091</v>
          </cell>
          <cell r="AE17">
            <v>0</v>
          </cell>
        </row>
        <row r="18">
          <cell r="B18" t="str">
            <v>10251(TL)</v>
          </cell>
          <cell r="C18" t="str">
            <v>SITI ROMLAH</v>
          </cell>
          <cell r="D18" t="str">
            <v>TL</v>
          </cell>
          <cell r="E18">
            <v>0</v>
          </cell>
          <cell r="F18" t="str">
            <v>TL</v>
          </cell>
          <cell r="G18" t="str">
            <v>TK</v>
          </cell>
          <cell r="H18">
            <v>42226</v>
          </cell>
          <cell r="I18">
            <v>23</v>
          </cell>
          <cell r="J18">
            <v>4138022</v>
          </cell>
          <cell r="K18">
            <v>4138022</v>
          </cell>
          <cell r="L18">
            <v>0</v>
          </cell>
          <cell r="M18">
            <v>0</v>
          </cell>
          <cell r="N18">
            <v>1095818.4624277456</v>
          </cell>
          <cell r="O18">
            <v>175452.13279999999</v>
          </cell>
          <cell r="P18">
            <v>0</v>
          </cell>
          <cell r="Q18">
            <v>82760.44</v>
          </cell>
          <cell r="S18">
            <v>5492053.0352277458</v>
          </cell>
          <cell r="T18">
            <v>82760.44</v>
          </cell>
          <cell r="U18">
            <v>0</v>
          </cell>
          <cell r="V18">
            <v>41380.22</v>
          </cell>
          <cell r="W18">
            <v>0</v>
          </cell>
          <cell r="X18">
            <v>29665.486173318244</v>
          </cell>
          <cell r="Y18">
            <v>29665.486173317895</v>
          </cell>
          <cell r="Z18">
            <v>0</v>
          </cell>
          <cell r="AA18">
            <v>3.4924596548080444E-10</v>
          </cell>
          <cell r="AB18">
            <v>5080034.3162544277</v>
          </cell>
          <cell r="AE18">
            <v>0</v>
          </cell>
        </row>
        <row r="19">
          <cell r="B19">
            <v>11043</v>
          </cell>
          <cell r="C19" t="str">
            <v>DYNO TRI BAYUNANDA</v>
          </cell>
          <cell r="D19" t="str">
            <v>DC</v>
          </cell>
          <cell r="E19">
            <v>0</v>
          </cell>
          <cell r="F19" t="str">
            <v>MONANG SITOHANG</v>
          </cell>
          <cell r="G19" t="str">
            <v>K1</v>
          </cell>
          <cell r="H19">
            <v>42065</v>
          </cell>
          <cell r="I19">
            <v>23</v>
          </cell>
          <cell r="J19">
            <v>4267000</v>
          </cell>
          <cell r="K19">
            <v>4267000</v>
          </cell>
          <cell r="L19">
            <v>0</v>
          </cell>
          <cell r="M19">
            <v>0</v>
          </cell>
          <cell r="N19">
            <v>715947.97687861277</v>
          </cell>
          <cell r="O19">
            <v>180920.8</v>
          </cell>
          <cell r="P19">
            <v>170680</v>
          </cell>
          <cell r="Q19">
            <v>85340</v>
          </cell>
          <cell r="S19">
            <v>5419888.776878613</v>
          </cell>
          <cell r="T19">
            <v>85340</v>
          </cell>
          <cell r="U19">
            <v>42670</v>
          </cell>
          <cell r="V19">
            <v>42670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4812267.9768786132</v>
          </cell>
          <cell r="AE19">
            <v>160000</v>
          </cell>
        </row>
        <row r="20">
          <cell r="B20">
            <v>10070</v>
          </cell>
          <cell r="C20" t="str">
            <v>YUNITA</v>
          </cell>
          <cell r="D20" t="str">
            <v>DC</v>
          </cell>
          <cell r="E20">
            <v>0</v>
          </cell>
          <cell r="F20" t="str">
            <v>MONANG SITOHANG</v>
          </cell>
          <cell r="G20" t="str">
            <v>TK</v>
          </cell>
          <cell r="H20">
            <v>40026</v>
          </cell>
          <cell r="I20">
            <v>23</v>
          </cell>
          <cell r="J20">
            <v>4351532.83</v>
          </cell>
          <cell r="K20">
            <v>4351532.83</v>
          </cell>
          <cell r="L20">
            <v>0</v>
          </cell>
          <cell r="M20">
            <v>0</v>
          </cell>
          <cell r="N20">
            <v>565797.4326300578</v>
          </cell>
          <cell r="O20">
            <v>184504.991992</v>
          </cell>
          <cell r="P20">
            <v>174061.3132</v>
          </cell>
          <cell r="Q20">
            <v>87030.656600000002</v>
          </cell>
          <cell r="S20">
            <v>5362927.2244220572</v>
          </cell>
          <cell r="T20">
            <v>87030.656600000002</v>
          </cell>
          <cell r="U20">
            <v>43515.328300000001</v>
          </cell>
          <cell r="V20">
            <v>43515.328300000001</v>
          </cell>
          <cell r="W20">
            <v>0</v>
          </cell>
          <cell r="X20">
            <v>21035.97750004772</v>
          </cell>
          <cell r="Y20">
            <v>21035.97750004772</v>
          </cell>
          <cell r="Z20">
            <v>0</v>
          </cell>
          <cell r="AA20">
            <v>0</v>
          </cell>
          <cell r="AB20">
            <v>4722232.9719300102</v>
          </cell>
          <cell r="AE20">
            <v>0</v>
          </cell>
        </row>
        <row r="21">
          <cell r="B21">
            <v>11049</v>
          </cell>
          <cell r="C21" t="str">
            <v>YULIANINGSIH</v>
          </cell>
          <cell r="D21" t="str">
            <v>DC</v>
          </cell>
          <cell r="E21">
            <v>0</v>
          </cell>
          <cell r="F21" t="str">
            <v>KOTOT TAKARIANTO</v>
          </cell>
          <cell r="G21" t="str">
            <v>TK</v>
          </cell>
          <cell r="H21">
            <v>42065</v>
          </cell>
          <cell r="I21">
            <v>23</v>
          </cell>
          <cell r="J21">
            <v>4267000</v>
          </cell>
          <cell r="K21">
            <v>4267000</v>
          </cell>
          <cell r="L21">
            <v>0</v>
          </cell>
          <cell r="M21">
            <v>0</v>
          </cell>
          <cell r="N21">
            <v>555291.90751445084</v>
          </cell>
          <cell r="O21">
            <v>180920.8</v>
          </cell>
          <cell r="P21">
            <v>170680</v>
          </cell>
          <cell r="Q21">
            <v>85340</v>
          </cell>
          <cell r="S21">
            <v>5259232.7075144509</v>
          </cell>
          <cell r="T21">
            <v>85340</v>
          </cell>
          <cell r="U21">
            <v>42670</v>
          </cell>
          <cell r="V21">
            <v>42670</v>
          </cell>
          <cell r="W21">
            <v>0</v>
          </cell>
          <cell r="X21">
            <v>16279.55360693643</v>
          </cell>
          <cell r="Y21">
            <v>16279.55360693643</v>
          </cell>
          <cell r="Z21">
            <v>0</v>
          </cell>
          <cell r="AA21">
            <v>0</v>
          </cell>
          <cell r="AB21">
            <v>4635332.3539075144</v>
          </cell>
          <cell r="AE21">
            <v>0</v>
          </cell>
        </row>
        <row r="22">
          <cell r="B22">
            <v>10129</v>
          </cell>
          <cell r="C22" t="str">
            <v>AL IKHSAN ARIFUDIN</v>
          </cell>
          <cell r="D22" t="str">
            <v>DC</v>
          </cell>
          <cell r="E22">
            <v>0</v>
          </cell>
          <cell r="F22" t="str">
            <v>RUDI PRAWIRO</v>
          </cell>
          <cell r="G22" t="str">
            <v>K1</v>
          </cell>
          <cell r="H22">
            <v>42065</v>
          </cell>
          <cell r="I22">
            <v>23</v>
          </cell>
          <cell r="J22">
            <v>4140000</v>
          </cell>
          <cell r="K22">
            <v>4140000</v>
          </cell>
          <cell r="L22">
            <v>0</v>
          </cell>
          <cell r="M22">
            <v>0</v>
          </cell>
          <cell r="N22">
            <v>696127.16763005778</v>
          </cell>
          <cell r="O22">
            <v>175536</v>
          </cell>
          <cell r="P22">
            <v>165600</v>
          </cell>
          <cell r="Q22">
            <v>82800</v>
          </cell>
          <cell r="S22">
            <v>5260063.1676300578</v>
          </cell>
          <cell r="T22">
            <v>82800</v>
          </cell>
          <cell r="U22">
            <v>41400</v>
          </cell>
          <cell r="V22">
            <v>41400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4670527.1676300578</v>
          </cell>
          <cell r="AE22">
            <v>160000</v>
          </cell>
        </row>
        <row r="23">
          <cell r="B23">
            <v>10141</v>
          </cell>
          <cell r="C23" t="str">
            <v>ENAH SRIANAH</v>
          </cell>
          <cell r="D23" t="str">
            <v>DC</v>
          </cell>
          <cell r="E23">
            <v>0</v>
          </cell>
          <cell r="F23" t="str">
            <v>MITA PURNAMA SARI</v>
          </cell>
          <cell r="G23" t="str">
            <v>TK</v>
          </cell>
          <cell r="H23">
            <v>42065</v>
          </cell>
          <cell r="I23">
            <v>23</v>
          </cell>
          <cell r="J23">
            <v>4306532.83</v>
          </cell>
          <cell r="K23">
            <v>4306532.83</v>
          </cell>
          <cell r="L23">
            <v>13785860</v>
          </cell>
          <cell r="M23">
            <v>0</v>
          </cell>
          <cell r="N23">
            <v>722117.84052023129</v>
          </cell>
          <cell r="O23">
            <v>182596.991992</v>
          </cell>
          <cell r="P23">
            <v>172261.3132</v>
          </cell>
          <cell r="Q23">
            <v>86130.656600000002</v>
          </cell>
          <cell r="S23">
            <v>19255499.632312231</v>
          </cell>
          <cell r="T23">
            <v>86130.656600000002</v>
          </cell>
          <cell r="U23">
            <v>43065.328300000001</v>
          </cell>
          <cell r="V23">
            <v>43065.328300000001</v>
          </cell>
          <cell r="W23">
            <v>0</v>
          </cell>
          <cell r="X23">
            <v>1695819.0812001678</v>
          </cell>
          <cell r="Y23">
            <v>26194.816874830984</v>
          </cell>
          <cell r="Z23">
            <v>1669624.2643253368</v>
          </cell>
          <cell r="AA23">
            <v>0</v>
          </cell>
          <cell r="AB23">
            <v>16946430.276120063</v>
          </cell>
          <cell r="AE23">
            <v>0</v>
          </cell>
        </row>
        <row r="24">
          <cell r="B24">
            <v>10161</v>
          </cell>
          <cell r="C24" t="str">
            <v>SITTI MELATI NOVIATI TRIFIRLI</v>
          </cell>
          <cell r="D24" t="str">
            <v>DC</v>
          </cell>
          <cell r="E24">
            <v>0</v>
          </cell>
          <cell r="F24" t="str">
            <v>SITI ROMLAH</v>
          </cell>
          <cell r="G24" t="str">
            <v>TK</v>
          </cell>
          <cell r="H24">
            <v>43570</v>
          </cell>
          <cell r="I24">
            <v>23</v>
          </cell>
          <cell r="J24">
            <v>4140000</v>
          </cell>
          <cell r="K24">
            <v>4140000</v>
          </cell>
          <cell r="L24">
            <v>2072937.5000000002</v>
          </cell>
          <cell r="M24">
            <v>0</v>
          </cell>
          <cell r="N24">
            <v>539508.67052023124</v>
          </cell>
          <cell r="O24">
            <v>175536</v>
          </cell>
          <cell r="P24">
            <v>165600</v>
          </cell>
          <cell r="Q24">
            <v>82800</v>
          </cell>
          <cell r="S24">
            <v>7176382.1705202311</v>
          </cell>
          <cell r="T24">
            <v>82800</v>
          </cell>
          <cell r="U24">
            <v>41400</v>
          </cell>
          <cell r="V24">
            <v>41400</v>
          </cell>
          <cell r="W24">
            <v>0</v>
          </cell>
          <cell r="X24">
            <v>107598.15309971136</v>
          </cell>
          <cell r="Y24">
            <v>9133.6218497109603</v>
          </cell>
          <cell r="Z24">
            <v>98464.531250000029</v>
          </cell>
          <cell r="AA24">
            <v>3.637978807091713E-10</v>
          </cell>
          <cell r="AB24">
            <v>6479248.0174205201</v>
          </cell>
          <cell r="AE24">
            <v>0</v>
          </cell>
        </row>
        <row r="25">
          <cell r="B25">
            <v>10166</v>
          </cell>
          <cell r="C25" t="str">
            <v>EVA ERNAWATI</v>
          </cell>
          <cell r="D25" t="str">
            <v>DC</v>
          </cell>
          <cell r="E25">
            <v>0</v>
          </cell>
          <cell r="F25" t="str">
            <v>BAYU BERIYANTO</v>
          </cell>
          <cell r="G25" t="str">
            <v>TK</v>
          </cell>
          <cell r="H25">
            <v>42065</v>
          </cell>
          <cell r="I25">
            <v>23</v>
          </cell>
          <cell r="J25">
            <v>4217000</v>
          </cell>
          <cell r="K25">
            <v>4217000</v>
          </cell>
          <cell r="L25">
            <v>1918195.0000000002</v>
          </cell>
          <cell r="M25">
            <v>0</v>
          </cell>
          <cell r="N25">
            <v>708144.50867052015</v>
          </cell>
          <cell r="O25">
            <v>178800.8</v>
          </cell>
          <cell r="P25">
            <v>168680</v>
          </cell>
          <cell r="Q25">
            <v>84340</v>
          </cell>
          <cell r="S25">
            <v>7275160.3086705199</v>
          </cell>
          <cell r="T25">
            <v>84340</v>
          </cell>
          <cell r="U25">
            <v>42170</v>
          </cell>
          <cell r="V25">
            <v>42170</v>
          </cell>
          <cell r="W25">
            <v>0</v>
          </cell>
          <cell r="X25">
            <v>112136.11466184974</v>
          </cell>
          <cell r="Y25">
            <v>21021.852161849725</v>
          </cell>
          <cell r="Z25">
            <v>91114.262500000012</v>
          </cell>
          <cell r="AA25">
            <v>0</v>
          </cell>
          <cell r="AB25">
            <v>6562523.39400867</v>
          </cell>
          <cell r="AE25">
            <v>0</v>
          </cell>
        </row>
        <row r="26">
          <cell r="B26">
            <v>10167</v>
          </cell>
          <cell r="C26" t="str">
            <v>F ADISTYA AMANDA</v>
          </cell>
          <cell r="D26" t="str">
            <v>DC</v>
          </cell>
          <cell r="E26">
            <v>0</v>
          </cell>
          <cell r="F26" t="str">
            <v>SITI ROMLAH</v>
          </cell>
          <cell r="G26" t="str">
            <v>TK</v>
          </cell>
          <cell r="H26">
            <v>42065</v>
          </cell>
          <cell r="I26">
            <v>23</v>
          </cell>
          <cell r="J26">
            <v>4305299.08</v>
          </cell>
          <cell r="K26">
            <v>4305299.08</v>
          </cell>
          <cell r="L26">
            <v>819225</v>
          </cell>
          <cell r="M26">
            <v>0</v>
          </cell>
          <cell r="N26">
            <v>721925.28994219657</v>
          </cell>
          <cell r="O26">
            <v>182544.68099200001</v>
          </cell>
          <cell r="P26">
            <v>172211.9632</v>
          </cell>
          <cell r="Q26">
            <v>86105.981599999999</v>
          </cell>
          <cell r="S26">
            <v>6287311.9957341962</v>
          </cell>
          <cell r="T26">
            <v>86105.981599999999</v>
          </cell>
          <cell r="U26">
            <v>43052.9908</v>
          </cell>
          <cell r="V26">
            <v>43052.9908</v>
          </cell>
          <cell r="W26">
            <v>0</v>
          </cell>
          <cell r="X26">
            <v>65036.721637374634</v>
          </cell>
          <cell r="Y26">
            <v>26123.534137374289</v>
          </cell>
          <cell r="Z26">
            <v>38913.1875</v>
          </cell>
          <cell r="AA26">
            <v>3.4924596548080444E-10</v>
          </cell>
          <cell r="AB26">
            <v>5609200.6851048218</v>
          </cell>
          <cell r="AE26">
            <v>0</v>
          </cell>
        </row>
        <row r="27">
          <cell r="B27">
            <v>10208</v>
          </cell>
          <cell r="C27" t="str">
            <v>ABDUL FATAH</v>
          </cell>
          <cell r="D27" t="str">
            <v>DC</v>
          </cell>
          <cell r="E27">
            <v>0</v>
          </cell>
          <cell r="F27" t="str">
            <v>MONANG SITOHANG</v>
          </cell>
          <cell r="G27" t="str">
            <v>K0</v>
          </cell>
          <cell r="H27">
            <v>42065</v>
          </cell>
          <cell r="I27">
            <v>23</v>
          </cell>
          <cell r="J27">
            <v>4216700</v>
          </cell>
          <cell r="K27">
            <v>4216700</v>
          </cell>
          <cell r="L27">
            <v>0</v>
          </cell>
          <cell r="M27">
            <v>0</v>
          </cell>
          <cell r="N27">
            <v>708097.68786127167</v>
          </cell>
          <cell r="O27">
            <v>178788.08</v>
          </cell>
          <cell r="P27">
            <v>168668</v>
          </cell>
          <cell r="Q27">
            <v>84334</v>
          </cell>
          <cell r="S27">
            <v>5356587.7678612713</v>
          </cell>
          <cell r="T27">
            <v>84334</v>
          </cell>
          <cell r="U27">
            <v>42167</v>
          </cell>
          <cell r="V27">
            <v>42167</v>
          </cell>
          <cell r="W27">
            <v>0</v>
          </cell>
          <cell r="X27">
            <v>2254.5189734104092</v>
          </cell>
          <cell r="Y27">
            <v>2254.5189734104092</v>
          </cell>
          <cell r="Z27">
            <v>0</v>
          </cell>
          <cell r="AA27">
            <v>0</v>
          </cell>
          <cell r="AB27">
            <v>4753875.1688878611</v>
          </cell>
          <cell r="AE27">
            <v>0</v>
          </cell>
        </row>
        <row r="28">
          <cell r="B28">
            <v>10214</v>
          </cell>
          <cell r="C28" t="str">
            <v>HENDRO NOFRIANTO</v>
          </cell>
          <cell r="D28" t="str">
            <v>DC</v>
          </cell>
          <cell r="E28">
            <v>0</v>
          </cell>
          <cell r="F28" t="str">
            <v>MONANG SITOHANG</v>
          </cell>
          <cell r="G28" t="str">
            <v>K0</v>
          </cell>
          <cell r="H28">
            <v>42065</v>
          </cell>
          <cell r="I28">
            <v>23</v>
          </cell>
          <cell r="J28">
            <v>4140000</v>
          </cell>
          <cell r="K28">
            <v>4140000</v>
          </cell>
          <cell r="L28">
            <v>2703504.5</v>
          </cell>
          <cell r="M28">
            <v>0</v>
          </cell>
          <cell r="N28">
            <v>539508.67052023124</v>
          </cell>
          <cell r="O28">
            <v>175536</v>
          </cell>
          <cell r="P28">
            <v>165600</v>
          </cell>
          <cell r="Q28">
            <v>82800</v>
          </cell>
          <cell r="S28">
            <v>7806949.1705202311</v>
          </cell>
          <cell r="T28">
            <v>82800</v>
          </cell>
          <cell r="U28">
            <v>41400</v>
          </cell>
          <cell r="V28">
            <v>41400</v>
          </cell>
          <cell r="W28">
            <v>0</v>
          </cell>
          <cell r="X28">
            <v>118800.08559971099</v>
          </cell>
          <cell r="Y28">
            <v>0</v>
          </cell>
          <cell r="Z28">
            <v>118800.08559971099</v>
          </cell>
          <cell r="AA28">
            <v>0</v>
          </cell>
          <cell r="AB28">
            <v>7098613.08492052</v>
          </cell>
          <cell r="AE28">
            <v>0</v>
          </cell>
        </row>
        <row r="29">
          <cell r="B29">
            <v>10223</v>
          </cell>
          <cell r="C29" t="str">
            <v>DENI IRAWATI</v>
          </cell>
          <cell r="D29" t="str">
            <v>DC</v>
          </cell>
          <cell r="E29">
            <v>0</v>
          </cell>
          <cell r="F29" t="str">
            <v>MONANG SITOHANG</v>
          </cell>
          <cell r="G29" t="str">
            <v>TK</v>
          </cell>
          <cell r="H29">
            <v>42065</v>
          </cell>
          <cell r="I29">
            <v>23</v>
          </cell>
          <cell r="J29">
            <v>4309000.33</v>
          </cell>
          <cell r="K29">
            <v>4309000.33</v>
          </cell>
          <cell r="L29">
            <v>1037960</v>
          </cell>
          <cell r="M29">
            <v>0</v>
          </cell>
          <cell r="N29">
            <v>518261.30753757228</v>
          </cell>
          <cell r="O29">
            <v>182701.613992</v>
          </cell>
          <cell r="P29">
            <v>172360.01320000002</v>
          </cell>
          <cell r="Q29">
            <v>86180.006600000008</v>
          </cell>
          <cell r="S29">
            <v>6306463.2713295724</v>
          </cell>
          <cell r="T29">
            <v>86180.006600000008</v>
          </cell>
          <cell r="U29">
            <v>43090.003300000004</v>
          </cell>
          <cell r="V29">
            <v>43090.003300000004</v>
          </cell>
          <cell r="W29">
            <v>0</v>
          </cell>
          <cell r="X29">
            <v>65939.004728154716</v>
          </cell>
          <cell r="Y29">
            <v>16635.904728154714</v>
          </cell>
          <cell r="Z29">
            <v>49303.100000000006</v>
          </cell>
          <cell r="AA29">
            <v>0</v>
          </cell>
          <cell r="AB29">
            <v>5626922.6196094174</v>
          </cell>
          <cell r="AE29">
            <v>160000</v>
          </cell>
        </row>
        <row r="30">
          <cell r="B30">
            <v>10224</v>
          </cell>
          <cell r="C30" t="str">
            <v>RUKMINI</v>
          </cell>
          <cell r="D30" t="str">
            <v>DC</v>
          </cell>
          <cell r="E30">
            <v>0</v>
          </cell>
          <cell r="F30" t="str">
            <v>RUDI PRAWIRO</v>
          </cell>
          <cell r="G30" t="str">
            <v>TK</v>
          </cell>
          <cell r="H30">
            <v>42065</v>
          </cell>
          <cell r="I30">
            <v>23</v>
          </cell>
          <cell r="J30">
            <v>4218018.76</v>
          </cell>
          <cell r="K30">
            <v>4218018.76</v>
          </cell>
          <cell r="L30">
            <v>753615</v>
          </cell>
          <cell r="M30">
            <v>0</v>
          </cell>
          <cell r="N30">
            <v>549204.64358381508</v>
          </cell>
          <cell r="O30">
            <v>178843.99542399999</v>
          </cell>
          <cell r="P30">
            <v>168720.75039999999</v>
          </cell>
          <cell r="Q30">
            <v>84360.375199999995</v>
          </cell>
          <cell r="S30">
            <v>5952763.5246078148</v>
          </cell>
          <cell r="T30">
            <v>84360.375199999995</v>
          </cell>
          <cell r="U30">
            <v>42180.187599999997</v>
          </cell>
          <cell r="V30">
            <v>42180.187599999997</v>
          </cell>
          <cell r="W30">
            <v>0</v>
          </cell>
          <cell r="X30">
            <v>49320.229898871206</v>
          </cell>
          <cell r="Y30">
            <v>13523.517398871203</v>
          </cell>
          <cell r="Z30">
            <v>35796.712500000001</v>
          </cell>
          <cell r="AA30">
            <v>0</v>
          </cell>
          <cell r="AB30">
            <v>5302797.4232849441</v>
          </cell>
          <cell r="AE30">
            <v>0</v>
          </cell>
        </row>
        <row r="31">
          <cell r="B31">
            <v>10246</v>
          </cell>
          <cell r="C31" t="str">
            <v>BERNIKE HERAWATI TAMPUBOLON</v>
          </cell>
          <cell r="D31" t="str">
            <v>DC</v>
          </cell>
          <cell r="E31">
            <v>0</v>
          </cell>
          <cell r="F31" t="str">
            <v>RUDI PRAWIRO</v>
          </cell>
          <cell r="G31" t="str">
            <v>TK</v>
          </cell>
          <cell r="H31">
            <v>43563</v>
          </cell>
          <cell r="I31">
            <v>23</v>
          </cell>
          <cell r="J31">
            <v>4305299.08</v>
          </cell>
          <cell r="K31">
            <v>4305299.08</v>
          </cell>
          <cell r="L31">
            <v>1900387.5000000002</v>
          </cell>
          <cell r="M31">
            <v>0</v>
          </cell>
          <cell r="N31">
            <v>560051.61976878613</v>
          </cell>
          <cell r="O31">
            <v>182544.68099200001</v>
          </cell>
          <cell r="P31">
            <v>172211.9632</v>
          </cell>
          <cell r="Q31">
            <v>86105.981599999999</v>
          </cell>
          <cell r="S31">
            <v>7206600.8255607858</v>
          </cell>
          <cell r="T31">
            <v>86105.981599999999</v>
          </cell>
          <cell r="U31">
            <v>43052.9908</v>
          </cell>
          <cell r="V31">
            <v>43052.9908</v>
          </cell>
          <cell r="W31">
            <v>0</v>
          </cell>
          <cell r="X31">
            <v>108702.94105413731</v>
          </cell>
          <cell r="Y31">
            <v>18434.534804137333</v>
          </cell>
          <cell r="Z31">
            <v>90268.406249999971</v>
          </cell>
          <cell r="AA31">
            <v>0</v>
          </cell>
          <cell r="AB31">
            <v>6484823.2955146488</v>
          </cell>
          <cell r="AE31">
            <v>0</v>
          </cell>
        </row>
        <row r="32">
          <cell r="B32">
            <v>10264</v>
          </cell>
          <cell r="C32" t="str">
            <v>DARWIN RUMAHORBO</v>
          </cell>
          <cell r="D32" t="str">
            <v>DC</v>
          </cell>
          <cell r="E32">
            <v>0</v>
          </cell>
          <cell r="F32" t="str">
            <v>MITA PURNAMA SARI</v>
          </cell>
          <cell r="G32" t="str">
            <v>TK</v>
          </cell>
          <cell r="H32">
            <v>43563</v>
          </cell>
          <cell r="I32">
            <v>23</v>
          </cell>
          <cell r="J32">
            <v>4217313.76</v>
          </cell>
          <cell r="K32">
            <v>4217313.76</v>
          </cell>
          <cell r="L32">
            <v>1856386.1025</v>
          </cell>
          <cell r="M32">
            <v>0</v>
          </cell>
          <cell r="N32">
            <v>549117.02797687869</v>
          </cell>
          <cell r="O32">
            <v>178814.103424</v>
          </cell>
          <cell r="P32">
            <v>168692.56</v>
          </cell>
          <cell r="Q32">
            <v>84346.275200000004</v>
          </cell>
          <cell r="S32">
            <v>7054669.829100878</v>
          </cell>
          <cell r="T32">
            <v>84346.275200000004</v>
          </cell>
          <cell r="U32">
            <v>42173.14</v>
          </cell>
          <cell r="V32">
            <v>42173.137600000002</v>
          </cell>
          <cell r="W32">
            <v>0</v>
          </cell>
          <cell r="X32">
            <v>101662.18924229172</v>
          </cell>
          <cell r="Y32">
            <v>13483.849373541712</v>
          </cell>
          <cell r="Z32">
            <v>88178.339868750001</v>
          </cell>
          <cell r="AA32">
            <v>0</v>
          </cell>
          <cell r="AB32">
            <v>6352462.1484345868</v>
          </cell>
          <cell r="AE32">
            <v>0</v>
          </cell>
        </row>
        <row r="33">
          <cell r="B33">
            <v>10269</v>
          </cell>
          <cell r="C33" t="str">
            <v>SITI QONI'AH</v>
          </cell>
          <cell r="D33" t="str">
            <v>DC</v>
          </cell>
          <cell r="E33">
            <v>0</v>
          </cell>
          <cell r="F33" t="str">
            <v>BAYU BERIYANTO</v>
          </cell>
          <cell r="G33" t="str">
            <v>TK</v>
          </cell>
          <cell r="H33">
            <v>43563</v>
          </cell>
          <cell r="I33">
            <v>23</v>
          </cell>
          <cell r="J33">
            <v>4309000.33</v>
          </cell>
          <cell r="K33">
            <v>4309000.33</v>
          </cell>
          <cell r="L33">
            <v>7493899.9199999999</v>
          </cell>
          <cell r="M33">
            <v>0</v>
          </cell>
          <cell r="N33">
            <v>361251.47083815036</v>
          </cell>
          <cell r="O33">
            <v>182701.613992</v>
          </cell>
          <cell r="P33">
            <v>0</v>
          </cell>
          <cell r="Q33">
            <v>86180.006600000008</v>
          </cell>
          <cell r="S33">
            <v>12433033.34143015</v>
          </cell>
          <cell r="T33">
            <v>86180.006600000008</v>
          </cell>
          <cell r="U33">
            <v>0</v>
          </cell>
          <cell r="V33">
            <v>43090.003300000004</v>
          </cell>
          <cell r="W33">
            <v>0</v>
          </cell>
          <cell r="X33">
            <v>678897.83306285564</v>
          </cell>
          <cell r="Y33">
            <v>3145.3370229321536</v>
          </cell>
          <cell r="Z33">
            <v>675752.49603992351</v>
          </cell>
          <cell r="AA33">
            <v>0</v>
          </cell>
          <cell r="AB33">
            <v>11355983.877875295</v>
          </cell>
          <cell r="AE33">
            <v>0</v>
          </cell>
        </row>
        <row r="34">
          <cell r="B34">
            <v>10275</v>
          </cell>
          <cell r="C34" t="str">
            <v>SUGESTI SITUMORANG</v>
          </cell>
          <cell r="D34" t="str">
            <v>DC</v>
          </cell>
          <cell r="E34">
            <v>0</v>
          </cell>
          <cell r="F34" t="str">
            <v>KOTOT TAKARIANTO</v>
          </cell>
          <cell r="G34" t="str">
            <v>TK</v>
          </cell>
          <cell r="H34">
            <v>42466</v>
          </cell>
          <cell r="I34">
            <v>23</v>
          </cell>
          <cell r="J34">
            <v>4218018.76</v>
          </cell>
          <cell r="K34">
            <v>4218018.76</v>
          </cell>
          <cell r="L34">
            <v>0</v>
          </cell>
          <cell r="M34">
            <v>0</v>
          </cell>
          <cell r="N34">
            <v>507561.57261657034</v>
          </cell>
          <cell r="O34">
            <v>178843.99542399999</v>
          </cell>
          <cell r="P34">
            <v>168720.75039999999</v>
          </cell>
          <cell r="Q34">
            <v>84360.375199999995</v>
          </cell>
          <cell r="S34">
            <v>5157505.4536405699</v>
          </cell>
          <cell r="T34">
            <v>84360.375199999995</v>
          </cell>
          <cell r="U34">
            <v>42180.187599999997</v>
          </cell>
          <cell r="V34">
            <v>42180.187599999997</v>
          </cell>
          <cell r="W34">
            <v>0</v>
          </cell>
          <cell r="X34">
            <v>11545.471527927437</v>
          </cell>
          <cell r="Y34">
            <v>11545.471527927059</v>
          </cell>
          <cell r="Z34">
            <v>0</v>
          </cell>
          <cell r="AA34">
            <v>3.7834979593753815E-10</v>
          </cell>
          <cell r="AB34">
            <v>4545314.1106886426</v>
          </cell>
          <cell r="AE34">
            <v>0</v>
          </cell>
        </row>
        <row r="35">
          <cell r="B35">
            <v>10279</v>
          </cell>
          <cell r="C35" t="str">
            <v>JULIA DEVI SINAGA</v>
          </cell>
          <cell r="D35" t="str">
            <v>DC</v>
          </cell>
          <cell r="E35">
            <v>0</v>
          </cell>
          <cell r="F35" t="str">
            <v>KOTOT TAKARIANTO</v>
          </cell>
          <cell r="G35" t="str">
            <v>TK</v>
          </cell>
          <cell r="H35">
            <v>43563</v>
          </cell>
          <cell r="I35">
            <v>23</v>
          </cell>
          <cell r="J35">
            <v>4140000</v>
          </cell>
          <cell r="K35">
            <v>4140000</v>
          </cell>
          <cell r="L35">
            <v>0</v>
          </cell>
          <cell r="M35">
            <v>0</v>
          </cell>
          <cell r="N35">
            <v>696127.16763005778</v>
          </cell>
          <cell r="O35">
            <v>175536</v>
          </cell>
          <cell r="P35">
            <v>0</v>
          </cell>
          <cell r="Q35">
            <v>82800</v>
          </cell>
          <cell r="S35">
            <v>5094463.1676300578</v>
          </cell>
          <cell r="T35">
            <v>82800</v>
          </cell>
          <cell r="U35">
            <v>0</v>
          </cell>
          <cell r="V35">
            <v>41400</v>
          </cell>
          <cell r="W35">
            <v>0</v>
          </cell>
          <cell r="X35">
            <v>10777.000462427735</v>
          </cell>
          <cell r="Y35">
            <v>10777.000462427735</v>
          </cell>
          <cell r="Z35">
            <v>0</v>
          </cell>
          <cell r="AA35">
            <v>0</v>
          </cell>
          <cell r="AB35">
            <v>4701150.16716763</v>
          </cell>
          <cell r="AE35">
            <v>0</v>
          </cell>
        </row>
        <row r="36">
          <cell r="B36">
            <v>10286</v>
          </cell>
          <cell r="C36" t="str">
            <v>TRY HEPPY NESS LB GAOL</v>
          </cell>
          <cell r="D36" t="str">
            <v>DC</v>
          </cell>
          <cell r="E36">
            <v>0</v>
          </cell>
          <cell r="F36" t="str">
            <v>MITA PURNAMA SARI</v>
          </cell>
          <cell r="G36" t="str">
            <v>TK</v>
          </cell>
          <cell r="H36">
            <v>42594</v>
          </cell>
          <cell r="I36">
            <v>23</v>
          </cell>
          <cell r="J36">
            <v>4140000</v>
          </cell>
          <cell r="K36">
            <v>4140000</v>
          </cell>
          <cell r="L36">
            <v>815625.02249999996</v>
          </cell>
          <cell r="M36">
            <v>0</v>
          </cell>
          <cell r="N36">
            <v>504682.08092485555</v>
          </cell>
          <cell r="O36">
            <v>175536</v>
          </cell>
          <cell r="P36">
            <v>165600</v>
          </cell>
          <cell r="Q36">
            <v>82800</v>
          </cell>
          <cell r="S36">
            <v>5884243.1034248555</v>
          </cell>
          <cell r="T36">
            <v>82800</v>
          </cell>
          <cell r="U36">
            <v>41400</v>
          </cell>
          <cell r="V36">
            <v>41400</v>
          </cell>
          <cell r="W36">
            <v>0</v>
          </cell>
          <cell r="X36">
            <v>46221.547412680644</v>
          </cell>
          <cell r="Y36">
            <v>7479.358843930625</v>
          </cell>
          <cell r="Z36">
            <v>38742.188568750018</v>
          </cell>
          <cell r="AA36">
            <v>0</v>
          </cell>
          <cell r="AB36">
            <v>5248485.556012175</v>
          </cell>
          <cell r="AE36">
            <v>160000</v>
          </cell>
        </row>
        <row r="37">
          <cell r="B37">
            <v>10292</v>
          </cell>
          <cell r="C37" t="str">
            <v>NINING RUSTITIN</v>
          </cell>
          <cell r="D37" t="str">
            <v>DC</v>
          </cell>
          <cell r="E37">
            <v>0</v>
          </cell>
          <cell r="F37" t="str">
            <v>SITI ROMLAH</v>
          </cell>
          <cell r="G37" t="str">
            <v>TK</v>
          </cell>
          <cell r="H37">
            <v>42621</v>
          </cell>
          <cell r="I37">
            <v>23</v>
          </cell>
          <cell r="J37">
            <v>4217313.76</v>
          </cell>
          <cell r="K37">
            <v>4217313.76</v>
          </cell>
          <cell r="L37">
            <v>994675</v>
          </cell>
          <cell r="M37">
            <v>0</v>
          </cell>
          <cell r="N37">
            <v>501797.00396146427</v>
          </cell>
          <cell r="O37">
            <v>178814.103424</v>
          </cell>
          <cell r="P37">
            <v>168692.55040000001</v>
          </cell>
          <cell r="Q37">
            <v>84346.275200000004</v>
          </cell>
          <cell r="S37">
            <v>6145638.6929854639</v>
          </cell>
          <cell r="T37">
            <v>84346.275200000004</v>
          </cell>
          <cell r="U37">
            <v>42173.137600000002</v>
          </cell>
          <cell r="V37">
            <v>42173.137600000002</v>
          </cell>
          <cell r="W37">
            <v>0</v>
          </cell>
          <cell r="X37">
            <v>58483.210396809569</v>
          </cell>
          <cell r="Y37">
            <v>11236.147896809567</v>
          </cell>
          <cell r="Z37">
            <v>47247.0625</v>
          </cell>
          <cell r="AA37">
            <v>0</v>
          </cell>
          <cell r="AB37">
            <v>5486610.0031646546</v>
          </cell>
          <cell r="AE37">
            <v>0</v>
          </cell>
        </row>
        <row r="38">
          <cell r="B38">
            <v>10293</v>
          </cell>
          <cell r="C38" t="str">
            <v>VERONIKA MANURUNG</v>
          </cell>
          <cell r="D38" t="str">
            <v>DC</v>
          </cell>
          <cell r="E38">
            <v>0</v>
          </cell>
          <cell r="F38" t="str">
            <v>BAYU BERIYANTO</v>
          </cell>
          <cell r="G38" t="str">
            <v>TK</v>
          </cell>
          <cell r="H38">
            <v>42628</v>
          </cell>
          <cell r="I38">
            <v>23</v>
          </cell>
          <cell r="J38">
            <v>4140000</v>
          </cell>
          <cell r="K38">
            <v>4140000</v>
          </cell>
          <cell r="L38">
            <v>960534.76749999996</v>
          </cell>
          <cell r="M38">
            <v>0</v>
          </cell>
          <cell r="N38">
            <v>539508.67052023124</v>
          </cell>
          <cell r="O38">
            <v>175536</v>
          </cell>
          <cell r="P38">
            <v>165600</v>
          </cell>
          <cell r="Q38">
            <v>82800</v>
          </cell>
          <cell r="S38">
            <v>6063979.4380202312</v>
          </cell>
          <cell r="T38">
            <v>82800</v>
          </cell>
          <cell r="U38">
            <v>41400</v>
          </cell>
          <cell r="V38">
            <v>41400</v>
          </cell>
          <cell r="W38">
            <v>0</v>
          </cell>
          <cell r="X38">
            <v>54759.02330596136</v>
          </cell>
          <cell r="Y38">
            <v>9133.6218497109603</v>
          </cell>
          <cell r="Z38">
            <v>45625.401456250038</v>
          </cell>
          <cell r="AA38">
            <v>3.637978807091713E-10</v>
          </cell>
          <cell r="AB38">
            <v>5419684.4147142703</v>
          </cell>
          <cell r="AE38">
            <v>0</v>
          </cell>
        </row>
        <row r="39">
          <cell r="B39">
            <v>10300</v>
          </cell>
          <cell r="C39" t="str">
            <v>SAPTHA MANDASARI</v>
          </cell>
          <cell r="D39" t="str">
            <v>DC</v>
          </cell>
          <cell r="E39">
            <v>0</v>
          </cell>
          <cell r="F39" t="str">
            <v>MITA PURNAMA SARI</v>
          </cell>
          <cell r="G39" t="str">
            <v>TK</v>
          </cell>
          <cell r="H39">
            <v>42740</v>
          </cell>
          <cell r="I39">
            <v>23</v>
          </cell>
          <cell r="J39">
            <v>4140000</v>
          </cell>
          <cell r="K39">
            <v>4140000</v>
          </cell>
          <cell r="L39">
            <v>0</v>
          </cell>
          <cell r="M39">
            <v>0</v>
          </cell>
          <cell r="N39">
            <v>539508.67052023124</v>
          </cell>
          <cell r="O39">
            <v>175536</v>
          </cell>
          <cell r="P39">
            <v>0</v>
          </cell>
          <cell r="Q39">
            <v>82800</v>
          </cell>
          <cell r="S39">
            <v>4937844.6705202311</v>
          </cell>
          <cell r="T39">
            <v>82800</v>
          </cell>
          <cell r="U39">
            <v>0</v>
          </cell>
          <cell r="V39">
            <v>41400</v>
          </cell>
          <cell r="W39">
            <v>0</v>
          </cell>
          <cell r="X39">
            <v>3337.6218497113314</v>
          </cell>
          <cell r="Y39">
            <v>3337.6218497109603</v>
          </cell>
          <cell r="Z39">
            <v>0</v>
          </cell>
          <cell r="AA39">
            <v>3.7107383832335472E-10</v>
          </cell>
          <cell r="AB39">
            <v>4551971.0486705201</v>
          </cell>
          <cell r="AE39">
            <v>0</v>
          </cell>
        </row>
        <row r="40">
          <cell r="B40">
            <v>10306</v>
          </cell>
          <cell r="C40" t="str">
            <v>ROHANI SIBURIAN</v>
          </cell>
          <cell r="D40" t="str">
            <v>DC</v>
          </cell>
          <cell r="E40">
            <v>0</v>
          </cell>
          <cell r="F40" t="str">
            <v>RUDI PRAWIRO</v>
          </cell>
          <cell r="G40" t="str">
            <v>TK</v>
          </cell>
          <cell r="H40">
            <v>42830</v>
          </cell>
          <cell r="I40">
            <v>23</v>
          </cell>
          <cell r="J40">
            <v>4140000</v>
          </cell>
          <cell r="K40">
            <v>4140000</v>
          </cell>
          <cell r="L40">
            <v>1368279.8674999999</v>
          </cell>
          <cell r="M40">
            <v>0</v>
          </cell>
          <cell r="N40">
            <v>495109.82658959541</v>
          </cell>
          <cell r="O40">
            <v>175536</v>
          </cell>
          <cell r="P40">
            <v>165600</v>
          </cell>
          <cell r="Q40">
            <v>82800</v>
          </cell>
          <cell r="S40">
            <v>6427325.6940895952</v>
          </cell>
          <cell r="T40">
            <v>82800</v>
          </cell>
          <cell r="U40">
            <v>41400</v>
          </cell>
          <cell r="V40">
            <v>41400</v>
          </cell>
          <cell r="W40">
            <v>0</v>
          </cell>
          <cell r="X40">
            <v>72017.970469255815</v>
          </cell>
          <cell r="Y40">
            <v>7024.676763005803</v>
          </cell>
          <cell r="Z40">
            <v>64993.293706250013</v>
          </cell>
          <cell r="AA40">
            <v>0</v>
          </cell>
          <cell r="AB40">
            <v>5765771.7236203393</v>
          </cell>
          <cell r="AE40">
            <v>0</v>
          </cell>
        </row>
        <row r="41">
          <cell r="B41">
            <v>10311</v>
          </cell>
          <cell r="C41" t="str">
            <v>WASTINI</v>
          </cell>
          <cell r="D41" t="str">
            <v>DC</v>
          </cell>
          <cell r="E41">
            <v>0</v>
          </cell>
          <cell r="F41" t="str">
            <v>MONANG SITOHANG</v>
          </cell>
          <cell r="G41" t="str">
            <v>TK</v>
          </cell>
          <cell r="H41">
            <v>42898</v>
          </cell>
          <cell r="I41">
            <v>23</v>
          </cell>
          <cell r="J41">
            <v>4216700</v>
          </cell>
          <cell r="K41">
            <v>4216700</v>
          </cell>
          <cell r="L41">
            <v>0</v>
          </cell>
          <cell r="M41">
            <v>0</v>
          </cell>
          <cell r="N41">
            <v>708097.68786127167</v>
          </cell>
          <cell r="O41">
            <v>178788.08</v>
          </cell>
          <cell r="P41">
            <v>0</v>
          </cell>
          <cell r="Q41">
            <v>84334</v>
          </cell>
          <cell r="S41">
            <v>5187919.7678612713</v>
          </cell>
          <cell r="T41">
            <v>84334</v>
          </cell>
          <cell r="U41">
            <v>0</v>
          </cell>
          <cell r="V41">
            <v>42167</v>
          </cell>
          <cell r="W41">
            <v>0</v>
          </cell>
          <cell r="X41">
            <v>15101.138973410716</v>
          </cell>
          <cell r="Y41">
            <v>15101.138973410367</v>
          </cell>
          <cell r="Z41">
            <v>0</v>
          </cell>
          <cell r="AA41">
            <v>3.4924596548080444E-10</v>
          </cell>
          <cell r="AB41">
            <v>4783195.54888786</v>
          </cell>
          <cell r="AE41">
            <v>0</v>
          </cell>
        </row>
        <row r="42">
          <cell r="B42">
            <v>10313</v>
          </cell>
          <cell r="C42" t="str">
            <v>B.MEGAWATI LUMBANTORUAN</v>
          </cell>
          <cell r="D42" t="str">
            <v>DC</v>
          </cell>
          <cell r="E42">
            <v>0</v>
          </cell>
          <cell r="F42" t="str">
            <v>RUDI PRAWIRO</v>
          </cell>
          <cell r="G42" t="str">
            <v>TK</v>
          </cell>
          <cell r="H42">
            <v>42905</v>
          </cell>
          <cell r="I42">
            <v>23</v>
          </cell>
          <cell r="J42">
            <v>4304225</v>
          </cell>
          <cell r="K42">
            <v>4304225</v>
          </cell>
          <cell r="L42">
            <v>0</v>
          </cell>
          <cell r="M42">
            <v>0</v>
          </cell>
          <cell r="N42">
            <v>721757.65895953751</v>
          </cell>
          <cell r="O42">
            <v>182499.14</v>
          </cell>
          <cell r="P42">
            <v>0</v>
          </cell>
          <cell r="Q42">
            <v>86084.5</v>
          </cell>
          <cell r="S42">
            <v>5294566.2989595374</v>
          </cell>
          <cell r="T42">
            <v>86084.5</v>
          </cell>
          <cell r="U42">
            <v>0</v>
          </cell>
          <cell r="V42">
            <v>43042.25</v>
          </cell>
          <cell r="W42">
            <v>0</v>
          </cell>
          <cell r="X42">
            <v>20035.561700578033</v>
          </cell>
          <cell r="Y42">
            <v>20035.561700578033</v>
          </cell>
          <cell r="Z42">
            <v>0</v>
          </cell>
          <cell r="AA42">
            <v>0</v>
          </cell>
          <cell r="AB42">
            <v>4876820.3472589599</v>
          </cell>
          <cell r="AE42">
            <v>0</v>
          </cell>
        </row>
        <row r="43">
          <cell r="B43">
            <v>10315</v>
          </cell>
          <cell r="C43" t="str">
            <v>ZAENAL MUSTAFA SITUMORANG</v>
          </cell>
          <cell r="D43" t="str">
            <v>DC</v>
          </cell>
          <cell r="E43">
            <v>0</v>
          </cell>
          <cell r="F43" t="str">
            <v>BAYU BERIYANTO</v>
          </cell>
          <cell r="G43" t="str">
            <v>K1</v>
          </cell>
          <cell r="H43">
            <v>42905</v>
          </cell>
          <cell r="I43">
            <v>23</v>
          </cell>
          <cell r="J43">
            <v>4140000</v>
          </cell>
          <cell r="K43">
            <v>4140000</v>
          </cell>
          <cell r="L43">
            <v>1438667.75</v>
          </cell>
          <cell r="M43">
            <v>0</v>
          </cell>
          <cell r="N43">
            <v>348063.58381502889</v>
          </cell>
          <cell r="O43">
            <v>175536</v>
          </cell>
          <cell r="P43">
            <v>0</v>
          </cell>
          <cell r="Q43">
            <v>82800</v>
          </cell>
          <cell r="S43">
            <v>6185067.3338150289</v>
          </cell>
          <cell r="T43">
            <v>82800</v>
          </cell>
          <cell r="U43">
            <v>0</v>
          </cell>
          <cell r="V43">
            <v>41400</v>
          </cell>
          <cell r="W43">
            <v>0</v>
          </cell>
          <cell r="X43">
            <v>25080.698356213918</v>
          </cell>
          <cell r="Y43">
            <v>0</v>
          </cell>
          <cell r="Z43">
            <v>25080.698356213918</v>
          </cell>
          <cell r="AA43">
            <v>0</v>
          </cell>
          <cell r="AB43">
            <v>5777450.6354588149</v>
          </cell>
          <cell r="AE43">
            <v>0</v>
          </cell>
        </row>
        <row r="44">
          <cell r="B44">
            <v>10317</v>
          </cell>
          <cell r="C44" t="str">
            <v>WA ODE LISA HABSARI</v>
          </cell>
          <cell r="D44" t="str">
            <v>DC</v>
          </cell>
          <cell r="E44">
            <v>0</v>
          </cell>
          <cell r="F44" t="str">
            <v>MONANG SITOHANG</v>
          </cell>
          <cell r="G44" t="str">
            <v>TK</v>
          </cell>
          <cell r="H44">
            <v>42954</v>
          </cell>
          <cell r="I44">
            <v>23</v>
          </cell>
          <cell r="J44">
            <v>4216700</v>
          </cell>
          <cell r="K44">
            <v>4216700</v>
          </cell>
          <cell r="L44">
            <v>2595900</v>
          </cell>
          <cell r="M44">
            <v>0</v>
          </cell>
          <cell r="N44">
            <v>354048.84393063583</v>
          </cell>
          <cell r="O44">
            <v>178788.08</v>
          </cell>
          <cell r="P44">
            <v>168668</v>
          </cell>
          <cell r="Q44">
            <v>84334</v>
          </cell>
          <cell r="S44">
            <v>7598438.9239306357</v>
          </cell>
          <cell r="T44">
            <v>84334</v>
          </cell>
          <cell r="U44">
            <v>42167</v>
          </cell>
          <cell r="V44">
            <v>42167</v>
          </cell>
          <cell r="W44">
            <v>0</v>
          </cell>
          <cell r="X44">
            <v>127492.4488867052</v>
          </cell>
          <cell r="Y44">
            <v>4187.1988867051905</v>
          </cell>
          <cell r="Z44">
            <v>123305.25000000001</v>
          </cell>
          <cell r="AA44">
            <v>0</v>
          </cell>
          <cell r="AB44">
            <v>6870488.39504393</v>
          </cell>
          <cell r="AE44">
            <v>0</v>
          </cell>
        </row>
        <row r="45">
          <cell r="B45">
            <v>10322</v>
          </cell>
          <cell r="C45" t="str">
            <v>GABRIELLA TAMPUBOLON</v>
          </cell>
          <cell r="D45" t="str">
            <v>DC</v>
          </cell>
          <cell r="E45">
            <v>0</v>
          </cell>
          <cell r="F45" t="str">
            <v>BAYU BERIYANTO</v>
          </cell>
          <cell r="G45" t="str">
            <v>TK</v>
          </cell>
          <cell r="H45">
            <v>42998</v>
          </cell>
          <cell r="I45">
            <v>23</v>
          </cell>
          <cell r="J45">
            <v>4138022</v>
          </cell>
          <cell r="K45">
            <v>4138022</v>
          </cell>
          <cell r="L45">
            <v>795645</v>
          </cell>
          <cell r="M45">
            <v>0</v>
          </cell>
          <cell r="N45">
            <v>347909.23121387279</v>
          </cell>
          <cell r="O45">
            <v>175452.13279999999</v>
          </cell>
          <cell r="P45">
            <v>165520.88</v>
          </cell>
          <cell r="Q45">
            <v>82760.44</v>
          </cell>
          <cell r="S45">
            <v>5705309.6840138733</v>
          </cell>
          <cell r="T45">
            <v>82760.44</v>
          </cell>
          <cell r="U45">
            <v>41380.22</v>
          </cell>
          <cell r="V45">
            <v>41380.22</v>
          </cell>
          <cell r="W45">
            <v>0</v>
          </cell>
          <cell r="X45">
            <v>37726.165990658978</v>
          </cell>
          <cell r="Y45">
            <v>0</v>
          </cell>
          <cell r="Z45">
            <v>37726.165990658978</v>
          </cell>
          <cell r="AA45">
            <v>0</v>
          </cell>
          <cell r="AB45">
            <v>5078329.1852232143</v>
          </cell>
          <cell r="AE45">
            <v>0</v>
          </cell>
        </row>
        <row r="46">
          <cell r="B46">
            <v>10324</v>
          </cell>
          <cell r="C46" t="str">
            <v>DHEA PATTAH</v>
          </cell>
          <cell r="D46" t="str">
            <v>DC</v>
          </cell>
          <cell r="E46">
            <v>0</v>
          </cell>
          <cell r="F46" t="str">
            <v>KOTOT TAKARIANTO</v>
          </cell>
          <cell r="G46" t="str">
            <v>TK</v>
          </cell>
          <cell r="H46">
            <v>43010</v>
          </cell>
          <cell r="I46">
            <v>23</v>
          </cell>
          <cell r="J46">
            <v>4138022</v>
          </cell>
          <cell r="K46">
            <v>4138022</v>
          </cell>
          <cell r="L46">
            <v>0</v>
          </cell>
          <cell r="M46">
            <v>0</v>
          </cell>
          <cell r="N46">
            <v>504464.84393063583</v>
          </cell>
          <cell r="O46">
            <v>175452.13279999999</v>
          </cell>
          <cell r="P46">
            <v>165520.88</v>
          </cell>
          <cell r="Q46">
            <v>82760.44</v>
          </cell>
          <cell r="S46">
            <v>5066220.2967306357</v>
          </cell>
          <cell r="T46">
            <v>82760.44</v>
          </cell>
          <cell r="U46">
            <v>41380.22</v>
          </cell>
          <cell r="V46">
            <v>41380.22</v>
          </cell>
          <cell r="W46">
            <v>0</v>
          </cell>
          <cell r="X46">
            <v>7369.4200947051868</v>
          </cell>
          <cell r="Y46">
            <v>7369.4200947051868</v>
          </cell>
          <cell r="Z46">
            <v>0</v>
          </cell>
          <cell r="AA46">
            <v>0</v>
          </cell>
          <cell r="AB46">
            <v>4469596.5438359305</v>
          </cell>
          <cell r="AE46">
            <v>0</v>
          </cell>
        </row>
        <row r="47">
          <cell r="B47">
            <v>10325</v>
          </cell>
          <cell r="C47" t="str">
            <v>NURLIAN  FAUZIAH RAHMAN</v>
          </cell>
          <cell r="D47" t="str">
            <v>DC</v>
          </cell>
          <cell r="E47">
            <v>0</v>
          </cell>
          <cell r="F47" t="str">
            <v>SITI ROMLAH</v>
          </cell>
          <cell r="G47" t="str">
            <v>TK</v>
          </cell>
          <cell r="H47">
            <v>43010</v>
          </cell>
          <cell r="I47">
            <v>23</v>
          </cell>
          <cell r="J47">
            <v>4138022</v>
          </cell>
          <cell r="K47">
            <v>4138022</v>
          </cell>
          <cell r="L47">
            <v>0</v>
          </cell>
          <cell r="M47">
            <v>0</v>
          </cell>
          <cell r="N47">
            <v>695818.46242774557</v>
          </cell>
          <cell r="O47">
            <v>175452.13279999999</v>
          </cell>
          <cell r="P47">
            <v>165520.88</v>
          </cell>
          <cell r="Q47">
            <v>82760.44</v>
          </cell>
          <cell r="S47">
            <v>5257573.9152277457</v>
          </cell>
          <cell r="T47">
            <v>82760.44</v>
          </cell>
          <cell r="U47">
            <v>41380.22</v>
          </cell>
          <cell r="V47">
            <v>41380.22</v>
          </cell>
          <cell r="W47">
            <v>0</v>
          </cell>
          <cell r="X47">
            <v>16458.716973317914</v>
          </cell>
          <cell r="Y47">
            <v>16458.716973317914</v>
          </cell>
          <cell r="Z47">
            <v>0</v>
          </cell>
          <cell r="AA47">
            <v>0</v>
          </cell>
          <cell r="AB47">
            <v>4651860.8654544279</v>
          </cell>
          <cell r="AE47">
            <v>0</v>
          </cell>
        </row>
        <row r="48">
          <cell r="B48">
            <v>10331</v>
          </cell>
          <cell r="C48" t="str">
            <v>SUHADAYANI RAHMALIA</v>
          </cell>
          <cell r="D48" t="str">
            <v>DC</v>
          </cell>
          <cell r="E48">
            <v>0</v>
          </cell>
          <cell r="F48" t="str">
            <v>BAYU BERIYANTO</v>
          </cell>
          <cell r="G48" t="str">
            <v>TK</v>
          </cell>
          <cell r="H48">
            <v>43108</v>
          </cell>
          <cell r="I48">
            <v>23</v>
          </cell>
          <cell r="J48">
            <v>4140000</v>
          </cell>
          <cell r="K48">
            <v>4140000</v>
          </cell>
          <cell r="L48">
            <v>742500</v>
          </cell>
          <cell r="M48">
            <v>0</v>
          </cell>
          <cell r="N48">
            <v>504682.08092485555</v>
          </cell>
          <cell r="O48">
            <v>175536</v>
          </cell>
          <cell r="P48">
            <v>165600</v>
          </cell>
          <cell r="Q48">
            <v>82800</v>
          </cell>
          <cell r="S48">
            <v>5811118.0809248555</v>
          </cell>
          <cell r="T48">
            <v>82800</v>
          </cell>
          <cell r="U48">
            <v>41400</v>
          </cell>
          <cell r="V48">
            <v>41400</v>
          </cell>
          <cell r="W48">
            <v>0</v>
          </cell>
          <cell r="X48">
            <v>42748.108843930626</v>
          </cell>
          <cell r="Y48">
            <v>7479.358843930625</v>
          </cell>
          <cell r="Z48">
            <v>35268.75</v>
          </cell>
          <cell r="AA48">
            <v>0</v>
          </cell>
          <cell r="AB48">
            <v>5178833.9720809245</v>
          </cell>
          <cell r="AE48">
            <v>0</v>
          </cell>
        </row>
        <row r="49">
          <cell r="B49">
            <v>10339</v>
          </cell>
          <cell r="C49" t="str">
            <v>SUGESTI TRI WIHANI</v>
          </cell>
          <cell r="D49" t="str">
            <v>DC</v>
          </cell>
          <cell r="E49">
            <v>0</v>
          </cell>
          <cell r="F49" t="str">
            <v>KOTOT TAKARIANTO</v>
          </cell>
          <cell r="G49" t="str">
            <v>TK</v>
          </cell>
          <cell r="H49">
            <v>43201</v>
          </cell>
          <cell r="I49">
            <v>23</v>
          </cell>
          <cell r="J49">
            <v>4138022</v>
          </cell>
          <cell r="K49">
            <v>4138022</v>
          </cell>
          <cell r="L49">
            <v>0</v>
          </cell>
          <cell r="M49">
            <v>0</v>
          </cell>
          <cell r="N49">
            <v>156555.61271676299</v>
          </cell>
          <cell r="O49">
            <v>175452.13279999999</v>
          </cell>
          <cell r="P49">
            <v>0</v>
          </cell>
          <cell r="Q49">
            <v>82760.44</v>
          </cell>
          <cell r="S49">
            <v>4552790.1855167635</v>
          </cell>
          <cell r="T49">
            <v>82760.44</v>
          </cell>
          <cell r="U49">
            <v>0</v>
          </cell>
          <cell r="V49">
            <v>41380.22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4170436.9527167631</v>
          </cell>
          <cell r="AE49">
            <v>0</v>
          </cell>
        </row>
        <row r="50">
          <cell r="B50">
            <v>10342</v>
          </cell>
          <cell r="C50" t="str">
            <v>SELLY BERTOVYA SIHALOHO</v>
          </cell>
          <cell r="D50" t="str">
            <v>DC</v>
          </cell>
          <cell r="E50">
            <v>0</v>
          </cell>
          <cell r="F50" t="str">
            <v>RUDI PRAWIRO</v>
          </cell>
          <cell r="G50" t="str">
            <v>TK</v>
          </cell>
          <cell r="H50">
            <v>43229</v>
          </cell>
          <cell r="I50">
            <v>23</v>
          </cell>
          <cell r="J50">
            <v>4138022</v>
          </cell>
          <cell r="K50">
            <v>4138022</v>
          </cell>
          <cell r="L50">
            <v>0</v>
          </cell>
          <cell r="M50">
            <v>0</v>
          </cell>
          <cell r="N50">
            <v>695818.46242774557</v>
          </cell>
          <cell r="O50">
            <v>175452.13279999999</v>
          </cell>
          <cell r="P50">
            <v>165520.88</v>
          </cell>
          <cell r="Q50">
            <v>82760.44</v>
          </cell>
          <cell r="S50">
            <v>5257573.9152277457</v>
          </cell>
          <cell r="T50">
            <v>82760.44</v>
          </cell>
          <cell r="U50">
            <v>41380.22</v>
          </cell>
          <cell r="V50">
            <v>41380.22</v>
          </cell>
          <cell r="W50">
            <v>0</v>
          </cell>
          <cell r="X50">
            <v>16458.716973317914</v>
          </cell>
          <cell r="Y50">
            <v>16458.716973317914</v>
          </cell>
          <cell r="Z50">
            <v>0</v>
          </cell>
          <cell r="AA50">
            <v>0</v>
          </cell>
          <cell r="AB50">
            <v>4651860.8654544279</v>
          </cell>
          <cell r="AE50">
            <v>160000</v>
          </cell>
        </row>
        <row r="51">
          <cell r="B51">
            <v>10343</v>
          </cell>
          <cell r="C51" t="str">
            <v>AGUNG SATRIO A</v>
          </cell>
          <cell r="D51" t="str">
            <v>DC</v>
          </cell>
          <cell r="E51">
            <v>0</v>
          </cell>
          <cell r="F51" t="str">
            <v>BAYU BERIYANTO</v>
          </cell>
          <cell r="G51" t="str">
            <v>K0</v>
          </cell>
          <cell r="H51">
            <v>43242</v>
          </cell>
          <cell r="I51">
            <v>23</v>
          </cell>
          <cell r="J51">
            <v>4138022</v>
          </cell>
          <cell r="K51">
            <v>4138022</v>
          </cell>
          <cell r="L51">
            <v>0</v>
          </cell>
          <cell r="M51">
            <v>0</v>
          </cell>
          <cell r="N51">
            <v>382707.23699421965</v>
          </cell>
          <cell r="O51">
            <v>175452.13279999999</v>
          </cell>
          <cell r="P51">
            <v>0</v>
          </cell>
          <cell r="Q51">
            <v>82760.44</v>
          </cell>
          <cell r="S51">
            <v>4778941.8097942201</v>
          </cell>
          <cell r="T51">
            <v>82760.44</v>
          </cell>
          <cell r="U51">
            <v>0</v>
          </cell>
          <cell r="V51">
            <v>41380.22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4396588.5769942198</v>
          </cell>
          <cell r="AE51">
            <v>0</v>
          </cell>
        </row>
        <row r="52">
          <cell r="B52">
            <v>10344</v>
          </cell>
          <cell r="C52" t="str">
            <v>YANTI KUSNIA LUMBAN GAOL</v>
          </cell>
          <cell r="D52" t="str">
            <v>DC</v>
          </cell>
          <cell r="E52">
            <v>0</v>
          </cell>
          <cell r="F52" t="str">
            <v>MITA PURNAMA SARI</v>
          </cell>
          <cell r="G52" t="str">
            <v>TK</v>
          </cell>
          <cell r="H52">
            <v>43251</v>
          </cell>
          <cell r="I52">
            <v>23</v>
          </cell>
          <cell r="J52">
            <v>4138022</v>
          </cell>
          <cell r="K52">
            <v>4138022</v>
          </cell>
          <cell r="L52">
            <v>6290400</v>
          </cell>
          <cell r="M52">
            <v>0</v>
          </cell>
          <cell r="N52">
            <v>695818.46242774557</v>
          </cell>
          <cell r="O52">
            <v>175452.13279999999</v>
          </cell>
          <cell r="P52">
            <v>165520.88</v>
          </cell>
          <cell r="Q52">
            <v>82760.44</v>
          </cell>
          <cell r="S52">
            <v>11547973.915227747</v>
          </cell>
          <cell r="T52">
            <v>82760.44</v>
          </cell>
          <cell r="U52">
            <v>41380.22</v>
          </cell>
          <cell r="V52">
            <v>41380.22</v>
          </cell>
          <cell r="W52">
            <v>0</v>
          </cell>
          <cell r="X52">
            <v>540701.28861749487</v>
          </cell>
          <cell r="Y52">
            <v>16458.716973317973</v>
          </cell>
          <cell r="Z52">
            <v>524242.5716441769</v>
          </cell>
          <cell r="AA52">
            <v>0</v>
          </cell>
          <cell r="AB52">
            <v>10418018.293810252</v>
          </cell>
          <cell r="AE52">
            <v>0</v>
          </cell>
        </row>
        <row r="53">
          <cell r="B53">
            <v>10346</v>
          </cell>
          <cell r="C53" t="str">
            <v>SAPUTRA</v>
          </cell>
          <cell r="D53" t="str">
            <v>DC</v>
          </cell>
          <cell r="E53">
            <v>0</v>
          </cell>
          <cell r="F53" t="str">
            <v>RUDI PRAWIRO</v>
          </cell>
          <cell r="G53" t="str">
            <v>K1</v>
          </cell>
          <cell r="H53">
            <v>43293</v>
          </cell>
          <cell r="I53">
            <v>23</v>
          </cell>
          <cell r="J53">
            <v>4138022</v>
          </cell>
          <cell r="K53">
            <v>4138022</v>
          </cell>
          <cell r="L53">
            <v>0</v>
          </cell>
          <cell r="M53">
            <v>0</v>
          </cell>
          <cell r="N53">
            <v>539262.84971098264</v>
          </cell>
          <cell r="O53">
            <v>175452.13279999999</v>
          </cell>
          <cell r="P53">
            <v>0</v>
          </cell>
          <cell r="Q53">
            <v>82760.44</v>
          </cell>
          <cell r="S53">
            <v>4935497.4225109825</v>
          </cell>
          <cell r="T53">
            <v>82760.44</v>
          </cell>
          <cell r="U53">
            <v>0</v>
          </cell>
          <cell r="V53">
            <v>41380.22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4553144.1897109821</v>
          </cell>
          <cell r="AE53">
            <v>0</v>
          </cell>
        </row>
        <row r="54">
          <cell r="B54">
            <v>10349</v>
          </cell>
          <cell r="C54" t="str">
            <v>RIZKI SARNI PURBA</v>
          </cell>
          <cell r="D54" t="str">
            <v>DC</v>
          </cell>
          <cell r="E54">
            <v>0</v>
          </cell>
          <cell r="F54" t="str">
            <v>SITI ROMLAH</v>
          </cell>
          <cell r="G54" t="str">
            <v>TK</v>
          </cell>
          <cell r="H54">
            <v>43294</v>
          </cell>
          <cell r="I54">
            <v>23</v>
          </cell>
          <cell r="J54">
            <v>4138022</v>
          </cell>
          <cell r="K54">
            <v>4138022</v>
          </cell>
          <cell r="L54">
            <v>0</v>
          </cell>
          <cell r="M54">
            <v>0</v>
          </cell>
          <cell r="N54">
            <v>504464.84393063583</v>
          </cell>
          <cell r="O54">
            <v>175452.13279999999</v>
          </cell>
          <cell r="P54">
            <v>0</v>
          </cell>
          <cell r="Q54">
            <v>82760.44</v>
          </cell>
          <cell r="S54">
            <v>4900699.4167306358</v>
          </cell>
          <cell r="T54">
            <v>82760.44</v>
          </cell>
          <cell r="U54">
            <v>0</v>
          </cell>
          <cell r="V54">
            <v>41380.22</v>
          </cell>
          <cell r="W54">
            <v>0</v>
          </cell>
          <cell r="X54">
            <v>1576.1892947052295</v>
          </cell>
          <cell r="Y54">
            <v>1576.1892947052295</v>
          </cell>
          <cell r="Z54">
            <v>0</v>
          </cell>
          <cell r="AA54">
            <v>0</v>
          </cell>
          <cell r="AB54">
            <v>4516769.9946359303</v>
          </cell>
          <cell r="AE54">
            <v>0</v>
          </cell>
        </row>
        <row r="55">
          <cell r="B55">
            <v>10351</v>
          </cell>
          <cell r="C55" t="str">
            <v>IRAWATY TAMPUBOLON</v>
          </cell>
          <cell r="D55" t="str">
            <v>DC</v>
          </cell>
          <cell r="E55">
            <v>0</v>
          </cell>
          <cell r="F55" t="str">
            <v>RUDI PRAWIRO</v>
          </cell>
          <cell r="G55" t="str">
            <v>TK</v>
          </cell>
          <cell r="H55">
            <v>43313</v>
          </cell>
          <cell r="I55">
            <v>23</v>
          </cell>
          <cell r="J55">
            <v>4138022</v>
          </cell>
          <cell r="K55">
            <v>4138022</v>
          </cell>
          <cell r="L55">
            <v>0</v>
          </cell>
          <cell r="M55">
            <v>0</v>
          </cell>
          <cell r="N55">
            <v>539262.84971098264</v>
          </cell>
          <cell r="O55">
            <v>175452.13279999999</v>
          </cell>
          <cell r="P55">
            <v>165520.88</v>
          </cell>
          <cell r="Q55">
            <v>82760.44</v>
          </cell>
          <cell r="S55">
            <v>5101018.3025109824</v>
          </cell>
          <cell r="T55">
            <v>82760.44</v>
          </cell>
          <cell r="U55">
            <v>41380.22</v>
          </cell>
          <cell r="V55">
            <v>41380.22</v>
          </cell>
          <cell r="W55">
            <v>0</v>
          </cell>
          <cell r="X55">
            <v>9022.3253692716989</v>
          </cell>
          <cell r="Y55">
            <v>9022.3253692716989</v>
          </cell>
          <cell r="Z55">
            <v>0</v>
          </cell>
          <cell r="AA55">
            <v>0</v>
          </cell>
          <cell r="AB55">
            <v>4502741.644341711</v>
          </cell>
          <cell r="AE55">
            <v>0</v>
          </cell>
        </row>
        <row r="56">
          <cell r="B56">
            <v>10353</v>
          </cell>
          <cell r="C56" t="str">
            <v>SYAWAL JUNIAR</v>
          </cell>
          <cell r="D56" t="str">
            <v>DC</v>
          </cell>
          <cell r="E56">
            <v>0</v>
          </cell>
          <cell r="F56" t="str">
            <v>KOTOT TAKARIANTO</v>
          </cell>
          <cell r="G56" t="str">
            <v>K1</v>
          </cell>
          <cell r="H56">
            <v>43318</v>
          </cell>
          <cell r="I56">
            <v>23</v>
          </cell>
          <cell r="J56">
            <v>4138022</v>
          </cell>
          <cell r="K56">
            <v>4138022</v>
          </cell>
          <cell r="L56">
            <v>0</v>
          </cell>
          <cell r="M56">
            <v>0</v>
          </cell>
          <cell r="N56">
            <v>539262.84971098264</v>
          </cell>
          <cell r="O56">
            <v>175452.13279999999</v>
          </cell>
          <cell r="P56">
            <v>0</v>
          </cell>
          <cell r="Q56">
            <v>82760.44</v>
          </cell>
          <cell r="S56">
            <v>4935497.4225109825</v>
          </cell>
          <cell r="T56">
            <v>82760.44</v>
          </cell>
          <cell r="U56">
            <v>0</v>
          </cell>
          <cell r="V56">
            <v>41380.22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4553144.1897109821</v>
          </cell>
          <cell r="AE56">
            <v>0</v>
          </cell>
        </row>
        <row r="57">
          <cell r="B57">
            <v>10355</v>
          </cell>
          <cell r="C57" t="str">
            <v>MARTA SINAGA</v>
          </cell>
          <cell r="D57" t="str">
            <v>DC</v>
          </cell>
          <cell r="E57">
            <v>0</v>
          </cell>
          <cell r="F57" t="str">
            <v>MITA PURNAMA SARI</v>
          </cell>
          <cell r="G57" t="str">
            <v>TK</v>
          </cell>
          <cell r="H57">
            <v>43353</v>
          </cell>
          <cell r="I57">
            <v>23</v>
          </cell>
          <cell r="J57">
            <v>4138022</v>
          </cell>
          <cell r="K57">
            <v>4138022</v>
          </cell>
          <cell r="L57">
            <v>0</v>
          </cell>
          <cell r="M57">
            <v>0</v>
          </cell>
          <cell r="N57">
            <v>313111.22543352598</v>
          </cell>
          <cell r="O57">
            <v>175452.13279999999</v>
          </cell>
          <cell r="P57">
            <v>165520.88</v>
          </cell>
          <cell r="Q57">
            <v>82760.44</v>
          </cell>
          <cell r="S57">
            <v>4874866.6782335257</v>
          </cell>
          <cell r="T57">
            <v>82760.44</v>
          </cell>
          <cell r="U57">
            <v>41380.22</v>
          </cell>
          <cell r="V57">
            <v>41380.22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4285612.3454335257</v>
          </cell>
          <cell r="AE57">
            <v>0</v>
          </cell>
        </row>
        <row r="58">
          <cell r="B58">
            <v>10357</v>
          </cell>
          <cell r="C58" t="str">
            <v>MEILANI SOFYANA</v>
          </cell>
          <cell r="D58" t="str">
            <v>DC</v>
          </cell>
          <cell r="E58">
            <v>0</v>
          </cell>
          <cell r="F58" t="str">
            <v>SITI ROMLAH</v>
          </cell>
          <cell r="G58" t="str">
            <v>TK</v>
          </cell>
          <cell r="H58">
            <v>43406</v>
          </cell>
          <cell r="I58">
            <v>23</v>
          </cell>
          <cell r="J58">
            <v>4138022</v>
          </cell>
          <cell r="K58">
            <v>4138022</v>
          </cell>
          <cell r="L58">
            <v>0</v>
          </cell>
          <cell r="M58">
            <v>0</v>
          </cell>
          <cell r="N58">
            <v>539262.84971098264</v>
          </cell>
          <cell r="O58">
            <v>175452.13279999999</v>
          </cell>
          <cell r="P58">
            <v>0</v>
          </cell>
          <cell r="Q58">
            <v>82760.44</v>
          </cell>
          <cell r="S58">
            <v>4935497.4225109825</v>
          </cell>
          <cell r="T58">
            <v>82760.44</v>
          </cell>
          <cell r="U58">
            <v>0</v>
          </cell>
          <cell r="V58">
            <v>41380.22</v>
          </cell>
          <cell r="W58">
            <v>0</v>
          </cell>
          <cell r="X58">
            <v>3229.0945692716791</v>
          </cell>
          <cell r="Y58">
            <v>3229.0945692716791</v>
          </cell>
          <cell r="Z58">
            <v>0</v>
          </cell>
          <cell r="AA58">
            <v>0</v>
          </cell>
          <cell r="AB58">
            <v>4549915.0951417107</v>
          </cell>
          <cell r="AE58">
            <v>0</v>
          </cell>
        </row>
        <row r="59">
          <cell r="B59">
            <v>10365</v>
          </cell>
          <cell r="C59" t="str">
            <v>LILIK ELISAH MILYANI</v>
          </cell>
          <cell r="D59" t="str">
            <v>DC</v>
          </cell>
          <cell r="E59">
            <v>0</v>
          </cell>
          <cell r="F59" t="str">
            <v>KOTOT TAKARIANTO</v>
          </cell>
          <cell r="G59" t="str">
            <v>TK</v>
          </cell>
          <cell r="H59">
            <v>43486</v>
          </cell>
          <cell r="I59">
            <v>23</v>
          </cell>
          <cell r="J59">
            <v>4138022</v>
          </cell>
          <cell r="K59">
            <v>4138022</v>
          </cell>
          <cell r="L59">
            <v>0</v>
          </cell>
          <cell r="M59">
            <v>0</v>
          </cell>
          <cell r="N59">
            <v>695818.46242774557</v>
          </cell>
          <cell r="O59">
            <v>175452.13279999999</v>
          </cell>
          <cell r="P59">
            <v>165520.88</v>
          </cell>
          <cell r="Q59">
            <v>82760.44</v>
          </cell>
          <cell r="S59">
            <v>5257573.9152277457</v>
          </cell>
          <cell r="T59">
            <v>82760.44</v>
          </cell>
          <cell r="U59">
            <v>41380.22</v>
          </cell>
          <cell r="V59">
            <v>41380.22</v>
          </cell>
          <cell r="W59">
            <v>0</v>
          </cell>
          <cell r="X59">
            <v>16458.716973317914</v>
          </cell>
          <cell r="Y59">
            <v>16458.716973317914</v>
          </cell>
          <cell r="Z59">
            <v>0</v>
          </cell>
          <cell r="AA59">
            <v>0</v>
          </cell>
          <cell r="AB59">
            <v>4651860.8654544279</v>
          </cell>
          <cell r="AE59">
            <v>0</v>
          </cell>
        </row>
        <row r="60">
          <cell r="B60">
            <v>10366</v>
          </cell>
          <cell r="C60" t="str">
            <v>JOKO WURYANTO</v>
          </cell>
          <cell r="D60" t="str">
            <v>DC</v>
          </cell>
          <cell r="E60">
            <v>0</v>
          </cell>
          <cell r="F60" t="str">
            <v>MONANG SITOHANG</v>
          </cell>
          <cell r="G60" t="str">
            <v>K2</v>
          </cell>
          <cell r="H60">
            <v>43493</v>
          </cell>
          <cell r="I60">
            <v>23</v>
          </cell>
          <cell r="J60">
            <v>4138022</v>
          </cell>
          <cell r="K60">
            <v>4138022</v>
          </cell>
          <cell r="L60">
            <v>0</v>
          </cell>
          <cell r="M60">
            <v>0</v>
          </cell>
          <cell r="N60">
            <v>347909.23121387279</v>
          </cell>
          <cell r="O60">
            <v>175452.13279999999</v>
          </cell>
          <cell r="P60">
            <v>165520.88</v>
          </cell>
          <cell r="Q60">
            <v>82760.44</v>
          </cell>
          <cell r="S60">
            <v>4909664.6840138733</v>
          </cell>
          <cell r="T60">
            <v>82760.44</v>
          </cell>
          <cell r="U60">
            <v>41380.22</v>
          </cell>
          <cell r="V60">
            <v>41380.22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4320410.3512138734</v>
          </cell>
          <cell r="AE60">
            <v>0</v>
          </cell>
        </row>
        <row r="61">
          <cell r="B61">
            <v>10369</v>
          </cell>
          <cell r="C61" t="str">
            <v xml:space="preserve">YUNIMAN ZEBUA </v>
          </cell>
          <cell r="D61" t="str">
            <v>DC</v>
          </cell>
          <cell r="E61">
            <v>0</v>
          </cell>
          <cell r="F61" t="str">
            <v>KOTOT TAKARIANTO</v>
          </cell>
          <cell r="G61" t="str">
            <v>TK</v>
          </cell>
          <cell r="H61">
            <v>43530</v>
          </cell>
          <cell r="I61">
            <v>23</v>
          </cell>
          <cell r="J61">
            <v>4138022</v>
          </cell>
          <cell r="K61">
            <v>4138022</v>
          </cell>
          <cell r="L61">
            <v>0</v>
          </cell>
          <cell r="M61">
            <v>0</v>
          </cell>
          <cell r="N61">
            <v>156555.61271676299</v>
          </cell>
          <cell r="O61">
            <v>175452.13279999999</v>
          </cell>
          <cell r="P61">
            <v>0</v>
          </cell>
          <cell r="Q61">
            <v>82760.44</v>
          </cell>
          <cell r="S61">
            <v>4552790.1855167635</v>
          </cell>
          <cell r="T61">
            <v>82760.44</v>
          </cell>
          <cell r="U61">
            <v>0</v>
          </cell>
          <cell r="V61">
            <v>41380.22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4170436.9527167631</v>
          </cell>
          <cell r="AE61">
            <v>0</v>
          </cell>
        </row>
        <row r="62">
          <cell r="B62">
            <v>10370</v>
          </cell>
          <cell r="C62" t="str">
            <v xml:space="preserve">TUAN MARTAPPAK SIAHAAN </v>
          </cell>
          <cell r="D62" t="str">
            <v>DC</v>
          </cell>
          <cell r="E62">
            <v>0</v>
          </cell>
          <cell r="F62" t="str">
            <v>MITA PURNAMA SARI</v>
          </cell>
          <cell r="G62" t="str">
            <v>TK</v>
          </cell>
          <cell r="H62">
            <v>43542</v>
          </cell>
          <cell r="I62">
            <v>23</v>
          </cell>
          <cell r="J62">
            <v>4138022</v>
          </cell>
          <cell r="K62">
            <v>4138022</v>
          </cell>
          <cell r="L62">
            <v>0</v>
          </cell>
          <cell r="M62">
            <v>0</v>
          </cell>
          <cell r="N62">
            <v>539262.84971098264</v>
          </cell>
          <cell r="O62">
            <v>175452.13279999999</v>
          </cell>
          <cell r="P62">
            <v>0</v>
          </cell>
          <cell r="Q62">
            <v>82760.44</v>
          </cell>
          <cell r="S62">
            <v>4935497.4225109825</v>
          </cell>
          <cell r="T62">
            <v>82760.44</v>
          </cell>
          <cell r="U62">
            <v>0</v>
          </cell>
          <cell r="V62">
            <v>41380.22</v>
          </cell>
          <cell r="W62">
            <v>0</v>
          </cell>
          <cell r="X62">
            <v>3229.0945692716791</v>
          </cell>
          <cell r="Y62">
            <v>3229.0945692716791</v>
          </cell>
          <cell r="Z62">
            <v>0</v>
          </cell>
          <cell r="AA62">
            <v>0</v>
          </cell>
          <cell r="AB62">
            <v>4549915.0951417107</v>
          </cell>
          <cell r="AE62">
            <v>0</v>
          </cell>
        </row>
        <row r="63">
          <cell r="B63">
            <v>10371</v>
          </cell>
          <cell r="C63" t="str">
            <v xml:space="preserve">NOVA LINA SIMAMORA </v>
          </cell>
          <cell r="D63" t="str">
            <v>DC</v>
          </cell>
          <cell r="E63">
            <v>0</v>
          </cell>
          <cell r="F63" t="str">
            <v>BAYU BERIYANTO</v>
          </cell>
          <cell r="G63" t="str">
            <v>TK</v>
          </cell>
          <cell r="H63">
            <v>43550</v>
          </cell>
          <cell r="I63">
            <v>23</v>
          </cell>
          <cell r="J63">
            <v>4138022</v>
          </cell>
          <cell r="K63">
            <v>4138022</v>
          </cell>
          <cell r="L63">
            <v>0</v>
          </cell>
          <cell r="M63">
            <v>0</v>
          </cell>
          <cell r="N63">
            <v>504464.84393063583</v>
          </cell>
          <cell r="O63">
            <v>175452.13279999999</v>
          </cell>
          <cell r="P63">
            <v>165520.88</v>
          </cell>
          <cell r="Q63">
            <v>82760.44</v>
          </cell>
          <cell r="S63">
            <v>5066220.2967306357</v>
          </cell>
          <cell r="T63">
            <v>82760.44</v>
          </cell>
          <cell r="U63">
            <v>41380.22</v>
          </cell>
          <cell r="V63">
            <v>41380.22</v>
          </cell>
          <cell r="W63">
            <v>0</v>
          </cell>
          <cell r="X63">
            <v>7369.4200947051868</v>
          </cell>
          <cell r="Y63">
            <v>7369.4200947051868</v>
          </cell>
          <cell r="Z63">
            <v>0</v>
          </cell>
          <cell r="AA63">
            <v>0</v>
          </cell>
          <cell r="AB63">
            <v>4469596.5438359305</v>
          </cell>
          <cell r="AE63">
            <v>0</v>
          </cell>
        </row>
        <row r="64">
          <cell r="B64">
            <v>10272</v>
          </cell>
          <cell r="C64" t="str">
            <v>LISTIANA PRASTIWI</v>
          </cell>
          <cell r="D64" t="str">
            <v>DC</v>
          </cell>
          <cell r="E64">
            <v>0</v>
          </cell>
          <cell r="F64" t="str">
            <v>KOTOT TAKARIANTO</v>
          </cell>
          <cell r="G64" t="str">
            <v>TK</v>
          </cell>
          <cell r="H64">
            <v>43587</v>
          </cell>
          <cell r="I64">
            <v>23</v>
          </cell>
          <cell r="J64">
            <v>4140000</v>
          </cell>
          <cell r="K64">
            <v>4140000</v>
          </cell>
          <cell r="L64">
            <v>0</v>
          </cell>
          <cell r="M64">
            <v>0</v>
          </cell>
          <cell r="N64">
            <v>348063.58381502889</v>
          </cell>
          <cell r="O64">
            <v>175536</v>
          </cell>
          <cell r="P64">
            <v>165600</v>
          </cell>
          <cell r="Q64">
            <v>82800</v>
          </cell>
          <cell r="S64">
            <v>4911999.5838150289</v>
          </cell>
          <cell r="T64">
            <v>82800</v>
          </cell>
          <cell r="U64">
            <v>41400</v>
          </cell>
          <cell r="V64">
            <v>41400</v>
          </cell>
          <cell r="W64">
            <v>0</v>
          </cell>
          <cell r="X64">
            <v>39.98023121422159</v>
          </cell>
          <cell r="Y64">
            <v>39.980231213849038</v>
          </cell>
          <cell r="Z64">
            <v>0</v>
          </cell>
          <cell r="AA64">
            <v>3.7255176721373573E-10</v>
          </cell>
          <cell r="AB64">
            <v>4322423.6035838146</v>
          </cell>
          <cell r="AE64">
            <v>0</v>
          </cell>
        </row>
        <row r="65">
          <cell r="B65">
            <v>10372</v>
          </cell>
          <cell r="C65" t="str">
            <v>EMMY NATALIA ROSDIANA</v>
          </cell>
          <cell r="D65" t="str">
            <v>DC</v>
          </cell>
          <cell r="E65">
            <v>0</v>
          </cell>
          <cell r="F65" t="str">
            <v>BAYU BERIYANTO</v>
          </cell>
          <cell r="G65" t="str">
            <v>TK</v>
          </cell>
          <cell r="H65">
            <v>43648</v>
          </cell>
          <cell r="I65">
            <v>23</v>
          </cell>
          <cell r="J65">
            <v>4138022</v>
          </cell>
          <cell r="K65">
            <v>4138022</v>
          </cell>
          <cell r="L65">
            <v>0</v>
          </cell>
          <cell r="M65">
            <v>0</v>
          </cell>
          <cell r="N65">
            <v>504464.84393063583</v>
          </cell>
          <cell r="O65">
            <v>175452.13279999999</v>
          </cell>
          <cell r="P65">
            <v>165520.88</v>
          </cell>
          <cell r="Q65">
            <v>82760.44</v>
          </cell>
          <cell r="S65">
            <v>5066220.2967306357</v>
          </cell>
          <cell r="T65">
            <v>82760.44</v>
          </cell>
          <cell r="U65">
            <v>41380.22</v>
          </cell>
          <cell r="V65">
            <v>41380.22</v>
          </cell>
          <cell r="W65">
            <v>0</v>
          </cell>
          <cell r="X65">
            <v>7369.4200947051868</v>
          </cell>
          <cell r="Y65">
            <v>7369.4200947051868</v>
          </cell>
          <cell r="Z65">
            <v>0</v>
          </cell>
          <cell r="AA65">
            <v>0</v>
          </cell>
          <cell r="AB65">
            <v>4469596.5438359305</v>
          </cell>
          <cell r="AE65">
            <v>0</v>
          </cell>
        </row>
        <row r="66">
          <cell r="B66">
            <v>10373</v>
          </cell>
          <cell r="C66" t="str">
            <v>RINA YUNITA</v>
          </cell>
          <cell r="D66" t="str">
            <v>DC</v>
          </cell>
          <cell r="E66">
            <v>0</v>
          </cell>
          <cell r="F66" t="str">
            <v>SITI ROMLAH</v>
          </cell>
          <cell r="G66" t="str">
            <v>TK</v>
          </cell>
          <cell r="H66">
            <v>43678</v>
          </cell>
          <cell r="I66">
            <v>23</v>
          </cell>
          <cell r="J66">
            <v>4138022</v>
          </cell>
          <cell r="K66">
            <v>4138022</v>
          </cell>
          <cell r="L66">
            <v>0</v>
          </cell>
          <cell r="M66">
            <v>0</v>
          </cell>
          <cell r="N66">
            <v>347909.23121387279</v>
          </cell>
          <cell r="O66">
            <v>175452.13279999999</v>
          </cell>
          <cell r="P66">
            <v>0</v>
          </cell>
          <cell r="Q66">
            <v>82760.44</v>
          </cell>
          <cell r="S66">
            <v>4744143.8040138735</v>
          </cell>
          <cell r="T66">
            <v>82760.44</v>
          </cell>
          <cell r="U66">
            <v>0</v>
          </cell>
          <cell r="V66">
            <v>41380.22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4361790.5712138731</v>
          </cell>
          <cell r="AE66">
            <v>0</v>
          </cell>
        </row>
        <row r="67">
          <cell r="B67">
            <v>10374</v>
          </cell>
          <cell r="C67" t="str">
            <v>LUSIANA</v>
          </cell>
          <cell r="D67" t="str">
            <v>DC</v>
          </cell>
          <cell r="E67">
            <v>0</v>
          </cell>
          <cell r="F67" t="str">
            <v>MITA PURNAMA SARI</v>
          </cell>
          <cell r="G67" t="str">
            <v>TK</v>
          </cell>
          <cell r="H67">
            <v>43691</v>
          </cell>
          <cell r="I67">
            <v>23</v>
          </cell>
          <cell r="J67">
            <v>4138022</v>
          </cell>
          <cell r="K67">
            <v>4138022</v>
          </cell>
          <cell r="L67">
            <v>0</v>
          </cell>
          <cell r="M67">
            <v>0</v>
          </cell>
          <cell r="N67">
            <v>347909.23121387279</v>
          </cell>
          <cell r="O67">
            <v>175452.13279999999</v>
          </cell>
          <cell r="P67">
            <v>0</v>
          </cell>
          <cell r="Q67">
            <v>82760.44</v>
          </cell>
          <cell r="S67">
            <v>4744143.8040138735</v>
          </cell>
          <cell r="T67">
            <v>82760.44</v>
          </cell>
          <cell r="U67">
            <v>0</v>
          </cell>
          <cell r="V67">
            <v>41380.22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4361790.5712138731</v>
          </cell>
          <cell r="AE67">
            <v>0</v>
          </cell>
        </row>
        <row r="68">
          <cell r="B68">
            <v>10375</v>
          </cell>
          <cell r="C68" t="str">
            <v>SUGITO SIREGAR</v>
          </cell>
          <cell r="D68" t="str">
            <v>DC</v>
          </cell>
          <cell r="E68">
            <v>0</v>
          </cell>
          <cell r="F68" t="str">
            <v>SITI ROMLAH</v>
          </cell>
          <cell r="G68" t="str">
            <v>K1</v>
          </cell>
          <cell r="H68">
            <v>43710</v>
          </cell>
          <cell r="I68">
            <v>18</v>
          </cell>
          <cell r="J68">
            <v>4138022</v>
          </cell>
          <cell r="K68">
            <v>3238452</v>
          </cell>
          <cell r="L68">
            <v>0</v>
          </cell>
          <cell r="M68">
            <v>0</v>
          </cell>
          <cell r="N68">
            <v>156555.61271676299</v>
          </cell>
          <cell r="O68">
            <v>137310.36480000001</v>
          </cell>
          <cell r="P68">
            <v>0</v>
          </cell>
          <cell r="Q68">
            <v>64769.04</v>
          </cell>
          <cell r="S68">
            <v>3597087.0175167629</v>
          </cell>
          <cell r="T68">
            <v>64769.04</v>
          </cell>
          <cell r="U68">
            <v>0</v>
          </cell>
          <cell r="V68">
            <v>32384.52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3297854.0527167628</v>
          </cell>
          <cell r="AE68">
            <v>0</v>
          </cell>
        </row>
        <row r="69">
          <cell r="B69">
            <v>10376</v>
          </cell>
          <cell r="C69" t="str">
            <v>TIUR NOVITA HUTABARAT</v>
          </cell>
          <cell r="D69" t="str">
            <v>DC</v>
          </cell>
          <cell r="E69">
            <v>0</v>
          </cell>
          <cell r="F69" t="str">
            <v>RUDI PRAWIRO</v>
          </cell>
          <cell r="G69" t="str">
            <v>TK</v>
          </cell>
          <cell r="H69">
            <v>43712</v>
          </cell>
          <cell r="I69">
            <v>15</v>
          </cell>
          <cell r="J69">
            <v>4138022</v>
          </cell>
          <cell r="K69">
            <v>2698710</v>
          </cell>
          <cell r="L69">
            <v>0</v>
          </cell>
          <cell r="M69">
            <v>0</v>
          </cell>
          <cell r="N69">
            <v>347909.23121387279</v>
          </cell>
          <cell r="O69">
            <v>114425.304</v>
          </cell>
          <cell r="P69">
            <v>0</v>
          </cell>
          <cell r="Q69">
            <v>53974.200000000004</v>
          </cell>
          <cell r="S69">
            <v>3215018.735213873</v>
          </cell>
          <cell r="T69">
            <v>53974.200000000004</v>
          </cell>
          <cell r="U69">
            <v>0</v>
          </cell>
          <cell r="V69">
            <v>26987.100000000002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2965657.931213873</v>
          </cell>
          <cell r="AE69">
            <v>0</v>
          </cell>
        </row>
        <row r="70">
          <cell r="B70">
            <v>50009</v>
          </cell>
          <cell r="C70" t="str">
            <v>Rusdi Risdiantoro</v>
          </cell>
          <cell r="D70" t="str">
            <v>SC</v>
          </cell>
          <cell r="E70">
            <v>0</v>
          </cell>
          <cell r="F70" t="str">
            <v>SC</v>
          </cell>
          <cell r="G70" t="str">
            <v>K2</v>
          </cell>
          <cell r="H70">
            <v>40026</v>
          </cell>
          <cell r="I70">
            <v>23</v>
          </cell>
          <cell r="J70">
            <v>4138022</v>
          </cell>
          <cell r="K70">
            <v>4138022</v>
          </cell>
          <cell r="L70">
            <v>0</v>
          </cell>
          <cell r="M70">
            <v>0</v>
          </cell>
          <cell r="N70">
            <v>695818.46242774557</v>
          </cell>
          <cell r="O70">
            <v>175452.13279999999</v>
          </cell>
          <cell r="P70">
            <v>165520.88</v>
          </cell>
          <cell r="Q70">
            <v>82760.44</v>
          </cell>
          <cell r="S70">
            <v>5257573.9152277457</v>
          </cell>
          <cell r="T70">
            <v>82760.44</v>
          </cell>
          <cell r="U70">
            <v>41380.22</v>
          </cell>
          <cell r="V70">
            <v>41380.22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4668319.5824277457</v>
          </cell>
          <cell r="AE70">
            <v>0</v>
          </cell>
        </row>
        <row r="71">
          <cell r="B71">
            <v>50016</v>
          </cell>
          <cell r="C71" t="str">
            <v>ROHMAT P</v>
          </cell>
          <cell r="D71" t="str">
            <v>OB</v>
          </cell>
          <cell r="E71">
            <v>0</v>
          </cell>
          <cell r="F71" t="str">
            <v>OB</v>
          </cell>
          <cell r="G71" t="str">
            <v>TK</v>
          </cell>
          <cell r="H71">
            <v>42800</v>
          </cell>
          <cell r="I71">
            <v>23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591329.47976878611</v>
          </cell>
          <cell r="O71">
            <v>0</v>
          </cell>
          <cell r="P71">
            <v>0</v>
          </cell>
          <cell r="Q71">
            <v>0</v>
          </cell>
          <cell r="S71">
            <v>591329.47976878611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591329.47976878611</v>
          </cell>
          <cell r="AE71">
            <v>0</v>
          </cell>
        </row>
      </sheetData>
      <sheetData sheetId="6"/>
      <sheetData sheetId="7">
        <row r="8">
          <cell r="B8">
            <v>40001</v>
          </cell>
          <cell r="C8" t="str">
            <v>DEWI DAMAYANTI</v>
          </cell>
          <cell r="D8">
            <v>664040.9792832369</v>
          </cell>
          <cell r="E8">
            <v>0</v>
          </cell>
          <cell r="F8">
            <v>75000</v>
          </cell>
        </row>
        <row r="9">
          <cell r="B9">
            <v>40002</v>
          </cell>
          <cell r="C9" t="str">
            <v>DIANAWATI DEWI P.</v>
          </cell>
          <cell r="D9">
            <v>653930.63583815028</v>
          </cell>
          <cell r="E9">
            <v>0</v>
          </cell>
          <cell r="F9">
            <v>50000</v>
          </cell>
        </row>
        <row r="10">
          <cell r="B10">
            <v>10034</v>
          </cell>
          <cell r="C10" t="str">
            <v>KOTOT TAKARIANTO</v>
          </cell>
          <cell r="D10">
            <v>657832.36994219653</v>
          </cell>
          <cell r="E10">
            <v>500000</v>
          </cell>
          <cell r="F10">
            <v>50000</v>
          </cell>
        </row>
        <row r="11">
          <cell r="B11">
            <v>10010</v>
          </cell>
          <cell r="C11" t="str">
            <v>BAYU BERIYANTO</v>
          </cell>
          <cell r="D11">
            <v>657832.36994219653</v>
          </cell>
          <cell r="E11">
            <v>500000</v>
          </cell>
          <cell r="F11">
            <v>50000</v>
          </cell>
        </row>
        <row r="12">
          <cell r="B12">
            <v>10053</v>
          </cell>
          <cell r="C12" t="str">
            <v>RUDI PRAWIRO</v>
          </cell>
          <cell r="D12">
            <v>718344.44843930635</v>
          </cell>
          <cell r="E12">
            <v>750000</v>
          </cell>
          <cell r="F12">
            <v>50000</v>
          </cell>
        </row>
        <row r="13">
          <cell r="B13">
            <v>10174</v>
          </cell>
          <cell r="C13" t="str">
            <v>MONANG SITOHANG</v>
          </cell>
          <cell r="D13">
            <v>287560.39011175337</v>
          </cell>
          <cell r="E13">
            <v>750000</v>
          </cell>
          <cell r="F13">
            <v>50000</v>
          </cell>
        </row>
        <row r="14">
          <cell r="B14" t="str">
            <v>10121(TL)</v>
          </cell>
          <cell r="C14" t="str">
            <v>MITA PURNAMA SARI</v>
          </cell>
          <cell r="D14">
            <v>673800.41341040458</v>
          </cell>
          <cell r="E14">
            <v>400000</v>
          </cell>
          <cell r="F14">
            <v>50000</v>
          </cell>
        </row>
        <row r="15">
          <cell r="B15" t="str">
            <v>10251(TL)</v>
          </cell>
          <cell r="C15" t="str">
            <v>SITI ROMLAH</v>
          </cell>
          <cell r="D15">
            <v>645818.46242774557</v>
          </cell>
          <cell r="E15">
            <v>400000</v>
          </cell>
          <cell r="F15">
            <v>50000</v>
          </cell>
        </row>
        <row r="16">
          <cell r="B16">
            <v>11043</v>
          </cell>
          <cell r="C16" t="str">
            <v>DYNO TRI BAYUNANDA</v>
          </cell>
          <cell r="D16">
            <v>665947.97687861277</v>
          </cell>
          <cell r="E16">
            <v>0</v>
          </cell>
          <cell r="F16">
            <v>50000</v>
          </cell>
        </row>
        <row r="17">
          <cell r="B17">
            <v>10070</v>
          </cell>
          <cell r="C17" t="str">
            <v>YUNITA</v>
          </cell>
          <cell r="D17">
            <v>540797.4326300578</v>
          </cell>
          <cell r="E17">
            <v>0</v>
          </cell>
          <cell r="F17">
            <v>25000</v>
          </cell>
        </row>
        <row r="18">
          <cell r="B18">
            <v>11049</v>
          </cell>
          <cell r="C18" t="str">
            <v>YULIANINGSIH</v>
          </cell>
          <cell r="D18">
            <v>530291.90751445084</v>
          </cell>
          <cell r="E18">
            <v>0</v>
          </cell>
          <cell r="F18">
            <v>25000</v>
          </cell>
        </row>
        <row r="19">
          <cell r="B19">
            <v>10129</v>
          </cell>
          <cell r="C19" t="str">
            <v>AL IKHSAN ARIFUDIN</v>
          </cell>
          <cell r="D19">
            <v>646127.16763005778</v>
          </cell>
          <cell r="E19">
            <v>0</v>
          </cell>
          <cell r="F19">
            <v>50000</v>
          </cell>
        </row>
        <row r="20">
          <cell r="B20">
            <v>10141</v>
          </cell>
          <cell r="C20" t="str">
            <v>ENAH SRIANAH</v>
          </cell>
          <cell r="D20">
            <v>672117.84052023129</v>
          </cell>
          <cell r="E20">
            <v>0</v>
          </cell>
          <cell r="F20">
            <v>50000</v>
          </cell>
        </row>
        <row r="21">
          <cell r="B21">
            <v>10161</v>
          </cell>
          <cell r="C21" t="str">
            <v>SITTI MELATI NOVIATI TRIFIRLI</v>
          </cell>
          <cell r="D21">
            <v>514508.67052023124</v>
          </cell>
          <cell r="E21">
            <v>0</v>
          </cell>
          <cell r="F21">
            <v>25000</v>
          </cell>
        </row>
        <row r="22">
          <cell r="B22">
            <v>10166</v>
          </cell>
          <cell r="C22" t="str">
            <v>EVA ERNAWATI</v>
          </cell>
          <cell r="D22">
            <v>658144.50867052015</v>
          </cell>
          <cell r="E22">
            <v>0</v>
          </cell>
          <cell r="F22">
            <v>50000</v>
          </cell>
        </row>
        <row r="23">
          <cell r="B23">
            <v>10167</v>
          </cell>
          <cell r="C23" t="str">
            <v>F ADISTYA AMANDA</v>
          </cell>
          <cell r="D23">
            <v>671925.28994219657</v>
          </cell>
          <cell r="E23">
            <v>0</v>
          </cell>
          <cell r="F23">
            <v>50000</v>
          </cell>
        </row>
        <row r="24">
          <cell r="B24">
            <v>10208</v>
          </cell>
          <cell r="C24" t="str">
            <v>ABDUL FATAH</v>
          </cell>
          <cell r="D24">
            <v>658097.68786127167</v>
          </cell>
          <cell r="E24">
            <v>0</v>
          </cell>
          <cell r="F24">
            <v>50000</v>
          </cell>
        </row>
        <row r="25">
          <cell r="B25">
            <v>10214</v>
          </cell>
          <cell r="C25" t="str">
            <v>HENDRO NOFRIANTO</v>
          </cell>
          <cell r="D25">
            <v>514508.67052023124</v>
          </cell>
          <cell r="E25">
            <v>0</v>
          </cell>
          <cell r="F25">
            <v>25000</v>
          </cell>
        </row>
        <row r="26">
          <cell r="B26">
            <v>10223</v>
          </cell>
          <cell r="C26" t="str">
            <v>DENI IRAWATI</v>
          </cell>
          <cell r="D26">
            <v>468261.30753757228</v>
          </cell>
          <cell r="E26">
            <v>0</v>
          </cell>
          <cell r="F26">
            <v>50000</v>
          </cell>
        </row>
        <row r="27">
          <cell r="B27">
            <v>10224</v>
          </cell>
          <cell r="C27" t="str">
            <v>RUKMINI</v>
          </cell>
          <cell r="D27">
            <v>524204.64358381502</v>
          </cell>
          <cell r="E27">
            <v>0</v>
          </cell>
          <cell r="F27">
            <v>25000</v>
          </cell>
        </row>
        <row r="28">
          <cell r="B28">
            <v>10246</v>
          </cell>
          <cell r="C28" t="str">
            <v>BERNIKE HERAWATI TAMPUBOLON</v>
          </cell>
          <cell r="D28">
            <v>535051.61976878613</v>
          </cell>
          <cell r="E28">
            <v>0</v>
          </cell>
          <cell r="F28">
            <v>25000</v>
          </cell>
        </row>
        <row r="29">
          <cell r="B29">
            <v>10264</v>
          </cell>
          <cell r="C29" t="str">
            <v>DARWIN RUMAHORBO</v>
          </cell>
          <cell r="D29">
            <v>524117.02797687863</v>
          </cell>
          <cell r="E29">
            <v>0</v>
          </cell>
          <cell r="F29">
            <v>25000</v>
          </cell>
        </row>
        <row r="30">
          <cell r="B30">
            <v>10269</v>
          </cell>
          <cell r="C30" t="str">
            <v>SITI QONI'AH</v>
          </cell>
          <cell r="D30">
            <v>336251.47083815036</v>
          </cell>
          <cell r="E30">
            <v>0</v>
          </cell>
          <cell r="F30">
            <v>25000</v>
          </cell>
        </row>
        <row r="31">
          <cell r="B31">
            <v>10275</v>
          </cell>
          <cell r="C31" t="str">
            <v>SUGESTI SITUMORANG</v>
          </cell>
          <cell r="D31">
            <v>457561.57261657034</v>
          </cell>
          <cell r="E31">
            <v>0</v>
          </cell>
          <cell r="F31">
            <v>50000</v>
          </cell>
        </row>
        <row r="32">
          <cell r="B32">
            <v>10279</v>
          </cell>
          <cell r="C32" t="str">
            <v>JULIA DEVI SINAGA</v>
          </cell>
          <cell r="D32">
            <v>646127.16763005778</v>
          </cell>
          <cell r="E32">
            <v>0</v>
          </cell>
          <cell r="F32">
            <v>50000</v>
          </cell>
        </row>
        <row r="33">
          <cell r="B33">
            <v>10286</v>
          </cell>
          <cell r="C33" t="str">
            <v>TRY HEPPY NESS LB GAOL</v>
          </cell>
          <cell r="D33">
            <v>454682.08092485555</v>
          </cell>
          <cell r="E33">
            <v>0</v>
          </cell>
          <cell r="F33">
            <v>50000</v>
          </cell>
        </row>
        <row r="34">
          <cell r="B34">
            <v>10292</v>
          </cell>
          <cell r="C34" t="str">
            <v>NINING RUSTITIN</v>
          </cell>
          <cell r="D34">
            <v>451797.00396146427</v>
          </cell>
          <cell r="E34">
            <v>0</v>
          </cell>
          <cell r="F34">
            <v>50000</v>
          </cell>
        </row>
        <row r="35">
          <cell r="B35">
            <v>10293</v>
          </cell>
          <cell r="C35" t="str">
            <v>VERONIKA MANURUNG</v>
          </cell>
          <cell r="D35">
            <v>514508.67052023124</v>
          </cell>
          <cell r="E35">
            <v>0</v>
          </cell>
          <cell r="F35">
            <v>25000</v>
          </cell>
        </row>
        <row r="36">
          <cell r="B36">
            <v>10300</v>
          </cell>
          <cell r="C36" t="str">
            <v>SAPTHA MANDASARI</v>
          </cell>
          <cell r="D36">
            <v>514508.67052023124</v>
          </cell>
          <cell r="E36">
            <v>0</v>
          </cell>
          <cell r="F36">
            <v>25000</v>
          </cell>
        </row>
        <row r="37">
          <cell r="B37">
            <v>10306</v>
          </cell>
          <cell r="C37" t="str">
            <v>ROHANI SIBURIAN</v>
          </cell>
          <cell r="D37">
            <v>445109.82658959541</v>
          </cell>
          <cell r="E37">
            <v>0</v>
          </cell>
          <cell r="F37">
            <v>50000</v>
          </cell>
        </row>
        <row r="38">
          <cell r="B38">
            <v>10311</v>
          </cell>
          <cell r="C38" t="str">
            <v>WASTINI</v>
          </cell>
          <cell r="D38">
            <v>658097.68786127167</v>
          </cell>
          <cell r="E38">
            <v>0</v>
          </cell>
          <cell r="F38">
            <v>50000</v>
          </cell>
        </row>
        <row r="39">
          <cell r="B39">
            <v>10313</v>
          </cell>
          <cell r="C39" t="str">
            <v>B.MEGAWATI LUMBANTORUAN</v>
          </cell>
          <cell r="D39">
            <v>671757.65895953751</v>
          </cell>
          <cell r="E39">
            <v>0</v>
          </cell>
          <cell r="F39">
            <v>50000</v>
          </cell>
        </row>
        <row r="40">
          <cell r="B40">
            <v>10315</v>
          </cell>
          <cell r="C40" t="str">
            <v>ZAENAL MUSTAFA SITUMORANG</v>
          </cell>
          <cell r="D40">
            <v>323063.58381502889</v>
          </cell>
          <cell r="E40">
            <v>0</v>
          </cell>
          <cell r="F40">
            <v>25000</v>
          </cell>
        </row>
        <row r="41">
          <cell r="B41">
            <v>10317</v>
          </cell>
          <cell r="C41" t="str">
            <v>WA ODE LISA HABSARI</v>
          </cell>
          <cell r="D41">
            <v>329048.84393063583</v>
          </cell>
          <cell r="E41">
            <v>0</v>
          </cell>
          <cell r="F41">
            <v>25000</v>
          </cell>
        </row>
        <row r="42">
          <cell r="B42">
            <v>10322</v>
          </cell>
          <cell r="C42" t="str">
            <v>GABRIELLA TAMPUBOLON</v>
          </cell>
          <cell r="D42">
            <v>322909.23121387279</v>
          </cell>
          <cell r="E42">
            <v>0</v>
          </cell>
          <cell r="F42">
            <v>25000</v>
          </cell>
        </row>
        <row r="43">
          <cell r="B43">
            <v>10324</v>
          </cell>
          <cell r="C43" t="str">
            <v>DHEA PATTAH</v>
          </cell>
          <cell r="D43">
            <v>454464.84393063583</v>
          </cell>
          <cell r="E43">
            <v>0</v>
          </cell>
          <cell r="F43">
            <v>50000</v>
          </cell>
        </row>
        <row r="44">
          <cell r="B44">
            <v>10325</v>
          </cell>
          <cell r="C44" t="str">
            <v>NURLIAN  FAUZIAH RAHMAN</v>
          </cell>
          <cell r="D44">
            <v>645818.46242774557</v>
          </cell>
          <cell r="E44">
            <v>0</v>
          </cell>
          <cell r="F44">
            <v>50000</v>
          </cell>
        </row>
        <row r="45">
          <cell r="B45">
            <v>10331</v>
          </cell>
          <cell r="C45" t="str">
            <v>SUHADAYANI RAHMALIA</v>
          </cell>
          <cell r="D45">
            <v>454682.08092485555</v>
          </cell>
          <cell r="E45">
            <v>0</v>
          </cell>
          <cell r="F45">
            <v>50000</v>
          </cell>
        </row>
        <row r="46">
          <cell r="B46">
            <v>10339</v>
          </cell>
          <cell r="C46" t="str">
            <v>SUGESTI TRI WIHANI</v>
          </cell>
          <cell r="D46">
            <v>131555.61271676299</v>
          </cell>
          <cell r="E46">
            <v>0</v>
          </cell>
          <cell r="F46">
            <v>25000</v>
          </cell>
        </row>
        <row r="47">
          <cell r="B47">
            <v>10342</v>
          </cell>
          <cell r="C47" t="str">
            <v>SELLY BERTOVYA SIHALOHO</v>
          </cell>
          <cell r="D47">
            <v>645818.46242774557</v>
          </cell>
          <cell r="E47">
            <v>0</v>
          </cell>
          <cell r="F47">
            <v>50000</v>
          </cell>
        </row>
        <row r="48">
          <cell r="B48">
            <v>10343</v>
          </cell>
          <cell r="C48" t="str">
            <v>AGUNG SATRIO A</v>
          </cell>
          <cell r="D48">
            <v>382707.23699421965</v>
          </cell>
          <cell r="E48">
            <v>0</v>
          </cell>
          <cell r="F48">
            <v>0</v>
          </cell>
        </row>
        <row r="49">
          <cell r="B49">
            <v>10344</v>
          </cell>
          <cell r="C49" t="str">
            <v>YANTI KUSNIA LUMBAN GAOL</v>
          </cell>
          <cell r="D49">
            <v>645818.46242774557</v>
          </cell>
          <cell r="E49">
            <v>0</v>
          </cell>
          <cell r="F49">
            <v>50000</v>
          </cell>
        </row>
        <row r="50">
          <cell r="B50">
            <v>10346</v>
          </cell>
          <cell r="C50" t="str">
            <v>SAPUTRA</v>
          </cell>
          <cell r="D50">
            <v>514262.84971098264</v>
          </cell>
          <cell r="E50">
            <v>0</v>
          </cell>
          <cell r="F50">
            <v>25000</v>
          </cell>
        </row>
        <row r="51">
          <cell r="B51">
            <v>10349</v>
          </cell>
          <cell r="C51" t="str">
            <v>RIZKI SARNI PURBA</v>
          </cell>
          <cell r="D51">
            <v>454464.84393063583</v>
          </cell>
          <cell r="E51">
            <v>0</v>
          </cell>
          <cell r="F51">
            <v>50000</v>
          </cell>
        </row>
        <row r="52">
          <cell r="B52">
            <v>10351</v>
          </cell>
          <cell r="C52" t="str">
            <v>IRAWATY TAMPUBOLON</v>
          </cell>
          <cell r="D52">
            <v>514262.84971098264</v>
          </cell>
          <cell r="E52">
            <v>0</v>
          </cell>
          <cell r="F52">
            <v>25000</v>
          </cell>
        </row>
        <row r="53">
          <cell r="B53">
            <v>10353</v>
          </cell>
          <cell r="C53" t="str">
            <v>SYAWAL JUNIAR</v>
          </cell>
          <cell r="D53">
            <v>514262.84971098264</v>
          </cell>
          <cell r="E53">
            <v>0</v>
          </cell>
          <cell r="F53">
            <v>25000</v>
          </cell>
        </row>
        <row r="54">
          <cell r="B54">
            <v>10355</v>
          </cell>
          <cell r="C54" t="str">
            <v>MARTA SINAGA</v>
          </cell>
          <cell r="D54">
            <v>263111.22543352598</v>
          </cell>
          <cell r="E54">
            <v>0</v>
          </cell>
          <cell r="F54">
            <v>50000</v>
          </cell>
        </row>
        <row r="55">
          <cell r="B55">
            <v>10357</v>
          </cell>
          <cell r="C55" t="str">
            <v>MEILANI SOFYANA</v>
          </cell>
          <cell r="D55">
            <v>514262.84971098264</v>
          </cell>
          <cell r="E55">
            <v>0</v>
          </cell>
          <cell r="F55">
            <v>25000</v>
          </cell>
        </row>
        <row r="56">
          <cell r="B56">
            <v>10365</v>
          </cell>
          <cell r="C56" t="str">
            <v>LILIK ELISAH MILYANI</v>
          </cell>
          <cell r="D56">
            <v>645818.46242774557</v>
          </cell>
          <cell r="E56">
            <v>0</v>
          </cell>
          <cell r="F56">
            <v>50000</v>
          </cell>
        </row>
        <row r="57">
          <cell r="B57">
            <v>10366</v>
          </cell>
          <cell r="C57" t="str">
            <v>JOKO WURYANTO</v>
          </cell>
          <cell r="D57">
            <v>322909.23121387279</v>
          </cell>
          <cell r="E57">
            <v>0</v>
          </cell>
          <cell r="F57">
            <v>25000</v>
          </cell>
        </row>
        <row r="58">
          <cell r="B58">
            <v>10369</v>
          </cell>
          <cell r="C58" t="str">
            <v xml:space="preserve">YUNIMAN ZEBUA </v>
          </cell>
          <cell r="D58">
            <v>131555.61271676299</v>
          </cell>
          <cell r="E58">
            <v>0</v>
          </cell>
          <cell r="F58">
            <v>25000</v>
          </cell>
        </row>
        <row r="59">
          <cell r="B59">
            <v>10370</v>
          </cell>
          <cell r="C59" t="str">
            <v xml:space="preserve">TUAN MARTAPPAK SIAHAAN </v>
          </cell>
          <cell r="D59">
            <v>514262.84971098264</v>
          </cell>
          <cell r="E59">
            <v>0</v>
          </cell>
          <cell r="F59">
            <v>25000</v>
          </cell>
        </row>
        <row r="60">
          <cell r="B60">
            <v>10371</v>
          </cell>
          <cell r="C60" t="str">
            <v xml:space="preserve">NOVA LINA SIMAMORA </v>
          </cell>
          <cell r="D60">
            <v>454464.84393063583</v>
          </cell>
          <cell r="E60">
            <v>0</v>
          </cell>
          <cell r="F60">
            <v>50000</v>
          </cell>
        </row>
        <row r="61">
          <cell r="B61">
            <v>10272</v>
          </cell>
          <cell r="C61" t="str">
            <v>LISTIANA PRASTIWI</v>
          </cell>
          <cell r="D61">
            <v>323063.58381502889</v>
          </cell>
          <cell r="E61">
            <v>0</v>
          </cell>
          <cell r="F61">
            <v>25000</v>
          </cell>
        </row>
        <row r="62">
          <cell r="B62">
            <v>10372</v>
          </cell>
          <cell r="C62" t="str">
            <v>EMMY NATALIA ROSDIANA</v>
          </cell>
          <cell r="D62">
            <v>454464.84393063583</v>
          </cell>
          <cell r="E62">
            <v>0</v>
          </cell>
          <cell r="F62">
            <v>50000</v>
          </cell>
        </row>
        <row r="63">
          <cell r="B63">
            <v>10373</v>
          </cell>
          <cell r="C63" t="str">
            <v>RINA YUNITA</v>
          </cell>
          <cell r="D63">
            <v>322909.23121387279</v>
          </cell>
          <cell r="E63">
            <v>0</v>
          </cell>
          <cell r="F63">
            <v>25000</v>
          </cell>
        </row>
        <row r="64">
          <cell r="B64">
            <v>10374</v>
          </cell>
          <cell r="C64" t="str">
            <v>LUSIANA</v>
          </cell>
          <cell r="D64">
            <v>322909.23121387279</v>
          </cell>
          <cell r="E64">
            <v>0</v>
          </cell>
          <cell r="F64">
            <v>25000</v>
          </cell>
        </row>
        <row r="65">
          <cell r="B65">
            <v>10375</v>
          </cell>
          <cell r="C65" t="str">
            <v>SUGITO SIREGAR</v>
          </cell>
          <cell r="D65">
            <v>131555.61271676299</v>
          </cell>
          <cell r="E65">
            <v>0</v>
          </cell>
          <cell r="F65">
            <v>25000</v>
          </cell>
        </row>
        <row r="66">
          <cell r="B66">
            <v>10376</v>
          </cell>
          <cell r="C66" t="str">
            <v>TIUR NOVITA HUTABARAT</v>
          </cell>
          <cell r="D66">
            <v>322909.23121387279</v>
          </cell>
          <cell r="E66">
            <v>0</v>
          </cell>
          <cell r="F66">
            <v>25000</v>
          </cell>
        </row>
        <row r="67">
          <cell r="B67">
            <v>50009</v>
          </cell>
          <cell r="C67" t="str">
            <v>Rusdi Risdiantoro</v>
          </cell>
          <cell r="D67">
            <v>645818.46242774557</v>
          </cell>
          <cell r="E67">
            <v>0</v>
          </cell>
          <cell r="F67">
            <v>50000</v>
          </cell>
        </row>
        <row r="68">
          <cell r="B68">
            <v>50016</v>
          </cell>
          <cell r="C68" t="str">
            <v>ROHMAT P</v>
          </cell>
          <cell r="D68">
            <v>591329.47976878611</v>
          </cell>
          <cell r="E68">
            <v>0</v>
          </cell>
          <cell r="F68">
            <v>0</v>
          </cell>
        </row>
      </sheetData>
      <sheetData sheetId="8"/>
      <sheetData sheetId="9"/>
      <sheetData sheetId="10">
        <row r="8">
          <cell r="B8">
            <v>40001</v>
          </cell>
          <cell r="C8" t="str">
            <v>DEWI DAMAYANTI</v>
          </cell>
          <cell r="D8">
            <v>0</v>
          </cell>
          <cell r="F8">
            <v>0</v>
          </cell>
        </row>
        <row r="9">
          <cell r="B9">
            <v>40002</v>
          </cell>
          <cell r="C9" t="str">
            <v>DIANAWATI DEWI P.</v>
          </cell>
          <cell r="D9">
            <v>0</v>
          </cell>
          <cell r="F9">
            <v>0</v>
          </cell>
        </row>
        <row r="10">
          <cell r="B10">
            <v>10034</v>
          </cell>
          <cell r="C10" t="str">
            <v>KOTOT TAKARIANTO</v>
          </cell>
          <cell r="D10">
            <v>0</v>
          </cell>
          <cell r="F10">
            <v>0</v>
          </cell>
        </row>
        <row r="11">
          <cell r="B11">
            <v>10010</v>
          </cell>
          <cell r="C11" t="str">
            <v>BAYU BERIYANTO</v>
          </cell>
          <cell r="D11">
            <v>6787248.0600000005</v>
          </cell>
          <cell r="F11">
            <v>6787248.0600000005</v>
          </cell>
        </row>
        <row r="12">
          <cell r="B12">
            <v>10053</v>
          </cell>
          <cell r="C12" t="str">
            <v>RUDI PRAWIRO</v>
          </cell>
          <cell r="D12">
            <v>0</v>
          </cell>
          <cell r="F12">
            <v>0</v>
          </cell>
        </row>
        <row r="13">
          <cell r="B13">
            <v>10174</v>
          </cell>
          <cell r="C13" t="str">
            <v>MONANG SITOHANG</v>
          </cell>
          <cell r="D13">
            <v>0</v>
          </cell>
          <cell r="F13">
            <v>0</v>
          </cell>
        </row>
        <row r="14">
          <cell r="B14" t="str">
            <v>10121(TL)</v>
          </cell>
          <cell r="C14" t="str">
            <v>MITA PURNAMA SARI</v>
          </cell>
          <cell r="D14">
            <v>5143252.1099999994</v>
          </cell>
          <cell r="F14">
            <v>5143252.1099999994</v>
          </cell>
        </row>
        <row r="15">
          <cell r="B15" t="str">
            <v>10251(TL)</v>
          </cell>
          <cell r="C15" t="str">
            <v>SITI ROMLAH</v>
          </cell>
          <cell r="D15">
            <v>0</v>
          </cell>
          <cell r="F15">
            <v>0</v>
          </cell>
        </row>
        <row r="16">
          <cell r="B16">
            <v>11043</v>
          </cell>
          <cell r="C16" t="str">
            <v>DYNO TRI BAYUNANDA</v>
          </cell>
          <cell r="D16">
            <v>0</v>
          </cell>
          <cell r="F16">
            <v>0</v>
          </cell>
        </row>
        <row r="17">
          <cell r="B17">
            <v>10070</v>
          </cell>
          <cell r="C17" t="str">
            <v>YUNITA</v>
          </cell>
          <cell r="D17">
            <v>0</v>
          </cell>
          <cell r="F17">
            <v>0</v>
          </cell>
        </row>
        <row r="18">
          <cell r="B18">
            <v>11049</v>
          </cell>
          <cell r="C18" t="str">
            <v>YULIANINGSIH</v>
          </cell>
          <cell r="D18">
            <v>0</v>
          </cell>
          <cell r="F18">
            <v>0</v>
          </cell>
        </row>
        <row r="19">
          <cell r="B19">
            <v>10129</v>
          </cell>
          <cell r="C19" t="str">
            <v>AL IKHSAN ARIFUDIN</v>
          </cell>
          <cell r="D19">
            <v>0</v>
          </cell>
          <cell r="F19">
            <v>0</v>
          </cell>
        </row>
        <row r="20">
          <cell r="B20">
            <v>10141</v>
          </cell>
          <cell r="C20" t="str">
            <v>ENAH SRIANAH</v>
          </cell>
          <cell r="D20">
            <v>13785860</v>
          </cell>
          <cell r="F20">
            <v>13785860</v>
          </cell>
        </row>
        <row r="21">
          <cell r="B21">
            <v>10161</v>
          </cell>
          <cell r="C21" t="str">
            <v>SITTI MELATI NOVIATI TRIFIRLI</v>
          </cell>
          <cell r="D21">
            <v>2072937.5000000002</v>
          </cell>
          <cell r="F21">
            <v>2072937.5000000002</v>
          </cell>
        </row>
        <row r="22">
          <cell r="B22">
            <v>10166</v>
          </cell>
          <cell r="C22" t="str">
            <v>EVA ERNAWATI</v>
          </cell>
          <cell r="D22">
            <v>1918195.0000000002</v>
          </cell>
          <cell r="F22">
            <v>1918195.0000000002</v>
          </cell>
        </row>
        <row r="23">
          <cell r="B23">
            <v>10167</v>
          </cell>
          <cell r="C23" t="str">
            <v>F ADISTYA AMANDA</v>
          </cell>
          <cell r="D23">
            <v>819225</v>
          </cell>
          <cell r="F23">
            <v>819225</v>
          </cell>
        </row>
        <row r="24">
          <cell r="B24">
            <v>10208</v>
          </cell>
          <cell r="C24" t="str">
            <v>ABDUL FATAH</v>
          </cell>
          <cell r="D24">
            <v>0</v>
          </cell>
          <cell r="F24">
            <v>0</v>
          </cell>
        </row>
        <row r="25">
          <cell r="B25">
            <v>10214</v>
          </cell>
          <cell r="C25" t="str">
            <v>HENDRO NOFRIANTO</v>
          </cell>
          <cell r="D25">
            <v>2703504.5</v>
          </cell>
          <cell r="F25">
            <v>2703504.5</v>
          </cell>
        </row>
        <row r="26">
          <cell r="B26">
            <v>10223</v>
          </cell>
          <cell r="C26" t="str">
            <v>DENI IRAWATI</v>
          </cell>
          <cell r="D26">
            <v>1037960</v>
          </cell>
          <cell r="F26">
            <v>1037960</v>
          </cell>
        </row>
        <row r="27">
          <cell r="B27">
            <v>10224</v>
          </cell>
          <cell r="C27" t="str">
            <v>RUKMINI</v>
          </cell>
          <cell r="D27">
            <v>753615</v>
          </cell>
          <cell r="F27">
            <v>753615</v>
          </cell>
        </row>
        <row r="28">
          <cell r="B28">
            <v>10246</v>
          </cell>
          <cell r="C28" t="str">
            <v>BERNIKE HERAWATI TAMPUBOLON</v>
          </cell>
          <cell r="D28">
            <v>1900387.5000000002</v>
          </cell>
          <cell r="F28">
            <v>1900387.5000000002</v>
          </cell>
        </row>
        <row r="29">
          <cell r="B29">
            <v>10264</v>
          </cell>
          <cell r="C29" t="str">
            <v>DARWIN RUMAHORBO</v>
          </cell>
          <cell r="D29">
            <v>1856386.1025</v>
          </cell>
          <cell r="F29">
            <v>1856386.1025</v>
          </cell>
        </row>
        <row r="30">
          <cell r="B30">
            <v>10269</v>
          </cell>
          <cell r="C30" t="str">
            <v>SITI QONI'AH</v>
          </cell>
          <cell r="D30">
            <v>7493899.9199999999</v>
          </cell>
          <cell r="F30">
            <v>7493899.9199999999</v>
          </cell>
        </row>
        <row r="31">
          <cell r="B31">
            <v>10275</v>
          </cell>
          <cell r="C31" t="str">
            <v>SUGESTI SITUMORANG</v>
          </cell>
          <cell r="D31">
            <v>0</v>
          </cell>
          <cell r="F31">
            <v>0</v>
          </cell>
        </row>
        <row r="32">
          <cell r="B32">
            <v>10279</v>
          </cell>
          <cell r="C32" t="str">
            <v>JULIA DEVI SINAGA</v>
          </cell>
          <cell r="D32">
            <v>0</v>
          </cell>
          <cell r="F32">
            <v>0</v>
          </cell>
        </row>
        <row r="33">
          <cell r="B33">
            <v>10286</v>
          </cell>
          <cell r="C33" t="str">
            <v>TRY HEPPY NESS LB GAOL</v>
          </cell>
          <cell r="D33">
            <v>815625.02249999996</v>
          </cell>
          <cell r="F33">
            <v>815625.02249999996</v>
          </cell>
        </row>
        <row r="34">
          <cell r="B34">
            <v>10292</v>
          </cell>
          <cell r="C34" t="str">
            <v>NINING RUSTITIN</v>
          </cell>
          <cell r="D34">
            <v>994675</v>
          </cell>
          <cell r="F34">
            <v>994675</v>
          </cell>
        </row>
        <row r="35">
          <cell r="B35">
            <v>10293</v>
          </cell>
          <cell r="C35" t="str">
            <v>VERONIKA MANURUNG</v>
          </cell>
          <cell r="D35">
            <v>960534.76749999996</v>
          </cell>
          <cell r="F35">
            <v>960534.76749999996</v>
          </cell>
        </row>
        <row r="36">
          <cell r="B36">
            <v>10300</v>
          </cell>
          <cell r="C36" t="str">
            <v>SAPTHA MANDASARI</v>
          </cell>
          <cell r="D36">
            <v>0</v>
          </cell>
          <cell r="F36">
            <v>0</v>
          </cell>
        </row>
        <row r="37">
          <cell r="B37">
            <v>10306</v>
          </cell>
          <cell r="C37" t="str">
            <v>ROHANI SIBURIAN</v>
          </cell>
          <cell r="D37">
            <v>1368279.8674999999</v>
          </cell>
          <cell r="F37">
            <v>1368279.8674999999</v>
          </cell>
        </row>
        <row r="38">
          <cell r="B38">
            <v>10311</v>
          </cell>
          <cell r="C38" t="str">
            <v>WASTINI</v>
          </cell>
          <cell r="D38">
            <v>0</v>
          </cell>
          <cell r="F38">
            <v>0</v>
          </cell>
        </row>
        <row r="39">
          <cell r="B39">
            <v>10313</v>
          </cell>
          <cell r="C39" t="str">
            <v>B.MEGAWATI LUMBANTORUAN</v>
          </cell>
          <cell r="D39">
            <v>0</v>
          </cell>
          <cell r="F39">
            <v>0</v>
          </cell>
        </row>
        <row r="40">
          <cell r="B40">
            <v>10315</v>
          </cell>
          <cell r="C40" t="str">
            <v>ZAENAL MUSTAFA SITUMORANG</v>
          </cell>
          <cell r="D40">
            <v>1438667.75</v>
          </cell>
          <cell r="F40">
            <v>1438667.75</v>
          </cell>
        </row>
        <row r="41">
          <cell r="B41">
            <v>10317</v>
          </cell>
          <cell r="C41" t="str">
            <v>WA ODE LISA HABSARI</v>
          </cell>
          <cell r="D41">
            <v>2595900</v>
          </cell>
          <cell r="F41">
            <v>2595900</v>
          </cell>
        </row>
        <row r="42">
          <cell r="B42">
            <v>10322</v>
          </cell>
          <cell r="C42" t="str">
            <v>GABRIELLA TAMPUBOLON</v>
          </cell>
          <cell r="D42">
            <v>795645</v>
          </cell>
          <cell r="F42">
            <v>795645</v>
          </cell>
        </row>
        <row r="43">
          <cell r="B43">
            <v>10324</v>
          </cell>
          <cell r="C43" t="str">
            <v>DHEA PATTAH</v>
          </cell>
          <cell r="D43">
            <v>0</v>
          </cell>
          <cell r="F43">
            <v>0</v>
          </cell>
        </row>
        <row r="44">
          <cell r="B44">
            <v>10325</v>
          </cell>
          <cell r="C44" t="str">
            <v>NURLIAN  FAUZIAH RAHMAN</v>
          </cell>
          <cell r="D44">
            <v>0</v>
          </cell>
          <cell r="F44">
            <v>0</v>
          </cell>
        </row>
        <row r="45">
          <cell r="B45">
            <v>10331</v>
          </cell>
          <cell r="C45" t="str">
            <v>SUHADAYANI RAHMALIA</v>
          </cell>
          <cell r="D45">
            <v>742500</v>
          </cell>
          <cell r="F45">
            <v>742500</v>
          </cell>
        </row>
        <row r="46">
          <cell r="B46">
            <v>10339</v>
          </cell>
          <cell r="C46" t="str">
            <v>SUGESTI TRI WIHANI</v>
          </cell>
          <cell r="D46">
            <v>0</v>
          </cell>
          <cell r="F46">
            <v>0</v>
          </cell>
        </row>
        <row r="47">
          <cell r="B47">
            <v>10342</v>
          </cell>
          <cell r="C47" t="str">
            <v>SELLY BERTOVYA SIHALOHO</v>
          </cell>
          <cell r="D47">
            <v>0</v>
          </cell>
          <cell r="F47">
            <v>0</v>
          </cell>
        </row>
        <row r="48">
          <cell r="B48">
            <v>10343</v>
          </cell>
          <cell r="C48" t="str">
            <v>AGUNG SATRIO A</v>
          </cell>
          <cell r="D48">
            <v>0</v>
          </cell>
          <cell r="F48">
            <v>0</v>
          </cell>
        </row>
        <row r="49">
          <cell r="B49">
            <v>10344</v>
          </cell>
          <cell r="C49" t="str">
            <v>YANTI KUSNIA LUMBAN GAOL</v>
          </cell>
          <cell r="D49">
            <v>6290400</v>
          </cell>
          <cell r="F49">
            <v>6290400</v>
          </cell>
        </row>
        <row r="50">
          <cell r="B50">
            <v>10346</v>
          </cell>
          <cell r="C50" t="str">
            <v>SAPUTRA</v>
          </cell>
          <cell r="D50">
            <v>0</v>
          </cell>
          <cell r="F50">
            <v>0</v>
          </cell>
        </row>
        <row r="51">
          <cell r="B51">
            <v>10349</v>
          </cell>
          <cell r="C51" t="str">
            <v>RIZKI SARNI PURBA</v>
          </cell>
          <cell r="D51">
            <v>0</v>
          </cell>
          <cell r="F51">
            <v>0</v>
          </cell>
        </row>
        <row r="52">
          <cell r="B52">
            <v>10351</v>
          </cell>
          <cell r="C52" t="str">
            <v>IRAWATY TAMPUBOLON</v>
          </cell>
          <cell r="D52">
            <v>0</v>
          </cell>
          <cell r="F52">
            <v>0</v>
          </cell>
        </row>
        <row r="53">
          <cell r="B53">
            <v>10353</v>
          </cell>
          <cell r="C53" t="str">
            <v>SYAWAL JUNIAR</v>
          </cell>
          <cell r="D53">
            <v>0</v>
          </cell>
          <cell r="F53">
            <v>0</v>
          </cell>
        </row>
        <row r="54">
          <cell r="B54">
            <v>10355</v>
          </cell>
          <cell r="C54" t="str">
            <v>MARTA SINAGA</v>
          </cell>
          <cell r="D54">
            <v>0</v>
          </cell>
          <cell r="F54">
            <v>0</v>
          </cell>
        </row>
        <row r="55">
          <cell r="B55">
            <v>10357</v>
          </cell>
          <cell r="C55" t="str">
            <v>MEILANI SOFYANA</v>
          </cell>
          <cell r="D55">
            <v>0</v>
          </cell>
          <cell r="F55">
            <v>0</v>
          </cell>
        </row>
        <row r="56">
          <cell r="B56">
            <v>10365</v>
          </cell>
          <cell r="C56" t="str">
            <v>LILIK ELISAH MILYANI</v>
          </cell>
          <cell r="D56">
            <v>0</v>
          </cell>
          <cell r="F56">
            <v>0</v>
          </cell>
        </row>
        <row r="57">
          <cell r="B57">
            <v>10366</v>
          </cell>
          <cell r="C57" t="str">
            <v>JOKO WURYANTO</v>
          </cell>
          <cell r="D57">
            <v>0</v>
          </cell>
          <cell r="F57">
            <v>0</v>
          </cell>
        </row>
        <row r="58">
          <cell r="B58">
            <v>10369</v>
          </cell>
          <cell r="C58" t="str">
            <v xml:space="preserve">YUNIMAN ZEBUA </v>
          </cell>
          <cell r="D58">
            <v>0</v>
          </cell>
          <cell r="F58">
            <v>0</v>
          </cell>
        </row>
        <row r="59">
          <cell r="B59">
            <v>10370</v>
          </cell>
          <cell r="C59" t="str">
            <v xml:space="preserve">TUAN MARTAPPAK SIAHAAN </v>
          </cell>
          <cell r="D59">
            <v>0</v>
          </cell>
          <cell r="F59">
            <v>0</v>
          </cell>
        </row>
        <row r="60">
          <cell r="B60">
            <v>10371</v>
          </cell>
          <cell r="C60" t="str">
            <v xml:space="preserve">NOVA LINA SIMAMORA </v>
          </cell>
          <cell r="D60">
            <v>0</v>
          </cell>
          <cell r="F60">
            <v>0</v>
          </cell>
        </row>
        <row r="61">
          <cell r="B61">
            <v>10272</v>
          </cell>
          <cell r="C61" t="str">
            <v>LISTIANA PRASTIWI</v>
          </cell>
          <cell r="D61">
            <v>0</v>
          </cell>
          <cell r="F61">
            <v>0</v>
          </cell>
        </row>
        <row r="62">
          <cell r="B62">
            <v>10372</v>
          </cell>
          <cell r="C62" t="str">
            <v>EMMY NATALIA ROSDIANA</v>
          </cell>
          <cell r="D62">
            <v>0</v>
          </cell>
          <cell r="F62">
            <v>0</v>
          </cell>
        </row>
        <row r="63">
          <cell r="B63">
            <v>10373</v>
          </cell>
          <cell r="C63" t="str">
            <v>RINA YUNITA</v>
          </cell>
          <cell r="D63">
            <v>0</v>
          </cell>
          <cell r="F63">
            <v>0</v>
          </cell>
        </row>
        <row r="64">
          <cell r="B64">
            <v>10374</v>
          </cell>
          <cell r="C64" t="str">
            <v>LUSIANA</v>
          </cell>
          <cell r="D64">
            <v>0</v>
          </cell>
          <cell r="F64">
            <v>0</v>
          </cell>
        </row>
        <row r="65">
          <cell r="B65">
            <v>10375</v>
          </cell>
          <cell r="C65" t="str">
            <v>SUGITO SIREGAR</v>
          </cell>
          <cell r="D65">
            <v>0</v>
          </cell>
          <cell r="F65">
            <v>0</v>
          </cell>
        </row>
        <row r="66">
          <cell r="B66">
            <v>10376</v>
          </cell>
          <cell r="C66" t="str">
            <v>TIUR NOVITA HUTABARAT</v>
          </cell>
          <cell r="D66">
            <v>0</v>
          </cell>
          <cell r="F66">
            <v>0</v>
          </cell>
        </row>
        <row r="67">
          <cell r="B67">
            <v>50009</v>
          </cell>
          <cell r="C67" t="str">
            <v>Rusdi Risdiantoro</v>
          </cell>
          <cell r="D67">
            <v>0</v>
          </cell>
        </row>
        <row r="68">
          <cell r="B68">
            <v>50016</v>
          </cell>
          <cell r="C68" t="str">
            <v>ROHMAT P</v>
          </cell>
          <cell r="D68">
            <v>0</v>
          </cell>
        </row>
      </sheetData>
      <sheetData sheetId="11"/>
      <sheetData sheetId="12"/>
      <sheetData sheetId="13">
        <row r="8">
          <cell r="B8">
            <v>40001</v>
          </cell>
          <cell r="C8" t="str">
            <v>DEWI DAMAYANTI</v>
          </cell>
          <cell r="D8" t="str">
            <v>Adm</v>
          </cell>
          <cell r="F8" t="str">
            <v>Adm</v>
          </cell>
        </row>
        <row r="9">
          <cell r="B9">
            <v>40002</v>
          </cell>
          <cell r="C9" t="str">
            <v>DIANAWATI DEWI P.</v>
          </cell>
          <cell r="D9" t="str">
            <v>Adm</v>
          </cell>
          <cell r="F9" t="str">
            <v>Adm</v>
          </cell>
        </row>
        <row r="10">
          <cell r="B10">
            <v>10034</v>
          </cell>
          <cell r="C10" t="str">
            <v>KOTOT TAKARIANTO</v>
          </cell>
          <cell r="D10" t="str">
            <v>TL</v>
          </cell>
          <cell r="F10" t="str">
            <v>TL</v>
          </cell>
        </row>
        <row r="11">
          <cell r="B11">
            <v>10010</v>
          </cell>
          <cell r="C11" t="str">
            <v>BAYU BERIYANTO</v>
          </cell>
          <cell r="D11" t="str">
            <v>TL</v>
          </cell>
          <cell r="F11" t="str">
            <v>TL</v>
          </cell>
        </row>
        <row r="12">
          <cell r="B12">
            <v>10053</v>
          </cell>
          <cell r="C12" t="str">
            <v>RUDI PRAWIRO</v>
          </cell>
          <cell r="D12" t="str">
            <v>TL</v>
          </cell>
          <cell r="F12" t="str">
            <v>STL</v>
          </cell>
        </row>
        <row r="13">
          <cell r="B13">
            <v>10174</v>
          </cell>
          <cell r="C13" t="str">
            <v>MONANG SITOHANG</v>
          </cell>
          <cell r="D13" t="str">
            <v>TL</v>
          </cell>
          <cell r="F13" t="str">
            <v>STL</v>
          </cell>
        </row>
        <row r="14">
          <cell r="B14" t="str">
            <v>10121(TL)</v>
          </cell>
          <cell r="C14" t="str">
            <v>MITA PURNAMA SARI</v>
          </cell>
          <cell r="D14" t="str">
            <v>TL</v>
          </cell>
          <cell r="F14" t="str">
            <v>TL</v>
          </cell>
        </row>
        <row r="15">
          <cell r="B15" t="str">
            <v>10251(TL)</v>
          </cell>
          <cell r="C15" t="str">
            <v>SITI ROMLAH</v>
          </cell>
          <cell r="D15" t="str">
            <v>TL</v>
          </cell>
          <cell r="F15" t="str">
            <v>TL</v>
          </cell>
        </row>
        <row r="16">
          <cell r="B16">
            <v>11043</v>
          </cell>
          <cell r="C16" t="str">
            <v>DYNO TRI BAYUNANDA</v>
          </cell>
          <cell r="D16" t="str">
            <v>DC</v>
          </cell>
          <cell r="F16" t="str">
            <v>MONANG SITOHANG</v>
          </cell>
        </row>
        <row r="17">
          <cell r="B17">
            <v>10070</v>
          </cell>
          <cell r="C17" t="str">
            <v>YUNITA</v>
          </cell>
          <cell r="D17" t="str">
            <v>DC</v>
          </cell>
          <cell r="F17" t="str">
            <v>MONANG SITOHANG</v>
          </cell>
        </row>
        <row r="18">
          <cell r="B18">
            <v>11049</v>
          </cell>
          <cell r="C18" t="str">
            <v>YULIANINGSIH</v>
          </cell>
          <cell r="D18" t="str">
            <v>DC</v>
          </cell>
          <cell r="F18" t="str">
            <v>KOTOT TAKARIANTO</v>
          </cell>
        </row>
        <row r="19">
          <cell r="B19">
            <v>10129</v>
          </cell>
          <cell r="C19" t="str">
            <v>AL IKHSAN ARIFUDIN</v>
          </cell>
          <cell r="D19" t="str">
            <v>DC</v>
          </cell>
          <cell r="F19" t="str">
            <v>RUDI PRAWIRO</v>
          </cell>
        </row>
        <row r="20">
          <cell r="B20">
            <v>10141</v>
          </cell>
          <cell r="C20" t="str">
            <v>ENAH SRIANAH</v>
          </cell>
          <cell r="D20" t="str">
            <v>DC</v>
          </cell>
          <cell r="F20" t="str">
            <v>MITA PURNAMA SARI</v>
          </cell>
        </row>
        <row r="21">
          <cell r="B21">
            <v>10161</v>
          </cell>
          <cell r="C21" t="str">
            <v>SITTI MELATI NOVIATI TRIFIRLI</v>
          </cell>
          <cell r="D21" t="str">
            <v>DC</v>
          </cell>
          <cell r="F21" t="str">
            <v>SITI ROMLAH</v>
          </cell>
        </row>
        <row r="22">
          <cell r="B22">
            <v>10166</v>
          </cell>
          <cell r="C22" t="str">
            <v>EVA ERNAWATI</v>
          </cell>
          <cell r="D22" t="str">
            <v>DC</v>
          </cell>
          <cell r="F22" t="str">
            <v>BAYU BERIYANTO</v>
          </cell>
        </row>
        <row r="23">
          <cell r="B23">
            <v>10167</v>
          </cell>
          <cell r="C23" t="str">
            <v>F ADISTYA AMANDA</v>
          </cell>
          <cell r="D23" t="str">
            <v>DC</v>
          </cell>
          <cell r="F23" t="str">
            <v>SITI ROMLAH</v>
          </cell>
        </row>
        <row r="24">
          <cell r="B24">
            <v>10208</v>
          </cell>
          <cell r="C24" t="str">
            <v>ABDUL FATAH</v>
          </cell>
          <cell r="D24" t="str">
            <v>DC</v>
          </cell>
          <cell r="F24" t="str">
            <v>MONANG SITOHANG</v>
          </cell>
        </row>
        <row r="25">
          <cell r="B25">
            <v>10214</v>
          </cell>
          <cell r="C25" t="str">
            <v>HENDRO NOFRIANTO</v>
          </cell>
          <cell r="D25" t="str">
            <v>DC</v>
          </cell>
          <cell r="F25" t="str">
            <v>MONANG SITOHANG</v>
          </cell>
        </row>
        <row r="26">
          <cell r="B26">
            <v>10223</v>
          </cell>
          <cell r="C26" t="str">
            <v>DENI IRAWATI</v>
          </cell>
          <cell r="D26" t="str">
            <v>DC</v>
          </cell>
          <cell r="F26" t="str">
            <v>MONANG SITOHANG</v>
          </cell>
        </row>
        <row r="27">
          <cell r="B27">
            <v>10224</v>
          </cell>
          <cell r="C27" t="str">
            <v>RUKMINI</v>
          </cell>
          <cell r="D27" t="str">
            <v>DC</v>
          </cell>
          <cell r="F27" t="str">
            <v>RUDI PRAWIRO</v>
          </cell>
        </row>
        <row r="28">
          <cell r="B28">
            <v>10246</v>
          </cell>
          <cell r="C28" t="str">
            <v>BERNIKE HERAWATI TAMPUBOLON</v>
          </cell>
          <cell r="D28" t="str">
            <v>DC</v>
          </cell>
          <cell r="F28" t="str">
            <v>RUDI PRAWIRO</v>
          </cell>
        </row>
        <row r="29">
          <cell r="B29">
            <v>10264</v>
          </cell>
          <cell r="C29" t="str">
            <v>DARWIN RUMAHORBO</v>
          </cell>
          <cell r="D29" t="str">
            <v>DC</v>
          </cell>
          <cell r="F29" t="str">
            <v>MITA PURNAMA SARI</v>
          </cell>
        </row>
        <row r="30">
          <cell r="B30">
            <v>10269</v>
          </cell>
          <cell r="C30" t="str">
            <v>SITI QONI'AH</v>
          </cell>
          <cell r="D30" t="str">
            <v>DC</v>
          </cell>
          <cell r="F30" t="str">
            <v>BAYU BERIYANTO</v>
          </cell>
        </row>
        <row r="31">
          <cell r="B31">
            <v>10275</v>
          </cell>
          <cell r="C31" t="str">
            <v>SUGESTI SITUMORANG</v>
          </cell>
          <cell r="D31" t="str">
            <v>DC</v>
          </cell>
          <cell r="F31" t="str">
            <v>KOTOT TAKARIANTO</v>
          </cell>
        </row>
        <row r="32">
          <cell r="B32">
            <v>10279</v>
          </cell>
          <cell r="C32" t="str">
            <v>JULIA DEVI SINAGA</v>
          </cell>
          <cell r="D32" t="str">
            <v>DC</v>
          </cell>
          <cell r="F32" t="str">
            <v>KOTOT TAKARIANTO</v>
          </cell>
        </row>
        <row r="33">
          <cell r="B33">
            <v>10286</v>
          </cell>
          <cell r="C33" t="str">
            <v>TRY HEPPY NESS LB GAOL</v>
          </cell>
          <cell r="D33" t="str">
            <v>DC</v>
          </cell>
          <cell r="F33" t="str">
            <v>MITA PURNAMA SARI</v>
          </cell>
        </row>
        <row r="34">
          <cell r="B34">
            <v>10292</v>
          </cell>
          <cell r="C34" t="str">
            <v>NINING RUSTITIN</v>
          </cell>
          <cell r="D34" t="str">
            <v>DC</v>
          </cell>
          <cell r="F34" t="str">
            <v>SITI ROMLAH</v>
          </cell>
        </row>
        <row r="35">
          <cell r="B35">
            <v>10293</v>
          </cell>
          <cell r="C35" t="str">
            <v>VERONIKA MANURUNG</v>
          </cell>
          <cell r="D35" t="str">
            <v>DC</v>
          </cell>
          <cell r="F35" t="str">
            <v>BAYU BERIYANTO</v>
          </cell>
        </row>
        <row r="36">
          <cell r="B36">
            <v>10300</v>
          </cell>
          <cell r="C36" t="str">
            <v>SAPTHA MANDASARI</v>
          </cell>
          <cell r="D36" t="str">
            <v>DC</v>
          </cell>
          <cell r="F36" t="str">
            <v>MITA PURNAMA SARI</v>
          </cell>
        </row>
        <row r="37">
          <cell r="B37">
            <v>10306</v>
          </cell>
          <cell r="C37" t="str">
            <v>ROHANI SIBURIAN</v>
          </cell>
          <cell r="D37" t="str">
            <v>DC</v>
          </cell>
          <cell r="F37" t="str">
            <v>RUDI PRAWIRO</v>
          </cell>
        </row>
        <row r="38">
          <cell r="B38">
            <v>10311</v>
          </cell>
          <cell r="C38" t="str">
            <v>WASTINI</v>
          </cell>
          <cell r="D38" t="str">
            <v>DC</v>
          </cell>
          <cell r="F38" t="str">
            <v>MONANG SITOHANG</v>
          </cell>
        </row>
        <row r="39">
          <cell r="B39">
            <v>10313</v>
          </cell>
          <cell r="C39" t="str">
            <v>B.MEGAWATI LUMBANTORUAN</v>
          </cell>
          <cell r="D39" t="str">
            <v>DC</v>
          </cell>
          <cell r="F39" t="str">
            <v>RUDI PRAWIRO</v>
          </cell>
        </row>
        <row r="40">
          <cell r="B40">
            <v>10315</v>
          </cell>
          <cell r="C40" t="str">
            <v>ZAENAL MUSTAFA SITUMORANG</v>
          </cell>
          <cell r="D40" t="str">
            <v>DC</v>
          </cell>
          <cell r="F40" t="str">
            <v>BAYU BERIYANTO</v>
          </cell>
        </row>
        <row r="41">
          <cell r="B41">
            <v>10317</v>
          </cell>
          <cell r="C41" t="str">
            <v>WA ODE LISA HABSARI</v>
          </cell>
          <cell r="D41" t="str">
            <v>DC</v>
          </cell>
          <cell r="F41" t="str">
            <v>MONANG SITOHANG</v>
          </cell>
        </row>
        <row r="42">
          <cell r="B42">
            <v>10322</v>
          </cell>
          <cell r="C42" t="str">
            <v>GABRIELLA TAMPUBOLON</v>
          </cell>
          <cell r="D42" t="str">
            <v>DC</v>
          </cell>
          <cell r="F42" t="str">
            <v>BAYU BERIYANTO</v>
          </cell>
        </row>
        <row r="43">
          <cell r="B43">
            <v>10324</v>
          </cell>
          <cell r="C43" t="str">
            <v>DHEA PATTAH</v>
          </cell>
          <cell r="D43" t="str">
            <v>DC</v>
          </cell>
          <cell r="F43" t="str">
            <v>KOTOT TAKARIANTO</v>
          </cell>
        </row>
        <row r="44">
          <cell r="B44">
            <v>10325</v>
          </cell>
          <cell r="C44" t="str">
            <v>NURLIAN  FAUZIAH RAHMAN</v>
          </cell>
          <cell r="D44" t="str">
            <v>DC</v>
          </cell>
          <cell r="F44" t="str">
            <v>SITI ROMLAH</v>
          </cell>
        </row>
        <row r="45">
          <cell r="B45">
            <v>10331</v>
          </cell>
          <cell r="C45" t="str">
            <v>SUHADAYANI RAHMALIA</v>
          </cell>
          <cell r="D45" t="str">
            <v>DC</v>
          </cell>
          <cell r="F45" t="str">
            <v>BAYU BERIYANTO</v>
          </cell>
        </row>
        <row r="46">
          <cell r="B46">
            <v>10339</v>
          </cell>
          <cell r="C46" t="str">
            <v>SUGESTI TRI WIHANI</v>
          </cell>
          <cell r="D46" t="str">
            <v>DC</v>
          </cell>
          <cell r="F46" t="str">
            <v>KOTOT TAKARIANTO</v>
          </cell>
        </row>
        <row r="47">
          <cell r="B47">
            <v>10342</v>
          </cell>
          <cell r="C47" t="str">
            <v>SELLY BERTOVYA SIHALOHO</v>
          </cell>
          <cell r="D47" t="str">
            <v>DC</v>
          </cell>
          <cell r="F47" t="str">
            <v>RUDI PRAWIRO</v>
          </cell>
        </row>
        <row r="48">
          <cell r="B48">
            <v>10343</v>
          </cell>
          <cell r="C48" t="str">
            <v>AGUNG SATRIO A</v>
          </cell>
          <cell r="D48" t="str">
            <v>DC</v>
          </cell>
          <cell r="F48" t="str">
            <v>BAYU BERIYANTO</v>
          </cell>
        </row>
        <row r="49">
          <cell r="B49">
            <v>10344</v>
          </cell>
          <cell r="C49" t="str">
            <v>YANTI KUSNIA LUMBAN GAOL</v>
          </cell>
          <cell r="D49" t="str">
            <v>DC</v>
          </cell>
          <cell r="F49" t="str">
            <v>MITA PURNAMA SARI</v>
          </cell>
        </row>
        <row r="50">
          <cell r="B50">
            <v>10346</v>
          </cell>
          <cell r="C50" t="str">
            <v>SAPUTRA</v>
          </cell>
          <cell r="D50" t="str">
            <v>DC</v>
          </cell>
          <cell r="F50" t="str">
            <v>RUDI PRAWIRO</v>
          </cell>
        </row>
        <row r="51">
          <cell r="B51">
            <v>10349</v>
          </cell>
          <cell r="C51" t="str">
            <v>RIZKI SARNI PURBA</v>
          </cell>
          <cell r="D51" t="str">
            <v>DC</v>
          </cell>
          <cell r="F51" t="str">
            <v>SITI ROMLAH</v>
          </cell>
        </row>
        <row r="52">
          <cell r="B52">
            <v>10351</v>
          </cell>
          <cell r="C52" t="str">
            <v>IRAWATY TAMPUBOLON</v>
          </cell>
          <cell r="D52" t="str">
            <v>DC</v>
          </cell>
          <cell r="F52" t="str">
            <v>RUDI PRAWIRO</v>
          </cell>
        </row>
        <row r="53">
          <cell r="B53">
            <v>10353</v>
          </cell>
          <cell r="C53" t="str">
            <v>SYAWAL JUNIAR</v>
          </cell>
          <cell r="D53" t="str">
            <v>DC</v>
          </cell>
          <cell r="F53" t="str">
            <v>KOTOT TAKARIANTO</v>
          </cell>
        </row>
        <row r="54">
          <cell r="B54">
            <v>10355</v>
          </cell>
          <cell r="C54" t="str">
            <v>MARTA SINAGA</v>
          </cell>
          <cell r="D54" t="str">
            <v>DC</v>
          </cell>
          <cell r="F54" t="str">
            <v>MITA PURNAMA SARI</v>
          </cell>
        </row>
        <row r="55">
          <cell r="B55">
            <v>10357</v>
          </cell>
          <cell r="C55" t="str">
            <v>MEILANI SOFYANA</v>
          </cell>
          <cell r="D55" t="str">
            <v>DC</v>
          </cell>
          <cell r="F55" t="str">
            <v>SITI ROMLAH</v>
          </cell>
        </row>
        <row r="56">
          <cell r="B56">
            <v>10365</v>
          </cell>
          <cell r="C56" t="str">
            <v>LILIK ELISAH MILYANI</v>
          </cell>
          <cell r="D56" t="str">
            <v>DC</v>
          </cell>
          <cell r="F56" t="str">
            <v>KOTOT TAKARIANTO</v>
          </cell>
        </row>
        <row r="57">
          <cell r="B57">
            <v>10366</v>
          </cell>
          <cell r="C57" t="str">
            <v>JOKO WURYANTO</v>
          </cell>
          <cell r="D57" t="str">
            <v>DC</v>
          </cell>
          <cell r="F57" t="str">
            <v>MONANG SITOHANG</v>
          </cell>
        </row>
        <row r="58">
          <cell r="B58">
            <v>10369</v>
          </cell>
          <cell r="C58" t="str">
            <v xml:space="preserve">YUNIMAN ZEBUA </v>
          </cell>
          <cell r="D58" t="str">
            <v>DC</v>
          </cell>
          <cell r="F58" t="str">
            <v>KOTOT TAKARIANTO</v>
          </cell>
        </row>
        <row r="59">
          <cell r="B59">
            <v>10370</v>
          </cell>
          <cell r="C59" t="str">
            <v xml:space="preserve">TUAN MARTAPPAK SIAHAAN </v>
          </cell>
          <cell r="D59" t="str">
            <v>DC</v>
          </cell>
          <cell r="F59" t="str">
            <v>MITA PURNAMA SARI</v>
          </cell>
        </row>
        <row r="60">
          <cell r="B60">
            <v>10371</v>
          </cell>
          <cell r="C60" t="str">
            <v xml:space="preserve">NOVA LINA SIMAMORA </v>
          </cell>
          <cell r="D60" t="str">
            <v>DC</v>
          </cell>
          <cell r="F60" t="str">
            <v>BAYU BERIYANTO</v>
          </cell>
        </row>
        <row r="61">
          <cell r="B61">
            <v>10272</v>
          </cell>
          <cell r="C61" t="str">
            <v>LISTIANA PRASTIWI</v>
          </cell>
          <cell r="D61" t="str">
            <v>DC</v>
          </cell>
          <cell r="F61" t="str">
            <v>KOTOT TAKARIANTO</v>
          </cell>
        </row>
        <row r="62">
          <cell r="B62">
            <v>10372</v>
          </cell>
          <cell r="C62" t="str">
            <v>EMMY NATALIA ROSDIANA</v>
          </cell>
          <cell r="D62" t="str">
            <v>DC</v>
          </cell>
          <cell r="F62" t="str">
            <v>BAYU BERIYANTO</v>
          </cell>
        </row>
        <row r="63">
          <cell r="B63">
            <v>10373</v>
          </cell>
          <cell r="C63" t="str">
            <v>RINA YUNITA</v>
          </cell>
          <cell r="D63" t="str">
            <v>DC</v>
          </cell>
          <cell r="F63" t="str">
            <v>SITI ROMLAH</v>
          </cell>
        </row>
        <row r="64">
          <cell r="B64">
            <v>10374</v>
          </cell>
          <cell r="C64" t="str">
            <v>LUSIANA</v>
          </cell>
          <cell r="D64" t="str">
            <v>DC</v>
          </cell>
          <cell r="F64" t="str">
            <v>MITA PURNAMA SARI</v>
          </cell>
        </row>
        <row r="65">
          <cell r="B65">
            <v>10375</v>
          </cell>
          <cell r="C65" t="str">
            <v>SUGITO SIREGAR</v>
          </cell>
          <cell r="D65" t="str">
            <v>DC</v>
          </cell>
          <cell r="F65" t="str">
            <v>SITI ROMLAH</v>
          </cell>
        </row>
        <row r="66">
          <cell r="B66">
            <v>10376</v>
          </cell>
          <cell r="C66" t="str">
            <v>TIUR NOVITA HUTABARAT</v>
          </cell>
          <cell r="D66" t="str">
            <v>DC</v>
          </cell>
          <cell r="F66" t="str">
            <v>RUDI PRAWIRO</v>
          </cell>
        </row>
        <row r="67">
          <cell r="B67">
            <v>50009</v>
          </cell>
          <cell r="C67" t="str">
            <v>Rusdi Risdiantoro</v>
          </cell>
          <cell r="D67" t="str">
            <v>SC</v>
          </cell>
          <cell r="F67" t="str">
            <v>SC</v>
          </cell>
        </row>
        <row r="68">
          <cell r="B68">
            <v>50016</v>
          </cell>
          <cell r="C68" t="str">
            <v>ROHMAT P</v>
          </cell>
          <cell r="D68" t="str">
            <v>OB</v>
          </cell>
          <cell r="F68" t="str">
            <v>OB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20.4257812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43733</v>
      </c>
      <c r="B2" s="7">
        <v>40001</v>
      </c>
      <c r="C2" t="s">
        <v>31</v>
      </c>
      <c r="D2" s="7">
        <f t="shared" ref="D2:D62" si="0">B2</f>
        <v>40001</v>
      </c>
      <c r="E2" t="s">
        <v>28</v>
      </c>
      <c r="F2" s="9" t="str">
        <f>IFERROR(VLOOKUP(B2,[1]Gaji!B$8:F$74,5,0),0)</f>
        <v>Adm</v>
      </c>
      <c r="G2" s="9">
        <v>23</v>
      </c>
      <c r="H2" s="9" t="s">
        <v>92</v>
      </c>
      <c r="I2" s="6">
        <v>4318762.76</v>
      </c>
      <c r="J2" s="6">
        <f t="shared" ref="J2:J62" si="1">I2</f>
        <v>4318762.76</v>
      </c>
      <c r="K2" s="6">
        <f>IFERROR(VLOOKUP(B2,[1]OToT!$B$8:$E$68,4,0),0)</f>
        <v>0</v>
      </c>
      <c r="L2" s="8">
        <f>IFERROR(VLOOKUP(B2,[1]OToT!$B$8:$D$68,3,0),0)</f>
        <v>664040.9792832369</v>
      </c>
      <c r="M2" s="8">
        <f>IFERROR(VLOOKUP(B2,[1]OToT!$B$8:$F$68,5,0),0)</f>
        <v>75000</v>
      </c>
      <c r="N2" s="6">
        <f t="shared" ref="N2:N62" si="2">SUM(J2:M2)</f>
        <v>5057803.7392832367</v>
      </c>
      <c r="O2" s="8">
        <f>IFERROR(VLOOKUP(B2,[1]Komisi!$B$8:$F$68,5,0),0)</f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 t="shared" ref="V2:V62" si="3">SUM(N2:U2)</f>
        <v>5057803.7392832367</v>
      </c>
      <c r="W2" s="8">
        <f>IFERROR(VLOOKUP(B2,[1]THP!$B$11:$X$71,23,0),0)</f>
        <v>27614.614160594076</v>
      </c>
      <c r="X2" s="8">
        <f>IFERROR(VLOOKUP(B2,[1]THP!$B$11:$T$71,19,0),0)</f>
        <v>86375.2552</v>
      </c>
      <c r="Y2" s="8">
        <f>IFERROR(VLOOKUP(B2,[1]THP!$B$11:$V$71,21,0),0)</f>
        <v>43187.6276</v>
      </c>
      <c r="Z2" s="8">
        <f>IFERROR(VLOOKUP(B2,[1]THP!$B$11:$U$71,20,0),0)</f>
        <v>43187.6276</v>
      </c>
      <c r="AA2" s="8">
        <v>0</v>
      </c>
      <c r="AB2" s="8">
        <f>IFERROR(VLOOKUP(B2,[1]THP!$B$11:$AE$71,30,0),0)</f>
        <v>160000</v>
      </c>
      <c r="AC2" s="8">
        <f t="shared" ref="AC2:AC62" si="4">V2-W2-X2-Y2-Z2-AA2-AB2</f>
        <v>4697438.6147226421</v>
      </c>
      <c r="AD2" s="6"/>
      <c r="AE2" s="6"/>
    </row>
    <row r="3" spans="1:36" x14ac:dyDescent="0.25">
      <c r="A3" s="5">
        <v>43733</v>
      </c>
      <c r="B3" s="7">
        <v>40002</v>
      </c>
      <c r="C3" t="s">
        <v>32</v>
      </c>
      <c r="D3" s="7">
        <f t="shared" si="0"/>
        <v>40002</v>
      </c>
      <c r="E3" t="s">
        <v>28</v>
      </c>
      <c r="F3" s="10" t="str">
        <f>IFERROR(VLOOKUP(B3,[1]Gaji!B$8:F$74,5,0),0)</f>
        <v>Adm</v>
      </c>
      <c r="G3" s="10">
        <v>23</v>
      </c>
      <c r="H3" s="10" t="s">
        <v>92</v>
      </c>
      <c r="I3" s="6">
        <v>4190000</v>
      </c>
      <c r="J3" s="6">
        <f t="shared" si="1"/>
        <v>4190000</v>
      </c>
      <c r="K3" s="6">
        <f>IFERROR(VLOOKUP(B3,[1]OToT!$B$8:$E$68,4,0),0)</f>
        <v>0</v>
      </c>
      <c r="L3" s="8">
        <f>IFERROR(VLOOKUP(B3,[1]OToT!$B$8:$D$68,3,0),0)</f>
        <v>653930.63583815028</v>
      </c>
      <c r="M3" s="8">
        <f>IFERROR(VLOOKUP(B3,[1]OToT!$B$8:$F$68,5,0),0)</f>
        <v>50000</v>
      </c>
      <c r="N3" s="6">
        <f t="shared" si="2"/>
        <v>4893930.63583815</v>
      </c>
      <c r="O3" s="8">
        <f>IFERROR(VLOOKUP(B3,[1]Komisi!$B$8:$F$68,5,0),0)</f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6">
        <f t="shared" si="3"/>
        <v>4893930.63583815</v>
      </c>
      <c r="W3" s="8">
        <f>IFERROR(VLOOKUP(B3,[1]THP!$B$11:$X$71,23,0),0)</f>
        <v>19461.86520231211</v>
      </c>
      <c r="X3" s="8">
        <f>IFERROR(VLOOKUP(B3,[1]THP!$B$11:$T$71,19,0),0)</f>
        <v>83800</v>
      </c>
      <c r="Y3" s="8">
        <f>IFERROR(VLOOKUP(B3,[1]THP!$B$11:$V$71,21,0),0)</f>
        <v>41900</v>
      </c>
      <c r="Z3" s="8">
        <f>IFERROR(VLOOKUP(B3,[1]THP!$B$11:$U$71,20,0),0)</f>
        <v>41900</v>
      </c>
      <c r="AA3" s="8">
        <v>0</v>
      </c>
      <c r="AB3" s="8">
        <f>IFERROR(VLOOKUP(B3,[1]THP!$B$11:$AE$71,30,0),0)</f>
        <v>0</v>
      </c>
      <c r="AC3" s="8">
        <f t="shared" si="4"/>
        <v>4706868.7706358377</v>
      </c>
      <c r="AD3" s="6"/>
      <c r="AE3" s="6"/>
    </row>
    <row r="4" spans="1:36" x14ac:dyDescent="0.25">
      <c r="A4" s="5">
        <v>43733</v>
      </c>
      <c r="B4" s="7">
        <v>10034</v>
      </c>
      <c r="C4" t="s">
        <v>33</v>
      </c>
      <c r="D4" s="7">
        <f t="shared" si="0"/>
        <v>10034</v>
      </c>
      <c r="E4" t="s">
        <v>28</v>
      </c>
      <c r="F4" s="10" t="str">
        <f>IFERROR(VLOOKUP(B4,[1]Gaji!B$8:F$74,5,0),0)</f>
        <v>TL</v>
      </c>
      <c r="G4" s="10">
        <v>23</v>
      </c>
      <c r="H4" s="10" t="s">
        <v>93</v>
      </c>
      <c r="I4" s="6">
        <v>4215000</v>
      </c>
      <c r="J4" s="6">
        <f t="shared" si="1"/>
        <v>4215000</v>
      </c>
      <c r="K4" s="6">
        <f>IFERROR(VLOOKUP(B4,[1]OToT!$B$8:$E$68,4,0),0)</f>
        <v>500000</v>
      </c>
      <c r="L4" s="8">
        <f>IFERROR(VLOOKUP(B4,[1]OToT!$B$8:$D$68,3,0),0)</f>
        <v>657832.36994219653</v>
      </c>
      <c r="M4" s="8">
        <f>IFERROR(VLOOKUP(B4,[1]OToT!$B$8:$F$68,5,0),0)</f>
        <v>50000</v>
      </c>
      <c r="N4" s="6">
        <f t="shared" si="2"/>
        <v>5422832.3699421966</v>
      </c>
      <c r="O4" s="8">
        <f>IFERROR(VLOOKUP(B4,[1]Komisi!$B$8:$F$68,5,0),0)</f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6">
        <f t="shared" si="3"/>
        <v>5422832.3699421966</v>
      </c>
      <c r="W4" s="8">
        <f>IFERROR(VLOOKUP(B4,[1]THP!$B$11:$X$71,23,0),0)</f>
        <v>0</v>
      </c>
      <c r="X4" s="8">
        <f>IFERROR(VLOOKUP(B4,[1]THP!$B$11:$T$71,19,0),0)</f>
        <v>84300</v>
      </c>
      <c r="Y4" s="8">
        <f>IFERROR(VLOOKUP(B4,[1]THP!$B$11:$V$71,21,0),0)</f>
        <v>42150</v>
      </c>
      <c r="Z4" s="8">
        <f>IFERROR(VLOOKUP(B4,[1]THP!$B$11:$U$71,20,0),0)</f>
        <v>42150</v>
      </c>
      <c r="AA4" s="8">
        <v>0</v>
      </c>
      <c r="AB4" s="8">
        <f>IFERROR(VLOOKUP(B4,[1]THP!$B$11:$AE$71,30,0),0)</f>
        <v>0</v>
      </c>
      <c r="AC4" s="8">
        <f t="shared" si="4"/>
        <v>5254232.3699421966</v>
      </c>
      <c r="AD4" s="6"/>
      <c r="AE4" s="6"/>
    </row>
    <row r="5" spans="1:36" x14ac:dyDescent="0.25">
      <c r="A5" s="5">
        <v>43733</v>
      </c>
      <c r="B5" s="7">
        <v>10010</v>
      </c>
      <c r="C5" t="s">
        <v>34</v>
      </c>
      <c r="D5" s="7">
        <f t="shared" si="0"/>
        <v>10010</v>
      </c>
      <c r="E5" t="s">
        <v>28</v>
      </c>
      <c r="F5" s="10" t="str">
        <f>IFERROR(VLOOKUP(B5,[1]Gaji!B$8:F$74,5,0),0)</f>
        <v>TL</v>
      </c>
      <c r="G5" s="10">
        <v>23</v>
      </c>
      <c r="H5" s="10" t="s">
        <v>93</v>
      </c>
      <c r="I5" s="6">
        <v>4215000</v>
      </c>
      <c r="J5" s="6">
        <f t="shared" si="1"/>
        <v>4215000</v>
      </c>
      <c r="K5" s="6">
        <f>IFERROR(VLOOKUP(B5,[1]OToT!$B$8:$E$68,4,0),0)</f>
        <v>500000</v>
      </c>
      <c r="L5" s="8">
        <f>IFERROR(VLOOKUP(B5,[1]OToT!$B$8:$D$68,3,0),0)</f>
        <v>657832.36994219653</v>
      </c>
      <c r="M5" s="8">
        <f>IFERROR(VLOOKUP(B5,[1]OToT!$B$8:$F$68,5,0),0)</f>
        <v>50000</v>
      </c>
      <c r="N5" s="6">
        <f t="shared" si="2"/>
        <v>5422832.3699421966</v>
      </c>
      <c r="O5" s="8">
        <f>IFERROR(VLOOKUP(B5,[1]Komisi!$B$8:$F$68,5,0),0)</f>
        <v>6787248.0600000005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6">
        <f t="shared" si="3"/>
        <v>12210080.429942198</v>
      </c>
      <c r="W5" s="8">
        <f>IFERROR(VLOOKUP(B5,[1]THP!$B$11:$X$71,23,0),0)</f>
        <v>535547.79782466299</v>
      </c>
      <c r="X5" s="8">
        <f>IFERROR(VLOOKUP(B5,[1]THP!$B$11:$T$71,19,0),0)</f>
        <v>84300</v>
      </c>
      <c r="Y5" s="8">
        <f>IFERROR(VLOOKUP(B5,[1]THP!$B$11:$V$71,21,0),0)</f>
        <v>42150</v>
      </c>
      <c r="Z5" s="8">
        <f>IFERROR(VLOOKUP(B5,[1]THP!$B$11:$U$71,20,0),0)</f>
        <v>42150</v>
      </c>
      <c r="AA5" s="8">
        <v>0</v>
      </c>
      <c r="AB5" s="8">
        <f>IFERROR(VLOOKUP(B5,[1]THP!$B$11:$AE$71,30,0),0)</f>
        <v>160000</v>
      </c>
      <c r="AC5" s="8">
        <f t="shared" si="4"/>
        <v>11345932.632117536</v>
      </c>
      <c r="AD5" s="6"/>
      <c r="AE5" s="6"/>
    </row>
    <row r="6" spans="1:36" x14ac:dyDescent="0.25">
      <c r="A6" s="5">
        <v>43733</v>
      </c>
      <c r="B6" s="7">
        <v>10053</v>
      </c>
      <c r="C6" t="s">
        <v>35</v>
      </c>
      <c r="D6" s="7">
        <f t="shared" si="0"/>
        <v>10053</v>
      </c>
      <c r="E6" t="s">
        <v>28</v>
      </c>
      <c r="F6" s="10" t="str">
        <f>IFERROR(VLOOKUP(B6,[1]Gaji!B$8:F$74,5,0),0)</f>
        <v>STL</v>
      </c>
      <c r="G6" s="10">
        <v>23</v>
      </c>
      <c r="H6" s="10" t="s">
        <v>93</v>
      </c>
      <c r="I6" s="6">
        <v>4602725.54</v>
      </c>
      <c r="J6" s="6">
        <f t="shared" si="1"/>
        <v>4602725.54</v>
      </c>
      <c r="K6" s="6">
        <f>IFERROR(VLOOKUP(B6,[1]OToT!$B$8:$E$68,4,0),0)</f>
        <v>750000</v>
      </c>
      <c r="L6" s="8">
        <f>IFERROR(VLOOKUP(B6,[1]OToT!$B$8:$D$68,3,0),0)</f>
        <v>718344.44843930635</v>
      </c>
      <c r="M6" s="8">
        <f>IFERROR(VLOOKUP(B6,[1]OToT!$B$8:$F$68,5,0),0)</f>
        <v>50000</v>
      </c>
      <c r="N6" s="6">
        <f t="shared" si="2"/>
        <v>6121069.9884393066</v>
      </c>
      <c r="O6" s="8">
        <f>IFERROR(VLOOKUP(B6,[1]Komisi!$B$8:$F$68,5,0),0)</f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6">
        <f t="shared" si="3"/>
        <v>6121069.9884393066</v>
      </c>
      <c r="W6" s="8">
        <f>IFERROR(VLOOKUP(B6,[1]THP!$B$11:$X$71,23,0),0)</f>
        <v>22683.030397427083</v>
      </c>
      <c r="X6" s="8">
        <f>IFERROR(VLOOKUP(B6,[1]THP!$B$11:$T$71,19,0),0)</f>
        <v>92054.510800000004</v>
      </c>
      <c r="Y6" s="8">
        <f>IFERROR(VLOOKUP(B6,[1]THP!$B$11:$V$71,21,0),0)</f>
        <v>46027.255400000002</v>
      </c>
      <c r="Z6" s="8">
        <f>IFERROR(VLOOKUP(B6,[1]THP!$B$11:$U$71,20,0),0)</f>
        <v>46027.255400000002</v>
      </c>
      <c r="AA6" s="8">
        <v>0</v>
      </c>
      <c r="AB6" s="8">
        <f>IFERROR(VLOOKUP(B6,[1]THP!$B$11:$AE$71,30,0),0)</f>
        <v>160000</v>
      </c>
      <c r="AC6" s="8">
        <f t="shared" si="4"/>
        <v>5754277.9364418788</v>
      </c>
      <c r="AD6" s="6"/>
      <c r="AE6" s="6"/>
    </row>
    <row r="7" spans="1:36" x14ac:dyDescent="0.25">
      <c r="A7" s="5">
        <v>43733</v>
      </c>
      <c r="B7" s="7">
        <v>10174</v>
      </c>
      <c r="C7" t="s">
        <v>36</v>
      </c>
      <c r="D7" s="7">
        <f t="shared" si="0"/>
        <v>10174</v>
      </c>
      <c r="E7" t="s">
        <v>28</v>
      </c>
      <c r="F7" s="10" t="str">
        <f>IFERROR(VLOOKUP(B7,[1]Gaji!B$8:F$74,5,0),0)</f>
        <v>STL</v>
      </c>
      <c r="G7" s="10">
        <v>23</v>
      </c>
      <c r="H7" s="10" t="s">
        <v>93</v>
      </c>
      <c r="I7" s="6">
        <v>4634901.9400000004</v>
      </c>
      <c r="J7" s="6">
        <f t="shared" si="1"/>
        <v>4634901.9400000004</v>
      </c>
      <c r="K7" s="6">
        <f>IFERROR(VLOOKUP(B7,[1]OToT!$B$8:$E$68,4,0),0)</f>
        <v>750000</v>
      </c>
      <c r="L7" s="8">
        <f>IFERROR(VLOOKUP(B7,[1]OToT!$B$8:$D$68,3,0),0)</f>
        <v>287560.39011175337</v>
      </c>
      <c r="M7" s="8">
        <f>IFERROR(VLOOKUP(B7,[1]OToT!$B$8:$F$68,5,0),0)</f>
        <v>50000</v>
      </c>
      <c r="N7" s="6">
        <f t="shared" si="2"/>
        <v>5722462.3301117541</v>
      </c>
      <c r="O7" s="8">
        <f>IFERROR(VLOOKUP(B7,[1]Komisi!$B$8:$F$68,5,0),0)</f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6">
        <f t="shared" si="3"/>
        <v>5722462.3301117541</v>
      </c>
      <c r="W7" s="8">
        <f>IFERROR(VLOOKUP(B7,[1]THP!$B$11:$X$71,23,0),0)</f>
        <v>16102.457120468345</v>
      </c>
      <c r="X7" s="8">
        <f>IFERROR(VLOOKUP(B7,[1]THP!$B$11:$T$71,19,0),0)</f>
        <v>92698.038800000009</v>
      </c>
      <c r="Y7" s="8">
        <f>IFERROR(VLOOKUP(B7,[1]THP!$B$11:$V$71,21,0),0)</f>
        <v>46349.019400000005</v>
      </c>
      <c r="Z7" s="8">
        <f>IFERROR(VLOOKUP(B7,[1]THP!$B$11:$U$71,20,0),0)</f>
        <v>0</v>
      </c>
      <c r="AA7" s="8">
        <v>0</v>
      </c>
      <c r="AB7" s="8">
        <f>IFERROR(VLOOKUP(B7,[1]THP!$B$11:$AE$71,30,0),0)</f>
        <v>160000</v>
      </c>
      <c r="AC7" s="8">
        <f t="shared" si="4"/>
        <v>5407312.8147912864</v>
      </c>
      <c r="AD7" s="6"/>
      <c r="AE7" s="6"/>
    </row>
    <row r="8" spans="1:36" x14ac:dyDescent="0.25">
      <c r="A8" s="5">
        <v>43733</v>
      </c>
      <c r="B8" s="7" t="s">
        <v>29</v>
      </c>
      <c r="C8" t="s">
        <v>37</v>
      </c>
      <c r="D8" s="7" t="str">
        <f t="shared" si="0"/>
        <v>10121(TL)</v>
      </c>
      <c r="E8" t="s">
        <v>28</v>
      </c>
      <c r="F8" s="10" t="str">
        <f>IFERROR(VLOOKUP(B8,[1]Gaji!B$8:F$74,5,0),0)</f>
        <v>TL</v>
      </c>
      <c r="G8" s="10">
        <v>23</v>
      </c>
      <c r="H8" s="10" t="s">
        <v>93</v>
      </c>
      <c r="I8" s="6">
        <v>4317313.76</v>
      </c>
      <c r="J8" s="6">
        <f t="shared" si="1"/>
        <v>4317313.76</v>
      </c>
      <c r="K8" s="6">
        <f>IFERROR(VLOOKUP(B8,[1]OToT!$B$8:$E$68,4,0),0)</f>
        <v>400000</v>
      </c>
      <c r="L8" s="8">
        <f>IFERROR(VLOOKUP(B8,[1]OToT!$B$8:$D$68,3,0),0)</f>
        <v>673800.41341040458</v>
      </c>
      <c r="M8" s="8">
        <f>IFERROR(VLOOKUP(B8,[1]OToT!$B$8:$F$68,5,0),0)</f>
        <v>50000</v>
      </c>
      <c r="N8" s="6">
        <f t="shared" si="2"/>
        <v>5441114.1734104045</v>
      </c>
      <c r="O8" s="8">
        <f>IFERROR(VLOOKUP(B8,[1]Komisi!$B$8:$F$68,5,0),0)</f>
        <v>5143252.1099999994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6">
        <f t="shared" si="3"/>
        <v>10584366.283410404</v>
      </c>
      <c r="W8" s="8">
        <f>IFERROR(VLOOKUP(B8,[1]THP!$B$11:$X$71,23,0),0)</f>
        <v>461398.33263849426</v>
      </c>
      <c r="X8" s="8">
        <f>IFERROR(VLOOKUP(B8,[1]THP!$B$11:$T$71,19,0),0)</f>
        <v>86346.275200000004</v>
      </c>
      <c r="Y8" s="8">
        <f>IFERROR(VLOOKUP(B8,[1]THP!$B$11:$V$71,21,0),0)</f>
        <v>43173.137600000002</v>
      </c>
      <c r="Z8" s="8">
        <f>IFERROR(VLOOKUP(B8,[1]THP!$B$11:$U$71,20,0),0)</f>
        <v>43173.137600000002</v>
      </c>
      <c r="AA8" s="8">
        <v>0</v>
      </c>
      <c r="AB8" s="8">
        <f>IFERROR(VLOOKUP(B8,[1]THP!$B$11:$AE$71,30,0),0)</f>
        <v>0</v>
      </c>
      <c r="AC8" s="8">
        <f t="shared" si="4"/>
        <v>9950275.400371911</v>
      </c>
      <c r="AD8" s="6"/>
      <c r="AE8" s="6"/>
    </row>
    <row r="9" spans="1:36" x14ac:dyDescent="0.25">
      <c r="A9" s="5">
        <v>43733</v>
      </c>
      <c r="B9" s="7" t="s">
        <v>30</v>
      </c>
      <c r="C9" t="s">
        <v>38</v>
      </c>
      <c r="D9" s="7" t="str">
        <f t="shared" si="0"/>
        <v>10251(TL)</v>
      </c>
      <c r="E9" t="s">
        <v>28</v>
      </c>
      <c r="F9" s="10" t="str">
        <f>IFERROR(VLOOKUP(B9,[1]Gaji!B$8:F$74,5,0),0)</f>
        <v>TL</v>
      </c>
      <c r="G9" s="10">
        <v>23</v>
      </c>
      <c r="H9" s="10" t="s">
        <v>93</v>
      </c>
      <c r="I9" s="6">
        <v>4138022</v>
      </c>
      <c r="J9" s="6">
        <f t="shared" si="1"/>
        <v>4138022</v>
      </c>
      <c r="K9" s="6">
        <f>IFERROR(VLOOKUP(B9,[1]OToT!$B$8:$E$68,4,0),0)</f>
        <v>400000</v>
      </c>
      <c r="L9" s="8">
        <f>IFERROR(VLOOKUP(B9,[1]OToT!$B$8:$D$68,3,0),0)</f>
        <v>645818.46242774557</v>
      </c>
      <c r="M9" s="8">
        <f>IFERROR(VLOOKUP(B9,[1]OToT!$B$8:$F$68,5,0),0)</f>
        <v>50000</v>
      </c>
      <c r="N9" s="6">
        <f t="shared" si="2"/>
        <v>5233840.4624277456</v>
      </c>
      <c r="O9" s="8">
        <f>IFERROR(VLOOKUP(B9,[1]Komisi!$B$8:$F$68,5,0),0)</f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6">
        <f t="shared" si="3"/>
        <v>5233840.4624277456</v>
      </c>
      <c r="W9" s="8">
        <f>IFERROR(VLOOKUP(B9,[1]THP!$B$11:$X$71,23,0),0)</f>
        <v>29665.486173318244</v>
      </c>
      <c r="X9" s="8">
        <f>IFERROR(VLOOKUP(B9,[1]THP!$B$11:$T$71,19,0),0)</f>
        <v>82760.44</v>
      </c>
      <c r="Y9" s="8">
        <f>IFERROR(VLOOKUP(B9,[1]THP!$B$11:$V$71,21,0),0)</f>
        <v>41380.22</v>
      </c>
      <c r="Z9" s="8">
        <f>IFERROR(VLOOKUP(B9,[1]THP!$B$11:$U$71,20,0),0)</f>
        <v>0</v>
      </c>
      <c r="AA9" s="8">
        <v>0</v>
      </c>
      <c r="AB9" s="8">
        <f>IFERROR(VLOOKUP(B9,[1]THP!$B$11:$AE$71,30,0),0)</f>
        <v>0</v>
      </c>
      <c r="AC9" s="8">
        <f t="shared" si="4"/>
        <v>5080034.3162544267</v>
      </c>
      <c r="AD9" s="6"/>
      <c r="AE9" s="6"/>
    </row>
    <row r="10" spans="1:36" x14ac:dyDescent="0.25">
      <c r="A10" s="5">
        <v>43733</v>
      </c>
      <c r="B10" s="7">
        <v>11043</v>
      </c>
      <c r="C10" t="s">
        <v>39</v>
      </c>
      <c r="D10" s="7">
        <f t="shared" si="0"/>
        <v>11043</v>
      </c>
      <c r="E10" t="s">
        <v>28</v>
      </c>
      <c r="F10" s="10" t="str">
        <f>IFERROR(VLOOKUP(B10,[1]Gaji!B$8:F$74,5,0),0)</f>
        <v>MONANG SITOHANG</v>
      </c>
      <c r="G10" s="10">
        <v>23</v>
      </c>
      <c r="H10" s="10" t="s">
        <v>94</v>
      </c>
      <c r="I10" s="6">
        <v>4267000</v>
      </c>
      <c r="J10" s="6">
        <f t="shared" si="1"/>
        <v>4267000</v>
      </c>
      <c r="K10" s="6">
        <f>IFERROR(VLOOKUP(B10,[1]OToT!$B$8:$E$68,4,0),0)</f>
        <v>0</v>
      </c>
      <c r="L10" s="8">
        <f>IFERROR(VLOOKUP(B10,[1]OToT!$B$8:$D$68,3,0),0)</f>
        <v>665947.97687861277</v>
      </c>
      <c r="M10" s="8">
        <f>IFERROR(VLOOKUP(B10,[1]OToT!$B$8:$F$68,5,0),0)</f>
        <v>50000</v>
      </c>
      <c r="N10" s="6">
        <f t="shared" si="2"/>
        <v>4982947.9768786132</v>
      </c>
      <c r="O10" s="8">
        <f>IFERROR(VLOOKUP(B10,[1]Komisi!$B$8:$F$68,5,0),0)</f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6">
        <f t="shared" si="3"/>
        <v>4982947.9768786132</v>
      </c>
      <c r="W10" s="8">
        <f>IFERROR(VLOOKUP(B10,[1]THP!$B$11:$X$71,23,0),0)</f>
        <v>0</v>
      </c>
      <c r="X10" s="8">
        <f>IFERROR(VLOOKUP(B10,[1]THP!$B$11:$T$71,19,0),0)</f>
        <v>85340</v>
      </c>
      <c r="Y10" s="8">
        <f>IFERROR(VLOOKUP(B10,[1]THP!$B$11:$V$71,21,0),0)</f>
        <v>42670</v>
      </c>
      <c r="Z10" s="8">
        <f>IFERROR(VLOOKUP(B10,[1]THP!$B$11:$U$71,20,0),0)</f>
        <v>42670</v>
      </c>
      <c r="AA10" s="8">
        <v>0</v>
      </c>
      <c r="AB10" s="8">
        <f>IFERROR(VLOOKUP(B10,[1]THP!$B$11:$AE$71,30,0),0)</f>
        <v>160000</v>
      </c>
      <c r="AC10" s="8">
        <f t="shared" si="4"/>
        <v>4652267.9768786132</v>
      </c>
      <c r="AD10" s="6"/>
      <c r="AE10" s="6"/>
    </row>
    <row r="11" spans="1:36" x14ac:dyDescent="0.25">
      <c r="A11" s="5">
        <v>43733</v>
      </c>
      <c r="B11" s="7">
        <v>10070</v>
      </c>
      <c r="C11" t="s">
        <v>40</v>
      </c>
      <c r="D11" s="7">
        <f t="shared" si="0"/>
        <v>10070</v>
      </c>
      <c r="E11" t="s">
        <v>28</v>
      </c>
      <c r="F11" s="10" t="str">
        <f>IFERROR(VLOOKUP(B11,[1]Gaji!B$8:F$74,5,0),0)</f>
        <v>MONANG SITOHANG</v>
      </c>
      <c r="G11" s="10">
        <v>23</v>
      </c>
      <c r="H11" s="10" t="s">
        <v>94</v>
      </c>
      <c r="I11" s="6">
        <v>4351532.83</v>
      </c>
      <c r="J11" s="6">
        <f t="shared" si="1"/>
        <v>4351532.83</v>
      </c>
      <c r="K11" s="6">
        <f>IFERROR(VLOOKUP(B11,[1]OToT!$B$8:$E$68,4,0),0)</f>
        <v>0</v>
      </c>
      <c r="L11" s="8">
        <f>IFERROR(VLOOKUP(B11,[1]OToT!$B$8:$D$68,3,0),0)</f>
        <v>540797.4326300578</v>
      </c>
      <c r="M11" s="8">
        <f>IFERROR(VLOOKUP(B11,[1]OToT!$B$8:$F$68,5,0),0)</f>
        <v>25000</v>
      </c>
      <c r="N11" s="6">
        <f t="shared" si="2"/>
        <v>4917330.2626300575</v>
      </c>
      <c r="O11" s="8">
        <f>IFERROR(VLOOKUP(B11,[1]Komisi!$B$8:$F$68,5,0),0)</f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6">
        <f t="shared" si="3"/>
        <v>4917330.2626300575</v>
      </c>
      <c r="W11" s="8">
        <f>IFERROR(VLOOKUP(B11,[1]THP!$B$11:$X$71,23,0),0)</f>
        <v>21035.97750004772</v>
      </c>
      <c r="X11" s="8">
        <f>IFERROR(VLOOKUP(B11,[1]THP!$B$11:$T$71,19,0),0)</f>
        <v>87030.656600000002</v>
      </c>
      <c r="Y11" s="8">
        <f>IFERROR(VLOOKUP(B11,[1]THP!$B$11:$V$71,21,0),0)</f>
        <v>43515.328300000001</v>
      </c>
      <c r="Z11" s="8">
        <f>IFERROR(VLOOKUP(B11,[1]THP!$B$11:$U$71,20,0),0)</f>
        <v>43515.328300000001</v>
      </c>
      <c r="AA11" s="8">
        <v>0</v>
      </c>
      <c r="AB11" s="8">
        <f>IFERROR(VLOOKUP(B11,[1]THP!$B$11:$AE$71,30,0),0)</f>
        <v>0</v>
      </c>
      <c r="AC11" s="8">
        <f t="shared" si="4"/>
        <v>4722232.9719300093</v>
      </c>
      <c r="AD11" s="6"/>
      <c r="AE11" s="6"/>
    </row>
    <row r="12" spans="1:36" x14ac:dyDescent="0.25">
      <c r="A12" s="5">
        <v>43733</v>
      </c>
      <c r="B12" s="7">
        <v>11049</v>
      </c>
      <c r="C12" t="s">
        <v>41</v>
      </c>
      <c r="D12" s="7">
        <f t="shared" si="0"/>
        <v>11049</v>
      </c>
      <c r="E12" t="s">
        <v>28</v>
      </c>
      <c r="F12" s="10" t="str">
        <f>IFERROR(VLOOKUP(B12,[1]Gaji!B$8:F$74,5,0),0)</f>
        <v>KOTOT TAKARIANTO</v>
      </c>
      <c r="G12" s="10">
        <v>23</v>
      </c>
      <c r="H12" s="10" t="s">
        <v>94</v>
      </c>
      <c r="I12" s="6">
        <v>4267000</v>
      </c>
      <c r="J12" s="6">
        <f t="shared" si="1"/>
        <v>4267000</v>
      </c>
      <c r="K12" s="6">
        <f>IFERROR(VLOOKUP(B12,[1]OToT!$B$8:$E$68,4,0),0)</f>
        <v>0</v>
      </c>
      <c r="L12" s="8">
        <f>IFERROR(VLOOKUP(B12,[1]OToT!$B$8:$D$68,3,0),0)</f>
        <v>530291.90751445084</v>
      </c>
      <c r="M12" s="8">
        <f>IFERROR(VLOOKUP(B12,[1]OToT!$B$8:$F$68,5,0),0)</f>
        <v>25000</v>
      </c>
      <c r="N12" s="6">
        <f t="shared" si="2"/>
        <v>4822291.9075144511</v>
      </c>
      <c r="O12" s="8">
        <f>IFERROR(VLOOKUP(B12,[1]Komisi!$B$8:$F$68,5,0),0)</f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6">
        <f t="shared" si="3"/>
        <v>4822291.9075144511</v>
      </c>
      <c r="W12" s="8">
        <f>IFERROR(VLOOKUP(B12,[1]THP!$B$11:$X$71,23,0),0)</f>
        <v>16279.55360693643</v>
      </c>
      <c r="X12" s="8">
        <f>IFERROR(VLOOKUP(B12,[1]THP!$B$11:$T$71,19,0),0)</f>
        <v>85340</v>
      </c>
      <c r="Y12" s="8">
        <f>IFERROR(VLOOKUP(B12,[1]THP!$B$11:$V$71,21,0),0)</f>
        <v>42670</v>
      </c>
      <c r="Z12" s="8">
        <f>IFERROR(VLOOKUP(B12,[1]THP!$B$11:$U$71,20,0),0)</f>
        <v>42670</v>
      </c>
      <c r="AA12" s="8">
        <v>0</v>
      </c>
      <c r="AB12" s="8">
        <f>IFERROR(VLOOKUP(B12,[1]THP!$B$11:$AE$71,30,0),0)</f>
        <v>0</v>
      </c>
      <c r="AC12" s="8">
        <f t="shared" si="4"/>
        <v>4635332.3539075144</v>
      </c>
      <c r="AD12" s="6"/>
      <c r="AE12" s="6"/>
    </row>
    <row r="13" spans="1:36" x14ac:dyDescent="0.25">
      <c r="A13" s="5">
        <v>43733</v>
      </c>
      <c r="B13" s="7">
        <v>10129</v>
      </c>
      <c r="C13" t="s">
        <v>42</v>
      </c>
      <c r="D13" s="7">
        <f t="shared" si="0"/>
        <v>10129</v>
      </c>
      <c r="E13" t="s">
        <v>28</v>
      </c>
      <c r="F13" s="10" t="str">
        <f>IFERROR(VLOOKUP(B13,[1]Gaji!B$8:F$74,5,0),0)</f>
        <v>RUDI PRAWIRO</v>
      </c>
      <c r="G13" s="10">
        <v>23</v>
      </c>
      <c r="H13" s="10" t="s">
        <v>94</v>
      </c>
      <c r="I13" s="6">
        <v>4140000</v>
      </c>
      <c r="J13" s="6">
        <f t="shared" si="1"/>
        <v>4140000</v>
      </c>
      <c r="K13" s="6">
        <f>IFERROR(VLOOKUP(B13,[1]OToT!$B$8:$E$68,4,0),0)</f>
        <v>0</v>
      </c>
      <c r="L13" s="8">
        <f>IFERROR(VLOOKUP(B13,[1]OToT!$B$8:$D$68,3,0),0)</f>
        <v>646127.16763005778</v>
      </c>
      <c r="M13" s="8">
        <f>IFERROR(VLOOKUP(B13,[1]OToT!$B$8:$F$68,5,0),0)</f>
        <v>50000</v>
      </c>
      <c r="N13" s="6">
        <f t="shared" si="2"/>
        <v>4836127.1676300578</v>
      </c>
      <c r="O13" s="8">
        <f>IFERROR(VLOOKUP(B13,[1]Komisi!$B$8:$F$68,5,0),0)</f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6">
        <f t="shared" si="3"/>
        <v>4836127.1676300578</v>
      </c>
      <c r="W13" s="8">
        <f>IFERROR(VLOOKUP(B13,[1]THP!$B$11:$X$71,23,0),0)</f>
        <v>0</v>
      </c>
      <c r="X13" s="8">
        <f>IFERROR(VLOOKUP(B13,[1]THP!$B$11:$T$71,19,0),0)</f>
        <v>82800</v>
      </c>
      <c r="Y13" s="8">
        <f>IFERROR(VLOOKUP(B13,[1]THP!$B$11:$V$71,21,0),0)</f>
        <v>41400</v>
      </c>
      <c r="Z13" s="8">
        <f>IFERROR(VLOOKUP(B13,[1]THP!$B$11:$U$71,20,0),0)</f>
        <v>41400</v>
      </c>
      <c r="AA13" s="8">
        <v>0</v>
      </c>
      <c r="AB13" s="8">
        <f>IFERROR(VLOOKUP(B13,[1]THP!$B$11:$AE$71,30,0),0)</f>
        <v>160000</v>
      </c>
      <c r="AC13" s="8">
        <f t="shared" si="4"/>
        <v>4510527.1676300578</v>
      </c>
      <c r="AD13" s="6"/>
      <c r="AE13" s="6"/>
    </row>
    <row r="14" spans="1:36" x14ac:dyDescent="0.25">
      <c r="A14" s="5">
        <v>43733</v>
      </c>
      <c r="B14" s="7">
        <v>10141</v>
      </c>
      <c r="C14" t="s">
        <v>43</v>
      </c>
      <c r="D14" s="7">
        <f t="shared" si="0"/>
        <v>10141</v>
      </c>
      <c r="E14" t="s">
        <v>28</v>
      </c>
      <c r="F14" s="10" t="str">
        <f>IFERROR(VLOOKUP(B14,[1]Gaji!B$8:F$74,5,0),0)</f>
        <v>MITA PURNAMA SARI</v>
      </c>
      <c r="G14" s="10">
        <v>23</v>
      </c>
      <c r="H14" s="10" t="s">
        <v>94</v>
      </c>
      <c r="I14" s="6">
        <v>4306532.83</v>
      </c>
      <c r="J14" s="6">
        <f t="shared" si="1"/>
        <v>4306532.83</v>
      </c>
      <c r="K14" s="6">
        <f>IFERROR(VLOOKUP(B14,[1]OToT!$B$8:$E$68,4,0),0)</f>
        <v>0</v>
      </c>
      <c r="L14" s="8">
        <f>IFERROR(VLOOKUP(B14,[1]OToT!$B$8:$D$68,3,0),0)</f>
        <v>672117.84052023129</v>
      </c>
      <c r="M14" s="8">
        <f>IFERROR(VLOOKUP(B14,[1]OToT!$B$8:$F$68,5,0),0)</f>
        <v>50000</v>
      </c>
      <c r="N14" s="6">
        <f t="shared" si="2"/>
        <v>5028650.6705202311</v>
      </c>
      <c r="O14" s="8">
        <f>IFERROR(VLOOKUP(B14,[1]Komisi!$B$8:$F$68,5,0),0)</f>
        <v>13785860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6">
        <f t="shared" si="3"/>
        <v>18814510.670520231</v>
      </c>
      <c r="W14" s="8">
        <f>IFERROR(VLOOKUP(B14,[1]THP!$B$11:$X$71,23,0),0)</f>
        <v>1695819.0812001678</v>
      </c>
      <c r="X14" s="8">
        <f>IFERROR(VLOOKUP(B14,[1]THP!$B$11:$T$71,19,0),0)</f>
        <v>86130.656600000002</v>
      </c>
      <c r="Y14" s="8">
        <f>IFERROR(VLOOKUP(B14,[1]THP!$B$11:$V$71,21,0),0)</f>
        <v>43065.328300000001</v>
      </c>
      <c r="Z14" s="8">
        <f>IFERROR(VLOOKUP(B14,[1]THP!$B$11:$U$71,20,0),0)</f>
        <v>43065.328300000001</v>
      </c>
      <c r="AA14" s="8">
        <v>0</v>
      </c>
      <c r="AB14" s="8">
        <f>IFERROR(VLOOKUP(B14,[1]THP!$B$11:$AE$71,30,0),0)</f>
        <v>0</v>
      </c>
      <c r="AC14" s="8">
        <f t="shared" si="4"/>
        <v>16946430.276120067</v>
      </c>
      <c r="AD14" s="6"/>
      <c r="AE14" s="6"/>
    </row>
    <row r="15" spans="1:36" x14ac:dyDescent="0.25">
      <c r="A15" s="5">
        <v>43733</v>
      </c>
      <c r="B15" s="7">
        <v>10161</v>
      </c>
      <c r="C15" t="s">
        <v>44</v>
      </c>
      <c r="D15" s="7">
        <f t="shared" si="0"/>
        <v>10161</v>
      </c>
      <c r="E15" t="s">
        <v>28</v>
      </c>
      <c r="F15" s="10" t="str">
        <f>IFERROR(VLOOKUP(B15,[1]Gaji!B$8:F$74,5,0),0)</f>
        <v>SITI ROMLAH</v>
      </c>
      <c r="G15" s="10">
        <v>23</v>
      </c>
      <c r="H15" s="10" t="s">
        <v>94</v>
      </c>
      <c r="I15" s="6">
        <v>4140000</v>
      </c>
      <c r="J15" s="6">
        <f t="shared" si="1"/>
        <v>4140000</v>
      </c>
      <c r="K15" s="6">
        <f>IFERROR(VLOOKUP(B15,[1]OToT!$B$8:$E$68,4,0),0)</f>
        <v>0</v>
      </c>
      <c r="L15" s="8">
        <f>IFERROR(VLOOKUP(B15,[1]OToT!$B$8:$D$68,3,0),0)</f>
        <v>514508.67052023124</v>
      </c>
      <c r="M15" s="8">
        <f>IFERROR(VLOOKUP(B15,[1]OToT!$B$8:$F$68,5,0),0)</f>
        <v>25000</v>
      </c>
      <c r="N15" s="6">
        <f t="shared" si="2"/>
        <v>4679508.6705202311</v>
      </c>
      <c r="O15" s="8">
        <f>IFERROR(VLOOKUP(B15,[1]Komisi!$B$8:$F$68,5,0),0)</f>
        <v>2072937.5000000002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6">
        <f t="shared" si="3"/>
        <v>6752446.1705202311</v>
      </c>
      <c r="W15" s="8">
        <f>IFERROR(VLOOKUP(B15,[1]THP!$B$11:$X$71,23,0),0)</f>
        <v>107598.15309971136</v>
      </c>
      <c r="X15" s="8">
        <f>IFERROR(VLOOKUP(B15,[1]THP!$B$11:$T$71,19,0),0)</f>
        <v>82800</v>
      </c>
      <c r="Y15" s="8">
        <f>IFERROR(VLOOKUP(B15,[1]THP!$B$11:$V$71,21,0),0)</f>
        <v>41400</v>
      </c>
      <c r="Z15" s="8">
        <f>IFERROR(VLOOKUP(B15,[1]THP!$B$11:$U$71,20,0),0)</f>
        <v>41400</v>
      </c>
      <c r="AA15" s="8">
        <v>0</v>
      </c>
      <c r="AB15" s="8">
        <f>IFERROR(VLOOKUP(B15,[1]THP!$B$11:$AE$71,30,0),0)</f>
        <v>0</v>
      </c>
      <c r="AC15" s="8">
        <f t="shared" si="4"/>
        <v>6479248.0174205201</v>
      </c>
      <c r="AD15" s="6"/>
      <c r="AE15" s="6"/>
    </row>
    <row r="16" spans="1:36" x14ac:dyDescent="0.25">
      <c r="A16" s="5">
        <v>43733</v>
      </c>
      <c r="B16" s="7">
        <v>10166</v>
      </c>
      <c r="C16" t="s">
        <v>45</v>
      </c>
      <c r="D16" s="7">
        <f t="shared" si="0"/>
        <v>10166</v>
      </c>
      <c r="E16" t="s">
        <v>28</v>
      </c>
      <c r="F16" s="10" t="str">
        <f>IFERROR(VLOOKUP(B16,[1]Gaji!B$8:F$74,5,0),0)</f>
        <v>BAYU BERIYANTO</v>
      </c>
      <c r="G16" s="10">
        <v>23</v>
      </c>
      <c r="H16" s="10" t="s">
        <v>94</v>
      </c>
      <c r="I16" s="6">
        <v>4217000</v>
      </c>
      <c r="J16" s="6">
        <f t="shared" si="1"/>
        <v>4217000</v>
      </c>
      <c r="K16" s="6">
        <f>IFERROR(VLOOKUP(B16,[1]OToT!$B$8:$E$68,4,0),0)</f>
        <v>0</v>
      </c>
      <c r="L16" s="8">
        <f>IFERROR(VLOOKUP(B16,[1]OToT!$B$8:$D$68,3,0),0)</f>
        <v>658144.50867052015</v>
      </c>
      <c r="M16" s="8">
        <f>IFERROR(VLOOKUP(B16,[1]OToT!$B$8:$F$68,5,0),0)</f>
        <v>50000</v>
      </c>
      <c r="N16" s="6">
        <f t="shared" si="2"/>
        <v>4925144.50867052</v>
      </c>
      <c r="O16" s="8">
        <f>IFERROR(VLOOKUP(B16,[1]Komisi!$B$8:$F$68,5,0),0)</f>
        <v>1918195.0000000002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6">
        <f t="shared" si="3"/>
        <v>6843339.50867052</v>
      </c>
      <c r="W16" s="8">
        <f>IFERROR(VLOOKUP(B16,[1]THP!$B$11:$X$71,23,0),0)</f>
        <v>112136.11466184974</v>
      </c>
      <c r="X16" s="8">
        <f>IFERROR(VLOOKUP(B16,[1]THP!$B$11:$T$71,19,0),0)</f>
        <v>84340</v>
      </c>
      <c r="Y16" s="8">
        <f>IFERROR(VLOOKUP(B16,[1]THP!$B$11:$V$71,21,0),0)</f>
        <v>42170</v>
      </c>
      <c r="Z16" s="8">
        <f>IFERROR(VLOOKUP(B16,[1]THP!$B$11:$U$71,20,0),0)</f>
        <v>42170</v>
      </c>
      <c r="AA16" s="8">
        <v>0</v>
      </c>
      <c r="AB16" s="8">
        <f>IFERROR(VLOOKUP(B16,[1]THP!$B$11:$AE$71,30,0),0)</f>
        <v>0</v>
      </c>
      <c r="AC16" s="8">
        <f t="shared" si="4"/>
        <v>6562523.39400867</v>
      </c>
      <c r="AD16" s="6"/>
      <c r="AE16" s="6"/>
    </row>
    <row r="17" spans="1:31" x14ac:dyDescent="0.25">
      <c r="A17" s="5">
        <v>43733</v>
      </c>
      <c r="B17" s="7">
        <v>10167</v>
      </c>
      <c r="C17" t="s">
        <v>46</v>
      </c>
      <c r="D17" s="7">
        <f t="shared" si="0"/>
        <v>10167</v>
      </c>
      <c r="E17" t="s">
        <v>28</v>
      </c>
      <c r="F17" s="10" t="str">
        <f>IFERROR(VLOOKUP(B17,[1]Gaji!B$8:F$74,5,0),0)</f>
        <v>SITI ROMLAH</v>
      </c>
      <c r="G17" s="10">
        <v>23</v>
      </c>
      <c r="H17" s="10" t="s">
        <v>94</v>
      </c>
      <c r="I17" s="6">
        <v>4305299.08</v>
      </c>
      <c r="J17" s="6">
        <f t="shared" si="1"/>
        <v>4305299.08</v>
      </c>
      <c r="K17" s="6">
        <f>IFERROR(VLOOKUP(B17,[1]OToT!$B$8:$E$68,4,0),0)</f>
        <v>0</v>
      </c>
      <c r="L17" s="8">
        <f>IFERROR(VLOOKUP(B17,[1]OToT!$B$8:$D$68,3,0),0)</f>
        <v>671925.28994219657</v>
      </c>
      <c r="M17" s="8">
        <f>IFERROR(VLOOKUP(B17,[1]OToT!$B$8:$F$68,5,0),0)</f>
        <v>50000</v>
      </c>
      <c r="N17" s="6">
        <f t="shared" si="2"/>
        <v>5027224.3699421966</v>
      </c>
      <c r="O17" s="8">
        <f>IFERROR(VLOOKUP(B17,[1]Komisi!$B$8:$F$68,5,0),0)</f>
        <v>819225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6">
        <f t="shared" si="3"/>
        <v>5846449.3699421966</v>
      </c>
      <c r="W17" s="8">
        <f>IFERROR(VLOOKUP(B17,[1]THP!$B$11:$X$71,23,0),0)</f>
        <v>65036.721637374634</v>
      </c>
      <c r="X17" s="8">
        <f>IFERROR(VLOOKUP(B17,[1]THP!$B$11:$T$71,19,0),0)</f>
        <v>86105.981599999999</v>
      </c>
      <c r="Y17" s="8">
        <f>IFERROR(VLOOKUP(B17,[1]THP!$B$11:$V$71,21,0),0)</f>
        <v>43052.9908</v>
      </c>
      <c r="Z17" s="8">
        <f>IFERROR(VLOOKUP(B17,[1]THP!$B$11:$U$71,20,0),0)</f>
        <v>43052.9908</v>
      </c>
      <c r="AA17" s="8">
        <v>0</v>
      </c>
      <c r="AB17" s="8">
        <f>IFERROR(VLOOKUP(B17,[1]THP!$B$11:$AE$71,30,0),0)</f>
        <v>0</v>
      </c>
      <c r="AC17" s="8">
        <f t="shared" si="4"/>
        <v>5609200.6851048227</v>
      </c>
      <c r="AD17" s="6"/>
      <c r="AE17" s="6"/>
    </row>
    <row r="18" spans="1:31" x14ac:dyDescent="0.25">
      <c r="A18" s="5">
        <v>43733</v>
      </c>
      <c r="B18" s="7">
        <v>10208</v>
      </c>
      <c r="C18" t="s">
        <v>47</v>
      </c>
      <c r="D18" s="7">
        <f t="shared" si="0"/>
        <v>10208</v>
      </c>
      <c r="E18" t="s">
        <v>28</v>
      </c>
      <c r="F18" s="10" t="str">
        <f>IFERROR(VLOOKUP(B18,[1]Gaji!B$8:F$74,5,0),0)</f>
        <v>MONANG SITOHANG</v>
      </c>
      <c r="G18" s="10">
        <v>23</v>
      </c>
      <c r="H18" s="10" t="s">
        <v>94</v>
      </c>
      <c r="I18" s="6">
        <v>4216700</v>
      </c>
      <c r="J18" s="6">
        <f t="shared" si="1"/>
        <v>4216700</v>
      </c>
      <c r="K18" s="6">
        <f>IFERROR(VLOOKUP(B18,[1]OToT!$B$8:$E$68,4,0),0)</f>
        <v>0</v>
      </c>
      <c r="L18" s="8">
        <f>IFERROR(VLOOKUP(B18,[1]OToT!$B$8:$D$68,3,0),0)</f>
        <v>658097.68786127167</v>
      </c>
      <c r="M18" s="8">
        <f>IFERROR(VLOOKUP(B18,[1]OToT!$B$8:$F$68,5,0),0)</f>
        <v>50000</v>
      </c>
      <c r="N18" s="6">
        <f t="shared" si="2"/>
        <v>4924797.6878612712</v>
      </c>
      <c r="O18" s="8">
        <f>IFERROR(VLOOKUP(B18,[1]Komisi!$B$8:$F$68,5,0),0)</f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6">
        <f t="shared" si="3"/>
        <v>4924797.6878612712</v>
      </c>
      <c r="W18" s="8">
        <f>IFERROR(VLOOKUP(B18,[1]THP!$B$11:$X$71,23,0),0)</f>
        <v>2254.5189734104092</v>
      </c>
      <c r="X18" s="8">
        <f>IFERROR(VLOOKUP(B18,[1]THP!$B$11:$T$71,19,0),0)</f>
        <v>84334</v>
      </c>
      <c r="Y18" s="8">
        <f>IFERROR(VLOOKUP(B18,[1]THP!$B$11:$V$71,21,0),0)</f>
        <v>42167</v>
      </c>
      <c r="Z18" s="8">
        <f>IFERROR(VLOOKUP(B18,[1]THP!$B$11:$U$71,20,0),0)</f>
        <v>42167</v>
      </c>
      <c r="AA18" s="8">
        <v>0</v>
      </c>
      <c r="AB18" s="8">
        <f>IFERROR(VLOOKUP(B18,[1]THP!$B$11:$AE$71,30,0),0)</f>
        <v>0</v>
      </c>
      <c r="AC18" s="8">
        <f t="shared" si="4"/>
        <v>4753875.1688878611</v>
      </c>
      <c r="AD18" s="6"/>
      <c r="AE18" s="6"/>
    </row>
    <row r="19" spans="1:31" x14ac:dyDescent="0.25">
      <c r="A19" s="5">
        <v>43733</v>
      </c>
      <c r="B19" s="7">
        <v>10214</v>
      </c>
      <c r="C19" t="s">
        <v>48</v>
      </c>
      <c r="D19" s="7">
        <f t="shared" si="0"/>
        <v>10214</v>
      </c>
      <c r="E19" t="s">
        <v>28</v>
      </c>
      <c r="F19" s="10" t="str">
        <f>IFERROR(VLOOKUP(B19,[1]Gaji!B$8:F$74,5,0),0)</f>
        <v>MONANG SITOHANG</v>
      </c>
      <c r="G19" s="10">
        <v>23</v>
      </c>
      <c r="H19" s="10" t="s">
        <v>94</v>
      </c>
      <c r="I19" s="6">
        <v>4140000</v>
      </c>
      <c r="J19" s="6">
        <f t="shared" si="1"/>
        <v>4140000</v>
      </c>
      <c r="K19" s="6">
        <f>IFERROR(VLOOKUP(B19,[1]OToT!$B$8:$E$68,4,0),0)</f>
        <v>0</v>
      </c>
      <c r="L19" s="8">
        <f>IFERROR(VLOOKUP(B19,[1]OToT!$B$8:$D$68,3,0),0)</f>
        <v>514508.67052023124</v>
      </c>
      <c r="M19" s="8">
        <f>IFERROR(VLOOKUP(B19,[1]OToT!$B$8:$F$68,5,0),0)</f>
        <v>25000</v>
      </c>
      <c r="N19" s="6">
        <f t="shared" si="2"/>
        <v>4679508.6705202311</v>
      </c>
      <c r="O19" s="8">
        <f>IFERROR(VLOOKUP(B19,[1]Komisi!$B$8:$F$68,5,0),0)</f>
        <v>2703504.5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6">
        <f t="shared" si="3"/>
        <v>7383013.1705202311</v>
      </c>
      <c r="W19" s="8">
        <f>IFERROR(VLOOKUP(B19,[1]THP!$B$11:$X$71,23,0),0)</f>
        <v>118800.08559971099</v>
      </c>
      <c r="X19" s="8">
        <f>IFERROR(VLOOKUP(B19,[1]THP!$B$11:$T$71,19,0),0)</f>
        <v>82800</v>
      </c>
      <c r="Y19" s="8">
        <f>IFERROR(VLOOKUP(B19,[1]THP!$B$11:$V$71,21,0),0)</f>
        <v>41400</v>
      </c>
      <c r="Z19" s="8">
        <f>IFERROR(VLOOKUP(B19,[1]THP!$B$11:$U$71,20,0),0)</f>
        <v>41400</v>
      </c>
      <c r="AA19" s="8">
        <v>0</v>
      </c>
      <c r="AB19" s="8">
        <f>IFERROR(VLOOKUP(B19,[1]THP!$B$11:$AE$71,30,0),0)</f>
        <v>0</v>
      </c>
      <c r="AC19" s="8">
        <f t="shared" si="4"/>
        <v>7098613.08492052</v>
      </c>
      <c r="AD19" s="6"/>
      <c r="AE19" s="6"/>
    </row>
    <row r="20" spans="1:31" x14ac:dyDescent="0.25">
      <c r="A20" s="5">
        <v>43733</v>
      </c>
      <c r="B20" s="7">
        <v>10223</v>
      </c>
      <c r="C20" t="s">
        <v>49</v>
      </c>
      <c r="D20" s="7">
        <f t="shared" si="0"/>
        <v>10223</v>
      </c>
      <c r="E20" t="s">
        <v>28</v>
      </c>
      <c r="F20" s="10" t="str">
        <f>IFERROR(VLOOKUP(B20,[1]Gaji!B$8:F$74,5,0),0)</f>
        <v>MONANG SITOHANG</v>
      </c>
      <c r="G20" s="10">
        <v>23</v>
      </c>
      <c r="H20" s="10" t="s">
        <v>94</v>
      </c>
      <c r="I20" s="6">
        <v>4309000.33</v>
      </c>
      <c r="J20" s="6">
        <f t="shared" si="1"/>
        <v>4309000.33</v>
      </c>
      <c r="K20" s="6">
        <f>IFERROR(VLOOKUP(B20,[1]OToT!$B$8:$E$68,4,0),0)</f>
        <v>0</v>
      </c>
      <c r="L20" s="8">
        <f>IFERROR(VLOOKUP(B20,[1]OToT!$B$8:$D$68,3,0),0)</f>
        <v>468261.30753757228</v>
      </c>
      <c r="M20" s="8">
        <f>IFERROR(VLOOKUP(B20,[1]OToT!$B$8:$F$68,5,0),0)</f>
        <v>50000</v>
      </c>
      <c r="N20" s="6">
        <f t="shared" si="2"/>
        <v>4827261.6375375725</v>
      </c>
      <c r="O20" s="8">
        <f>IFERROR(VLOOKUP(B20,[1]Komisi!$B$8:$F$68,5,0),0)</f>
        <v>1037960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6">
        <f t="shared" si="3"/>
        <v>5865221.6375375725</v>
      </c>
      <c r="W20" s="8">
        <f>IFERROR(VLOOKUP(B20,[1]THP!$B$11:$X$71,23,0),0)</f>
        <v>65939.004728154716</v>
      </c>
      <c r="X20" s="8">
        <f>IFERROR(VLOOKUP(B20,[1]THP!$B$11:$T$71,19,0),0)</f>
        <v>86180.006600000008</v>
      </c>
      <c r="Y20" s="8">
        <f>IFERROR(VLOOKUP(B20,[1]THP!$B$11:$V$71,21,0),0)</f>
        <v>43090.003300000004</v>
      </c>
      <c r="Z20" s="8">
        <f>IFERROR(VLOOKUP(B20,[1]THP!$B$11:$U$71,20,0),0)</f>
        <v>43090.003300000004</v>
      </c>
      <c r="AA20" s="8">
        <v>0</v>
      </c>
      <c r="AB20" s="8">
        <f>IFERROR(VLOOKUP(B20,[1]THP!$B$11:$AE$71,30,0),0)</f>
        <v>160000</v>
      </c>
      <c r="AC20" s="8">
        <f t="shared" si="4"/>
        <v>5466922.6196094183</v>
      </c>
      <c r="AD20" s="6"/>
      <c r="AE20" s="6"/>
    </row>
    <row r="21" spans="1:31" x14ac:dyDescent="0.25">
      <c r="A21" s="5">
        <v>43733</v>
      </c>
      <c r="B21" s="7">
        <v>10224</v>
      </c>
      <c r="C21" t="s">
        <v>50</v>
      </c>
      <c r="D21" s="7">
        <f t="shared" si="0"/>
        <v>10224</v>
      </c>
      <c r="E21" t="s">
        <v>28</v>
      </c>
      <c r="F21" s="10" t="str">
        <f>IFERROR(VLOOKUP(B21,[1]Gaji!B$8:F$74,5,0),0)</f>
        <v>RUDI PRAWIRO</v>
      </c>
      <c r="G21" s="10">
        <v>23</v>
      </c>
      <c r="H21" s="10" t="s">
        <v>94</v>
      </c>
      <c r="I21" s="6">
        <v>4218018.76</v>
      </c>
      <c r="J21" s="6">
        <f t="shared" si="1"/>
        <v>4218018.76</v>
      </c>
      <c r="K21" s="6">
        <f>IFERROR(VLOOKUP(B21,[1]OToT!$B$8:$E$68,4,0),0)</f>
        <v>0</v>
      </c>
      <c r="L21" s="8">
        <f>IFERROR(VLOOKUP(B21,[1]OToT!$B$8:$D$68,3,0),0)</f>
        <v>524204.64358381502</v>
      </c>
      <c r="M21" s="8">
        <f>IFERROR(VLOOKUP(B21,[1]OToT!$B$8:$F$68,5,0),0)</f>
        <v>25000</v>
      </c>
      <c r="N21" s="6">
        <f t="shared" si="2"/>
        <v>4767223.4035838144</v>
      </c>
      <c r="O21" s="8">
        <f>IFERROR(VLOOKUP(B21,[1]Komisi!$B$8:$F$68,5,0),0)</f>
        <v>753615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6">
        <f t="shared" si="3"/>
        <v>5520838.4035838144</v>
      </c>
      <c r="W21" s="8">
        <f>IFERROR(VLOOKUP(B21,[1]THP!$B$11:$X$71,23,0),0)</f>
        <v>49320.229898871206</v>
      </c>
      <c r="X21" s="8">
        <f>IFERROR(VLOOKUP(B21,[1]THP!$B$11:$T$71,19,0),0)</f>
        <v>84360.375199999995</v>
      </c>
      <c r="Y21" s="8">
        <f>IFERROR(VLOOKUP(B21,[1]THP!$B$11:$V$71,21,0),0)</f>
        <v>42180.187599999997</v>
      </c>
      <c r="Z21" s="8">
        <f>IFERROR(VLOOKUP(B21,[1]THP!$B$11:$U$71,20,0),0)</f>
        <v>42180.187599999997</v>
      </c>
      <c r="AA21" s="8">
        <v>0</v>
      </c>
      <c r="AB21" s="8">
        <f>IFERROR(VLOOKUP(B21,[1]THP!$B$11:$AE$71,30,0),0)</f>
        <v>0</v>
      </c>
      <c r="AC21" s="8">
        <f t="shared" si="4"/>
        <v>5302797.4232849441</v>
      </c>
      <c r="AD21" s="6"/>
      <c r="AE21" s="6"/>
    </row>
    <row r="22" spans="1:31" x14ac:dyDescent="0.25">
      <c r="A22" s="5">
        <v>43733</v>
      </c>
      <c r="B22" s="7">
        <v>10246</v>
      </c>
      <c r="C22" t="s">
        <v>51</v>
      </c>
      <c r="D22" s="7">
        <f t="shared" si="0"/>
        <v>10246</v>
      </c>
      <c r="E22" t="s">
        <v>28</v>
      </c>
      <c r="F22" s="10" t="str">
        <f>IFERROR(VLOOKUP(B22,[1]Gaji!B$8:F$74,5,0),0)</f>
        <v>RUDI PRAWIRO</v>
      </c>
      <c r="G22" s="10">
        <v>23</v>
      </c>
      <c r="H22" s="10" t="s">
        <v>94</v>
      </c>
      <c r="I22" s="6">
        <v>4305299.08</v>
      </c>
      <c r="J22" s="6">
        <f t="shared" si="1"/>
        <v>4305299.08</v>
      </c>
      <c r="K22" s="6">
        <f>IFERROR(VLOOKUP(B22,[1]OToT!$B$8:$E$68,4,0),0)</f>
        <v>0</v>
      </c>
      <c r="L22" s="8">
        <f>IFERROR(VLOOKUP(B22,[1]OToT!$B$8:$D$68,3,0),0)</f>
        <v>535051.61976878613</v>
      </c>
      <c r="M22" s="8">
        <f>IFERROR(VLOOKUP(B22,[1]OToT!$B$8:$F$68,5,0),0)</f>
        <v>25000</v>
      </c>
      <c r="N22" s="6">
        <f t="shared" si="2"/>
        <v>4865350.6997687863</v>
      </c>
      <c r="O22" s="8">
        <f>IFERROR(VLOOKUP(B22,[1]Komisi!$B$8:$F$68,5,0),0)</f>
        <v>1900387.5000000002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6">
        <f t="shared" si="3"/>
        <v>6765738.1997687863</v>
      </c>
      <c r="W22" s="8">
        <f>IFERROR(VLOOKUP(B22,[1]THP!$B$11:$X$71,23,0),0)</f>
        <v>108702.94105413731</v>
      </c>
      <c r="X22" s="8">
        <f>IFERROR(VLOOKUP(B22,[1]THP!$B$11:$T$71,19,0),0)</f>
        <v>86105.981599999999</v>
      </c>
      <c r="Y22" s="8">
        <f>IFERROR(VLOOKUP(B22,[1]THP!$B$11:$V$71,21,0),0)</f>
        <v>43052.9908</v>
      </c>
      <c r="Z22" s="8">
        <f>IFERROR(VLOOKUP(B22,[1]THP!$B$11:$U$71,20,0),0)</f>
        <v>43052.9908</v>
      </c>
      <c r="AA22" s="8">
        <v>0</v>
      </c>
      <c r="AB22" s="8">
        <f>IFERROR(VLOOKUP(B22,[1]THP!$B$11:$AE$71,30,0),0)</f>
        <v>0</v>
      </c>
      <c r="AC22" s="8">
        <f t="shared" si="4"/>
        <v>6484823.2955146497</v>
      </c>
      <c r="AD22" s="6"/>
      <c r="AE22" s="6"/>
    </row>
    <row r="23" spans="1:31" x14ac:dyDescent="0.25">
      <c r="A23" s="5">
        <v>43733</v>
      </c>
      <c r="B23" s="7">
        <v>10264</v>
      </c>
      <c r="C23" t="s">
        <v>52</v>
      </c>
      <c r="D23" s="7">
        <f t="shared" si="0"/>
        <v>10264</v>
      </c>
      <c r="E23" t="s">
        <v>28</v>
      </c>
      <c r="F23" s="10" t="str">
        <f>IFERROR(VLOOKUP(B23,[1]Gaji!B$8:F$74,5,0),0)</f>
        <v>MITA PURNAMA SARI</v>
      </c>
      <c r="G23" s="10">
        <v>23</v>
      </c>
      <c r="H23" s="10" t="s">
        <v>94</v>
      </c>
      <c r="I23" s="6">
        <v>4217313.76</v>
      </c>
      <c r="J23" s="6">
        <f t="shared" si="1"/>
        <v>4217313.76</v>
      </c>
      <c r="K23" s="6">
        <f>IFERROR(VLOOKUP(B23,[1]OToT!$B$8:$E$68,4,0),0)</f>
        <v>0</v>
      </c>
      <c r="L23" s="8">
        <f>IFERROR(VLOOKUP(B23,[1]OToT!$B$8:$D$68,3,0),0)</f>
        <v>524117.02797687863</v>
      </c>
      <c r="M23" s="8">
        <f>IFERROR(VLOOKUP(B23,[1]OToT!$B$8:$F$68,5,0),0)</f>
        <v>25000</v>
      </c>
      <c r="N23" s="6">
        <f t="shared" si="2"/>
        <v>4766430.7879768787</v>
      </c>
      <c r="O23" s="8">
        <f>IFERROR(VLOOKUP(B23,[1]Komisi!$B$8:$F$68,5,0),0)</f>
        <v>1856386.1025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6">
        <f t="shared" si="3"/>
        <v>6622816.8904768787</v>
      </c>
      <c r="W23" s="8">
        <f>IFERROR(VLOOKUP(B23,[1]THP!$B$11:$X$71,23,0),0)</f>
        <v>101662.18924229172</v>
      </c>
      <c r="X23" s="8">
        <f>IFERROR(VLOOKUP(B23,[1]THP!$B$11:$T$71,19,0),0)</f>
        <v>84346.275200000004</v>
      </c>
      <c r="Y23" s="8">
        <f>IFERROR(VLOOKUP(B23,[1]THP!$B$11:$V$71,21,0),0)</f>
        <v>42173.137600000002</v>
      </c>
      <c r="Z23" s="8">
        <f>IFERROR(VLOOKUP(B23,[1]THP!$B$11:$U$71,20,0),0)</f>
        <v>42173.14</v>
      </c>
      <c r="AA23" s="8">
        <v>0</v>
      </c>
      <c r="AB23" s="8">
        <f>IFERROR(VLOOKUP(B23,[1]THP!$B$11:$AE$71,30,0),0)</f>
        <v>0</v>
      </c>
      <c r="AC23" s="8">
        <f t="shared" si="4"/>
        <v>6352462.1484345878</v>
      </c>
      <c r="AD23" s="6"/>
      <c r="AE23" s="6"/>
    </row>
    <row r="24" spans="1:31" x14ac:dyDescent="0.25">
      <c r="A24" s="5">
        <v>43733</v>
      </c>
      <c r="B24" s="7">
        <v>10269</v>
      </c>
      <c r="C24" t="s">
        <v>53</v>
      </c>
      <c r="D24" s="7">
        <f t="shared" si="0"/>
        <v>10269</v>
      </c>
      <c r="E24" t="s">
        <v>28</v>
      </c>
      <c r="F24" s="10" t="str">
        <f>IFERROR(VLOOKUP(B24,[1]Gaji!B$8:F$74,5,0),0)</f>
        <v>BAYU BERIYANTO</v>
      </c>
      <c r="G24" s="10">
        <v>23</v>
      </c>
      <c r="H24" s="10" t="s">
        <v>94</v>
      </c>
      <c r="I24" s="6">
        <v>4309000.33</v>
      </c>
      <c r="J24" s="6">
        <f t="shared" si="1"/>
        <v>4309000.33</v>
      </c>
      <c r="K24" s="6">
        <f>IFERROR(VLOOKUP(B24,[1]OToT!$B$8:$E$68,4,0),0)</f>
        <v>0</v>
      </c>
      <c r="L24" s="8">
        <f>IFERROR(VLOOKUP(B24,[1]OToT!$B$8:$D$68,3,0),0)</f>
        <v>336251.47083815036</v>
      </c>
      <c r="M24" s="8">
        <f>IFERROR(VLOOKUP(B24,[1]OToT!$B$8:$F$68,5,0),0)</f>
        <v>25000</v>
      </c>
      <c r="N24" s="6">
        <f t="shared" si="2"/>
        <v>4670251.8008381501</v>
      </c>
      <c r="O24" s="8">
        <f>IFERROR(VLOOKUP(B24,[1]Komisi!$B$8:$F$68,5,0),0)</f>
        <v>7493899.9199999999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6">
        <f t="shared" si="3"/>
        <v>12164151.72083815</v>
      </c>
      <c r="W24" s="8">
        <f>IFERROR(VLOOKUP(B24,[1]THP!$B$11:$X$71,23,0),0)</f>
        <v>678897.83306285564</v>
      </c>
      <c r="X24" s="8">
        <f>IFERROR(VLOOKUP(B24,[1]THP!$B$11:$T$71,19,0),0)</f>
        <v>86180.006600000008</v>
      </c>
      <c r="Y24" s="8">
        <f>IFERROR(VLOOKUP(B24,[1]THP!$B$11:$V$71,21,0),0)</f>
        <v>43090.003300000004</v>
      </c>
      <c r="Z24" s="8">
        <f>IFERROR(VLOOKUP(B24,[1]THP!$B$11:$U$71,20,0),0)</f>
        <v>0</v>
      </c>
      <c r="AA24" s="8">
        <v>0</v>
      </c>
      <c r="AB24" s="8">
        <f>IFERROR(VLOOKUP(B24,[1]THP!$B$11:$AE$71,30,0),0)</f>
        <v>0</v>
      </c>
      <c r="AC24" s="8">
        <f t="shared" si="4"/>
        <v>11355983.877875295</v>
      </c>
      <c r="AD24" s="6"/>
      <c r="AE24" s="6"/>
    </row>
    <row r="25" spans="1:31" x14ac:dyDescent="0.25">
      <c r="A25" s="5">
        <v>43733</v>
      </c>
      <c r="B25" s="7">
        <v>10275</v>
      </c>
      <c r="C25" t="s">
        <v>54</v>
      </c>
      <c r="D25" s="7">
        <f t="shared" si="0"/>
        <v>10275</v>
      </c>
      <c r="E25" t="s">
        <v>28</v>
      </c>
      <c r="F25" s="10" t="str">
        <f>IFERROR(VLOOKUP(B25,[1]Gaji!B$8:F$74,5,0),0)</f>
        <v>KOTOT TAKARIANTO</v>
      </c>
      <c r="G25" s="10">
        <v>23</v>
      </c>
      <c r="H25" s="10" t="s">
        <v>94</v>
      </c>
      <c r="I25" s="6">
        <v>4218018.76</v>
      </c>
      <c r="J25" s="6">
        <f t="shared" si="1"/>
        <v>4218018.76</v>
      </c>
      <c r="K25" s="6">
        <f>IFERROR(VLOOKUP(B25,[1]OToT!$B$8:$E$68,4,0),0)</f>
        <v>0</v>
      </c>
      <c r="L25" s="8">
        <f>IFERROR(VLOOKUP(B25,[1]OToT!$B$8:$D$68,3,0),0)</f>
        <v>457561.57261657034</v>
      </c>
      <c r="M25" s="8">
        <f>IFERROR(VLOOKUP(B25,[1]OToT!$B$8:$F$68,5,0),0)</f>
        <v>50000</v>
      </c>
      <c r="N25" s="6">
        <f t="shared" si="2"/>
        <v>4725580.3326165704</v>
      </c>
      <c r="O25" s="8">
        <f>IFERROR(VLOOKUP(B25,[1]Komisi!$B$8:$F$68,5,0),0)</f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6">
        <f t="shared" si="3"/>
        <v>4725580.3326165704</v>
      </c>
      <c r="W25" s="8">
        <f>IFERROR(VLOOKUP(B25,[1]THP!$B$11:$X$71,23,0),0)</f>
        <v>11545.471527927437</v>
      </c>
      <c r="X25" s="8">
        <f>IFERROR(VLOOKUP(B25,[1]THP!$B$11:$T$71,19,0),0)</f>
        <v>84360.375199999995</v>
      </c>
      <c r="Y25" s="8">
        <f>IFERROR(VLOOKUP(B25,[1]THP!$B$11:$V$71,21,0),0)</f>
        <v>42180.187599999997</v>
      </c>
      <c r="Z25" s="8">
        <f>IFERROR(VLOOKUP(B25,[1]THP!$B$11:$U$71,20,0),0)</f>
        <v>42180.187599999997</v>
      </c>
      <c r="AA25" s="8">
        <v>0</v>
      </c>
      <c r="AB25" s="8">
        <f>IFERROR(VLOOKUP(B25,[1]THP!$B$11:$AE$71,30,0),0)</f>
        <v>0</v>
      </c>
      <c r="AC25" s="8">
        <f t="shared" si="4"/>
        <v>4545314.1106886435</v>
      </c>
      <c r="AD25" s="6"/>
      <c r="AE25" s="6"/>
    </row>
    <row r="26" spans="1:31" x14ac:dyDescent="0.25">
      <c r="A26" s="5">
        <v>43733</v>
      </c>
      <c r="B26" s="7">
        <v>10279</v>
      </c>
      <c r="C26" t="s">
        <v>55</v>
      </c>
      <c r="D26" s="7">
        <f t="shared" si="0"/>
        <v>10279</v>
      </c>
      <c r="E26" t="s">
        <v>28</v>
      </c>
      <c r="F26" s="10" t="str">
        <f>IFERROR(VLOOKUP(B26,[1]Gaji!B$8:F$74,5,0),0)</f>
        <v>KOTOT TAKARIANTO</v>
      </c>
      <c r="G26" s="10">
        <v>23</v>
      </c>
      <c r="H26" s="10" t="s">
        <v>94</v>
      </c>
      <c r="I26" s="6">
        <v>4140000</v>
      </c>
      <c r="J26" s="6">
        <f t="shared" si="1"/>
        <v>4140000</v>
      </c>
      <c r="K26" s="6">
        <f>IFERROR(VLOOKUP(B26,[1]OToT!$B$8:$E$68,4,0),0)</f>
        <v>0</v>
      </c>
      <c r="L26" s="8">
        <f>IFERROR(VLOOKUP(B26,[1]OToT!$B$8:$D$68,3,0),0)</f>
        <v>646127.16763005778</v>
      </c>
      <c r="M26" s="8">
        <f>IFERROR(VLOOKUP(B26,[1]OToT!$B$8:$F$68,5,0),0)</f>
        <v>50000</v>
      </c>
      <c r="N26" s="6">
        <f t="shared" si="2"/>
        <v>4836127.1676300578</v>
      </c>
      <c r="O26" s="8">
        <f>IFERROR(VLOOKUP(B26,[1]Komisi!$B$8:$F$68,5,0),0)</f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6">
        <f t="shared" si="3"/>
        <v>4836127.1676300578</v>
      </c>
      <c r="W26" s="8">
        <f>IFERROR(VLOOKUP(B26,[1]THP!$B$11:$X$71,23,0),0)</f>
        <v>10777.000462427735</v>
      </c>
      <c r="X26" s="8">
        <f>IFERROR(VLOOKUP(B26,[1]THP!$B$11:$T$71,19,0),0)</f>
        <v>82800</v>
      </c>
      <c r="Y26" s="8">
        <f>IFERROR(VLOOKUP(B26,[1]THP!$B$11:$V$71,21,0),0)</f>
        <v>41400</v>
      </c>
      <c r="Z26" s="8">
        <f>IFERROR(VLOOKUP(B26,[1]THP!$B$11:$U$71,20,0),0)</f>
        <v>0</v>
      </c>
      <c r="AA26" s="8">
        <v>0</v>
      </c>
      <c r="AB26" s="8">
        <f>IFERROR(VLOOKUP(B26,[1]THP!$B$11:$AE$71,30,0),0)</f>
        <v>0</v>
      </c>
      <c r="AC26" s="8">
        <f t="shared" si="4"/>
        <v>4701150.16716763</v>
      </c>
      <c r="AD26" s="6"/>
      <c r="AE26" s="6"/>
    </row>
    <row r="27" spans="1:31" x14ac:dyDescent="0.25">
      <c r="A27" s="5">
        <v>43733</v>
      </c>
      <c r="B27" s="7">
        <v>10286</v>
      </c>
      <c r="C27" t="s">
        <v>56</v>
      </c>
      <c r="D27" s="7">
        <f t="shared" si="0"/>
        <v>10286</v>
      </c>
      <c r="E27" t="s">
        <v>28</v>
      </c>
      <c r="F27" s="10" t="str">
        <f>IFERROR(VLOOKUP(B27,[1]Gaji!B$8:F$74,5,0),0)</f>
        <v>MITA PURNAMA SARI</v>
      </c>
      <c r="G27" s="10">
        <v>23</v>
      </c>
      <c r="H27" s="10" t="s">
        <v>94</v>
      </c>
      <c r="I27" s="6">
        <v>4140000</v>
      </c>
      <c r="J27" s="6">
        <f t="shared" si="1"/>
        <v>4140000</v>
      </c>
      <c r="K27" s="6">
        <f>IFERROR(VLOOKUP(B27,[1]OToT!$B$8:$E$68,4,0),0)</f>
        <v>0</v>
      </c>
      <c r="L27" s="8">
        <f>IFERROR(VLOOKUP(B27,[1]OToT!$B$8:$D$68,3,0),0)</f>
        <v>454682.08092485555</v>
      </c>
      <c r="M27" s="8">
        <f>IFERROR(VLOOKUP(B27,[1]OToT!$B$8:$F$68,5,0),0)</f>
        <v>50000</v>
      </c>
      <c r="N27" s="6">
        <f t="shared" si="2"/>
        <v>4644682.0809248555</v>
      </c>
      <c r="O27" s="8">
        <f>IFERROR(VLOOKUP(B27,[1]Komisi!$B$8:$F$68,5,0),0)</f>
        <v>815625.02249999996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6">
        <f t="shared" si="3"/>
        <v>5460307.1034248555</v>
      </c>
      <c r="W27" s="8">
        <f>IFERROR(VLOOKUP(B27,[1]THP!$B$11:$X$71,23,0),0)</f>
        <v>46221.547412680644</v>
      </c>
      <c r="X27" s="8">
        <f>IFERROR(VLOOKUP(B27,[1]THP!$B$11:$T$71,19,0),0)</f>
        <v>82800</v>
      </c>
      <c r="Y27" s="8">
        <f>IFERROR(VLOOKUP(B27,[1]THP!$B$11:$V$71,21,0),0)</f>
        <v>41400</v>
      </c>
      <c r="Z27" s="8">
        <f>IFERROR(VLOOKUP(B27,[1]THP!$B$11:$U$71,20,0),0)</f>
        <v>41400</v>
      </c>
      <c r="AA27" s="8">
        <v>0</v>
      </c>
      <c r="AB27" s="8">
        <f>IFERROR(VLOOKUP(B27,[1]THP!$B$11:$AE$71,30,0),0)</f>
        <v>160000</v>
      </c>
      <c r="AC27" s="8">
        <f t="shared" si="4"/>
        <v>5088485.556012175</v>
      </c>
      <c r="AD27" s="6"/>
      <c r="AE27" s="6"/>
    </row>
    <row r="28" spans="1:31" x14ac:dyDescent="0.25">
      <c r="A28" s="5">
        <v>43733</v>
      </c>
      <c r="B28" s="7">
        <v>10292</v>
      </c>
      <c r="C28" t="s">
        <v>57</v>
      </c>
      <c r="D28" s="7">
        <f t="shared" si="0"/>
        <v>10292</v>
      </c>
      <c r="E28" t="s">
        <v>28</v>
      </c>
      <c r="F28" s="10" t="str">
        <f>IFERROR(VLOOKUP(B28,[1]Gaji!B$8:F$74,5,0),0)</f>
        <v>SITI ROMLAH</v>
      </c>
      <c r="G28" s="10">
        <v>23</v>
      </c>
      <c r="H28" s="10" t="s">
        <v>94</v>
      </c>
      <c r="I28" s="6">
        <v>4217313.76</v>
      </c>
      <c r="J28" s="6">
        <f t="shared" si="1"/>
        <v>4217313.76</v>
      </c>
      <c r="K28" s="6">
        <f>IFERROR(VLOOKUP(B28,[1]OToT!$B$8:$E$68,4,0),0)</f>
        <v>0</v>
      </c>
      <c r="L28" s="8">
        <f>IFERROR(VLOOKUP(B28,[1]OToT!$B$8:$D$68,3,0),0)</f>
        <v>451797.00396146427</v>
      </c>
      <c r="M28" s="8">
        <f>IFERROR(VLOOKUP(B28,[1]OToT!$B$8:$F$68,5,0),0)</f>
        <v>50000</v>
      </c>
      <c r="N28" s="6">
        <f t="shared" si="2"/>
        <v>4719110.7639614642</v>
      </c>
      <c r="O28" s="8">
        <f>IFERROR(VLOOKUP(B28,[1]Komisi!$B$8:$F$68,5,0),0)</f>
        <v>994675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6">
        <f t="shared" si="3"/>
        <v>5713785.7639614642</v>
      </c>
      <c r="W28" s="8">
        <f>IFERROR(VLOOKUP(B28,[1]THP!$B$11:$X$71,23,0),0)</f>
        <v>58483.210396809569</v>
      </c>
      <c r="X28" s="8">
        <f>IFERROR(VLOOKUP(B28,[1]THP!$B$11:$T$71,19,0),0)</f>
        <v>84346.275200000004</v>
      </c>
      <c r="Y28" s="8">
        <f>IFERROR(VLOOKUP(B28,[1]THP!$B$11:$V$71,21,0),0)</f>
        <v>42173.137600000002</v>
      </c>
      <c r="Z28" s="8">
        <f>IFERROR(VLOOKUP(B28,[1]THP!$B$11:$U$71,20,0),0)</f>
        <v>42173.137600000002</v>
      </c>
      <c r="AA28" s="8">
        <v>0</v>
      </c>
      <c r="AB28" s="8">
        <f>IFERROR(VLOOKUP(B28,[1]THP!$B$11:$AE$71,30,0),0)</f>
        <v>0</v>
      </c>
      <c r="AC28" s="8">
        <f t="shared" si="4"/>
        <v>5486610.0031646546</v>
      </c>
      <c r="AD28" s="6"/>
      <c r="AE28" s="6"/>
    </row>
    <row r="29" spans="1:31" x14ac:dyDescent="0.25">
      <c r="A29" s="5">
        <v>43733</v>
      </c>
      <c r="B29" s="7">
        <v>10293</v>
      </c>
      <c r="C29" t="s">
        <v>58</v>
      </c>
      <c r="D29" s="7">
        <f t="shared" si="0"/>
        <v>10293</v>
      </c>
      <c r="E29" t="s">
        <v>28</v>
      </c>
      <c r="F29" s="10" t="str">
        <f>IFERROR(VLOOKUP(B29,[1]Gaji!B$8:F$74,5,0),0)</f>
        <v>BAYU BERIYANTO</v>
      </c>
      <c r="G29" s="10">
        <v>23</v>
      </c>
      <c r="H29" s="10" t="s">
        <v>94</v>
      </c>
      <c r="I29" s="6">
        <v>4140000</v>
      </c>
      <c r="J29" s="6">
        <f t="shared" si="1"/>
        <v>4140000</v>
      </c>
      <c r="K29" s="6">
        <f>IFERROR(VLOOKUP(B29,[1]OToT!$B$8:$E$68,4,0),0)</f>
        <v>0</v>
      </c>
      <c r="L29" s="8">
        <f>IFERROR(VLOOKUP(B29,[1]OToT!$B$8:$D$68,3,0),0)</f>
        <v>514508.67052023124</v>
      </c>
      <c r="M29" s="8">
        <f>IFERROR(VLOOKUP(B29,[1]OToT!$B$8:$F$68,5,0),0)</f>
        <v>25000</v>
      </c>
      <c r="N29" s="6">
        <f t="shared" si="2"/>
        <v>4679508.6705202311</v>
      </c>
      <c r="O29" s="8">
        <f>IFERROR(VLOOKUP(B29,[1]Komisi!$B$8:$F$68,5,0),0)</f>
        <v>960534.76749999996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6">
        <f t="shared" si="3"/>
        <v>5640043.4380202312</v>
      </c>
      <c r="W29" s="8">
        <f>IFERROR(VLOOKUP(B29,[1]THP!$B$11:$X$71,23,0),0)</f>
        <v>54759.02330596136</v>
      </c>
      <c r="X29" s="8">
        <f>IFERROR(VLOOKUP(B29,[1]THP!$B$11:$T$71,19,0),0)</f>
        <v>82800</v>
      </c>
      <c r="Y29" s="8">
        <f>IFERROR(VLOOKUP(B29,[1]THP!$B$11:$V$71,21,0),0)</f>
        <v>41400</v>
      </c>
      <c r="Z29" s="8">
        <f>IFERROR(VLOOKUP(B29,[1]THP!$B$11:$U$71,20,0),0)</f>
        <v>41400</v>
      </c>
      <c r="AA29" s="8">
        <v>0</v>
      </c>
      <c r="AB29" s="8">
        <f>IFERROR(VLOOKUP(B29,[1]THP!$B$11:$AE$71,30,0),0)</f>
        <v>0</v>
      </c>
      <c r="AC29" s="8">
        <f t="shared" si="4"/>
        <v>5419684.4147142703</v>
      </c>
      <c r="AD29" s="6"/>
      <c r="AE29" s="6"/>
    </row>
    <row r="30" spans="1:31" x14ac:dyDescent="0.25">
      <c r="A30" s="5">
        <v>43733</v>
      </c>
      <c r="B30" s="7">
        <v>10300</v>
      </c>
      <c r="C30" t="s">
        <v>59</v>
      </c>
      <c r="D30" s="7">
        <f t="shared" si="0"/>
        <v>10300</v>
      </c>
      <c r="E30" t="s">
        <v>28</v>
      </c>
      <c r="F30" s="10" t="str">
        <f>IFERROR(VLOOKUP(B30,[1]Gaji!B$8:F$74,5,0),0)</f>
        <v>MITA PURNAMA SARI</v>
      </c>
      <c r="G30" s="10">
        <v>23</v>
      </c>
      <c r="H30" s="10" t="s">
        <v>94</v>
      </c>
      <c r="I30" s="6">
        <v>4140000</v>
      </c>
      <c r="J30" s="6">
        <f t="shared" si="1"/>
        <v>4140000</v>
      </c>
      <c r="K30" s="6">
        <f>IFERROR(VLOOKUP(B30,[1]OToT!$B$8:$E$68,4,0),0)</f>
        <v>0</v>
      </c>
      <c r="L30" s="8">
        <f>IFERROR(VLOOKUP(B30,[1]OToT!$B$8:$D$68,3,0),0)</f>
        <v>514508.67052023124</v>
      </c>
      <c r="M30" s="8">
        <f>IFERROR(VLOOKUP(B30,[1]OToT!$B$8:$F$68,5,0),0)</f>
        <v>25000</v>
      </c>
      <c r="N30" s="6">
        <f t="shared" si="2"/>
        <v>4679508.6705202311</v>
      </c>
      <c r="O30" s="8">
        <f>IFERROR(VLOOKUP(B30,[1]Komisi!$B$8:$F$68,5,0),0)</f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6">
        <f t="shared" si="3"/>
        <v>4679508.6705202311</v>
      </c>
      <c r="W30" s="8">
        <f>IFERROR(VLOOKUP(B30,[1]THP!$B$11:$X$71,23,0),0)</f>
        <v>3337.6218497113314</v>
      </c>
      <c r="X30" s="8">
        <f>IFERROR(VLOOKUP(B30,[1]THP!$B$11:$T$71,19,0),0)</f>
        <v>82800</v>
      </c>
      <c r="Y30" s="8">
        <f>IFERROR(VLOOKUP(B30,[1]THP!$B$11:$V$71,21,0),0)</f>
        <v>41400</v>
      </c>
      <c r="Z30" s="8">
        <f>IFERROR(VLOOKUP(B30,[1]THP!$B$11:$U$71,20,0),0)</f>
        <v>0</v>
      </c>
      <c r="AA30" s="8">
        <v>0</v>
      </c>
      <c r="AB30" s="8">
        <f>IFERROR(VLOOKUP(B30,[1]THP!$B$11:$AE$71,30,0),0)</f>
        <v>0</v>
      </c>
      <c r="AC30" s="8">
        <f t="shared" si="4"/>
        <v>4551971.0486705201</v>
      </c>
      <c r="AD30" s="6"/>
      <c r="AE30" s="6"/>
    </row>
    <row r="31" spans="1:31" x14ac:dyDescent="0.25">
      <c r="A31" s="5">
        <v>43733</v>
      </c>
      <c r="B31" s="7">
        <v>10306</v>
      </c>
      <c r="C31" t="s">
        <v>60</v>
      </c>
      <c r="D31" s="7">
        <f t="shared" si="0"/>
        <v>10306</v>
      </c>
      <c r="E31" t="s">
        <v>28</v>
      </c>
      <c r="F31" s="10" t="str">
        <f>IFERROR(VLOOKUP(B31,[1]Gaji!B$8:F$74,5,0),0)</f>
        <v>RUDI PRAWIRO</v>
      </c>
      <c r="G31" s="10">
        <v>23</v>
      </c>
      <c r="H31" s="10" t="s">
        <v>94</v>
      </c>
      <c r="I31" s="6">
        <v>4140000</v>
      </c>
      <c r="J31" s="6">
        <f t="shared" si="1"/>
        <v>4140000</v>
      </c>
      <c r="K31" s="6">
        <f>IFERROR(VLOOKUP(B31,[1]OToT!$B$8:$E$68,4,0),0)</f>
        <v>0</v>
      </c>
      <c r="L31" s="8">
        <f>IFERROR(VLOOKUP(B31,[1]OToT!$B$8:$D$68,3,0),0)</f>
        <v>445109.82658959541</v>
      </c>
      <c r="M31" s="8">
        <f>IFERROR(VLOOKUP(B31,[1]OToT!$B$8:$F$68,5,0),0)</f>
        <v>50000</v>
      </c>
      <c r="N31" s="6">
        <f t="shared" si="2"/>
        <v>4635109.8265895955</v>
      </c>
      <c r="O31" s="8">
        <f>IFERROR(VLOOKUP(B31,[1]Komisi!$B$8:$F$68,5,0),0)</f>
        <v>1368279.8674999999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6">
        <f t="shared" si="3"/>
        <v>6003389.6940895952</v>
      </c>
      <c r="W31" s="8">
        <f>IFERROR(VLOOKUP(B31,[1]THP!$B$11:$X$71,23,0),0)</f>
        <v>72017.970469255815</v>
      </c>
      <c r="X31" s="8">
        <f>IFERROR(VLOOKUP(B31,[1]THP!$B$11:$T$71,19,0),0)</f>
        <v>82800</v>
      </c>
      <c r="Y31" s="8">
        <f>IFERROR(VLOOKUP(B31,[1]THP!$B$11:$V$71,21,0),0)</f>
        <v>41400</v>
      </c>
      <c r="Z31" s="8">
        <f>IFERROR(VLOOKUP(B31,[1]THP!$B$11:$U$71,20,0),0)</f>
        <v>41400</v>
      </c>
      <c r="AA31" s="8">
        <v>0</v>
      </c>
      <c r="AB31" s="8">
        <f>IFERROR(VLOOKUP(B31,[1]THP!$B$11:$AE$71,30,0),0)</f>
        <v>0</v>
      </c>
      <c r="AC31" s="8">
        <f t="shared" si="4"/>
        <v>5765771.7236203393</v>
      </c>
      <c r="AD31" s="6"/>
      <c r="AE31" s="6"/>
    </row>
    <row r="32" spans="1:31" x14ac:dyDescent="0.25">
      <c r="A32" s="5">
        <v>43733</v>
      </c>
      <c r="B32" s="7">
        <v>10311</v>
      </c>
      <c r="C32" t="s">
        <v>61</v>
      </c>
      <c r="D32" s="7">
        <f t="shared" si="0"/>
        <v>10311</v>
      </c>
      <c r="E32" t="s">
        <v>28</v>
      </c>
      <c r="F32" s="10" t="str">
        <f>IFERROR(VLOOKUP(B32,[1]Gaji!B$8:F$74,5,0),0)</f>
        <v>MONANG SITOHANG</v>
      </c>
      <c r="G32" s="10">
        <v>23</v>
      </c>
      <c r="H32" s="10" t="s">
        <v>94</v>
      </c>
      <c r="I32" s="6">
        <v>4216700</v>
      </c>
      <c r="J32" s="6">
        <f t="shared" si="1"/>
        <v>4216700</v>
      </c>
      <c r="K32" s="6">
        <f>IFERROR(VLOOKUP(B32,[1]OToT!$B$8:$E$68,4,0),0)</f>
        <v>0</v>
      </c>
      <c r="L32" s="8">
        <f>IFERROR(VLOOKUP(B32,[1]OToT!$B$8:$D$68,3,0),0)</f>
        <v>658097.68786127167</v>
      </c>
      <c r="M32" s="8">
        <f>IFERROR(VLOOKUP(B32,[1]OToT!$B$8:$F$68,5,0),0)</f>
        <v>50000</v>
      </c>
      <c r="N32" s="6">
        <f t="shared" si="2"/>
        <v>4924797.6878612712</v>
      </c>
      <c r="O32" s="8">
        <f>IFERROR(VLOOKUP(B32,[1]Komisi!$B$8:$F$68,5,0),0)</f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6">
        <f t="shared" si="3"/>
        <v>4924797.6878612712</v>
      </c>
      <c r="W32" s="8">
        <f>IFERROR(VLOOKUP(B32,[1]THP!$B$11:$X$71,23,0),0)</f>
        <v>15101.138973410716</v>
      </c>
      <c r="X32" s="8">
        <f>IFERROR(VLOOKUP(B32,[1]THP!$B$11:$T$71,19,0),0)</f>
        <v>84334</v>
      </c>
      <c r="Y32" s="8">
        <f>IFERROR(VLOOKUP(B32,[1]THP!$B$11:$V$71,21,0),0)</f>
        <v>42167</v>
      </c>
      <c r="Z32" s="8">
        <f>IFERROR(VLOOKUP(B32,[1]THP!$B$11:$U$71,20,0),0)</f>
        <v>0</v>
      </c>
      <c r="AA32" s="8">
        <v>0</v>
      </c>
      <c r="AB32" s="8">
        <f>IFERROR(VLOOKUP(B32,[1]THP!$B$11:$AE$71,30,0),0)</f>
        <v>0</v>
      </c>
      <c r="AC32" s="8">
        <f t="shared" si="4"/>
        <v>4783195.54888786</v>
      </c>
      <c r="AD32" s="6"/>
      <c r="AE32" s="6"/>
    </row>
    <row r="33" spans="1:31" x14ac:dyDescent="0.25">
      <c r="A33" s="5">
        <v>43733</v>
      </c>
      <c r="B33" s="7">
        <v>10313</v>
      </c>
      <c r="C33" t="s">
        <v>62</v>
      </c>
      <c r="D33" s="7">
        <f t="shared" si="0"/>
        <v>10313</v>
      </c>
      <c r="E33" t="s">
        <v>28</v>
      </c>
      <c r="F33" s="10" t="str">
        <f>IFERROR(VLOOKUP(B33,[1]Gaji!B$8:F$74,5,0),0)</f>
        <v>RUDI PRAWIRO</v>
      </c>
      <c r="G33" s="10">
        <v>23</v>
      </c>
      <c r="H33" s="10" t="s">
        <v>94</v>
      </c>
      <c r="I33" s="6">
        <v>4304225</v>
      </c>
      <c r="J33" s="6">
        <f t="shared" si="1"/>
        <v>4304225</v>
      </c>
      <c r="K33" s="6">
        <f>IFERROR(VLOOKUP(B33,[1]OToT!$B$8:$E$68,4,0),0)</f>
        <v>0</v>
      </c>
      <c r="L33" s="8">
        <f>IFERROR(VLOOKUP(B33,[1]OToT!$B$8:$D$68,3,0),0)</f>
        <v>671757.65895953751</v>
      </c>
      <c r="M33" s="8">
        <f>IFERROR(VLOOKUP(B33,[1]OToT!$B$8:$F$68,5,0),0)</f>
        <v>50000</v>
      </c>
      <c r="N33" s="6">
        <f t="shared" si="2"/>
        <v>5025982.6589595377</v>
      </c>
      <c r="O33" s="8">
        <f>IFERROR(VLOOKUP(B33,[1]Komisi!$B$8:$F$68,5,0),0)</f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6">
        <f t="shared" si="3"/>
        <v>5025982.6589595377</v>
      </c>
      <c r="W33" s="8">
        <f>IFERROR(VLOOKUP(B33,[1]THP!$B$11:$X$71,23,0),0)</f>
        <v>20035.561700578033</v>
      </c>
      <c r="X33" s="8">
        <f>IFERROR(VLOOKUP(B33,[1]THP!$B$11:$T$71,19,0),0)</f>
        <v>86084.5</v>
      </c>
      <c r="Y33" s="8">
        <f>IFERROR(VLOOKUP(B33,[1]THP!$B$11:$V$71,21,0),0)</f>
        <v>43042.25</v>
      </c>
      <c r="Z33" s="8">
        <f>IFERROR(VLOOKUP(B33,[1]THP!$B$11:$U$71,20,0),0)</f>
        <v>0</v>
      </c>
      <c r="AA33" s="8">
        <v>0</v>
      </c>
      <c r="AB33" s="8">
        <f>IFERROR(VLOOKUP(B33,[1]THP!$B$11:$AE$71,30,0),0)</f>
        <v>0</v>
      </c>
      <c r="AC33" s="8">
        <f t="shared" si="4"/>
        <v>4876820.3472589599</v>
      </c>
      <c r="AD33" s="6"/>
      <c r="AE33" s="6"/>
    </row>
    <row r="34" spans="1:31" x14ac:dyDescent="0.25">
      <c r="A34" s="5">
        <v>43733</v>
      </c>
      <c r="B34" s="7">
        <v>10315</v>
      </c>
      <c r="C34" t="s">
        <v>63</v>
      </c>
      <c r="D34" s="7">
        <f t="shared" si="0"/>
        <v>10315</v>
      </c>
      <c r="E34" t="s">
        <v>28</v>
      </c>
      <c r="F34" s="10" t="str">
        <f>IFERROR(VLOOKUP(B34,[1]Gaji!B$8:F$74,5,0),0)</f>
        <v>BAYU BERIYANTO</v>
      </c>
      <c r="G34" s="10">
        <v>23</v>
      </c>
      <c r="H34" s="10" t="s">
        <v>94</v>
      </c>
      <c r="I34" s="6">
        <v>4140000</v>
      </c>
      <c r="J34" s="6">
        <f t="shared" si="1"/>
        <v>4140000</v>
      </c>
      <c r="K34" s="6">
        <f>IFERROR(VLOOKUP(B34,[1]OToT!$B$8:$E$68,4,0),0)</f>
        <v>0</v>
      </c>
      <c r="L34" s="8">
        <f>IFERROR(VLOOKUP(B34,[1]OToT!$B$8:$D$68,3,0),0)</f>
        <v>323063.58381502889</v>
      </c>
      <c r="M34" s="8">
        <f>IFERROR(VLOOKUP(B34,[1]OToT!$B$8:$F$68,5,0),0)</f>
        <v>25000</v>
      </c>
      <c r="N34" s="6">
        <f t="shared" si="2"/>
        <v>4488063.5838150289</v>
      </c>
      <c r="O34" s="8">
        <f>IFERROR(VLOOKUP(B34,[1]Komisi!$B$8:$F$68,5,0),0)</f>
        <v>1438667.75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6">
        <f t="shared" si="3"/>
        <v>5926731.3338150289</v>
      </c>
      <c r="W34" s="8">
        <f>IFERROR(VLOOKUP(B34,[1]THP!$B$11:$X$71,23,0),0)</f>
        <v>25080.698356213918</v>
      </c>
      <c r="X34" s="8">
        <f>IFERROR(VLOOKUP(B34,[1]THP!$B$11:$T$71,19,0),0)</f>
        <v>82800</v>
      </c>
      <c r="Y34" s="8">
        <f>IFERROR(VLOOKUP(B34,[1]THP!$B$11:$V$71,21,0),0)</f>
        <v>41400</v>
      </c>
      <c r="Z34" s="8">
        <f>IFERROR(VLOOKUP(B34,[1]THP!$B$11:$U$71,20,0),0)</f>
        <v>0</v>
      </c>
      <c r="AA34" s="8">
        <v>0</v>
      </c>
      <c r="AB34" s="8">
        <f>IFERROR(VLOOKUP(B34,[1]THP!$B$11:$AE$71,30,0),0)</f>
        <v>0</v>
      </c>
      <c r="AC34" s="8">
        <f t="shared" si="4"/>
        <v>5777450.6354588149</v>
      </c>
      <c r="AD34" s="6"/>
      <c r="AE34" s="6"/>
    </row>
    <row r="35" spans="1:31" x14ac:dyDescent="0.25">
      <c r="A35" s="5">
        <v>43733</v>
      </c>
      <c r="B35" s="7">
        <v>10317</v>
      </c>
      <c r="C35" t="s">
        <v>64</v>
      </c>
      <c r="D35" s="7">
        <f t="shared" si="0"/>
        <v>10317</v>
      </c>
      <c r="E35" t="s">
        <v>28</v>
      </c>
      <c r="F35" s="10" t="str">
        <f>IFERROR(VLOOKUP(B35,[1]Gaji!B$8:F$74,5,0),0)</f>
        <v>MONANG SITOHANG</v>
      </c>
      <c r="G35" s="10">
        <v>23</v>
      </c>
      <c r="H35" s="10" t="s">
        <v>94</v>
      </c>
      <c r="I35" s="6">
        <v>4216700</v>
      </c>
      <c r="J35" s="6">
        <f t="shared" si="1"/>
        <v>4216700</v>
      </c>
      <c r="K35" s="6">
        <f>IFERROR(VLOOKUP(B35,[1]OToT!$B$8:$E$68,4,0),0)</f>
        <v>0</v>
      </c>
      <c r="L35" s="8">
        <f>IFERROR(VLOOKUP(B35,[1]OToT!$B$8:$D$68,3,0),0)</f>
        <v>329048.84393063583</v>
      </c>
      <c r="M35" s="8">
        <f>IFERROR(VLOOKUP(B35,[1]OToT!$B$8:$F$68,5,0),0)</f>
        <v>25000</v>
      </c>
      <c r="N35" s="6">
        <f t="shared" si="2"/>
        <v>4570748.8439306356</v>
      </c>
      <c r="O35" s="8">
        <f>IFERROR(VLOOKUP(B35,[1]Komisi!$B$8:$F$68,5,0),0)</f>
        <v>2595900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6">
        <f t="shared" si="3"/>
        <v>7166648.8439306356</v>
      </c>
      <c r="W35" s="8">
        <f>IFERROR(VLOOKUP(B35,[1]THP!$B$11:$X$71,23,0),0)</f>
        <v>127492.4488867052</v>
      </c>
      <c r="X35" s="8">
        <f>IFERROR(VLOOKUP(B35,[1]THP!$B$11:$T$71,19,0),0)</f>
        <v>84334</v>
      </c>
      <c r="Y35" s="8">
        <f>IFERROR(VLOOKUP(B35,[1]THP!$B$11:$V$71,21,0),0)</f>
        <v>42167</v>
      </c>
      <c r="Z35" s="8">
        <f>IFERROR(VLOOKUP(B35,[1]THP!$B$11:$U$71,20,0),0)</f>
        <v>42167</v>
      </c>
      <c r="AA35" s="8">
        <v>0</v>
      </c>
      <c r="AB35" s="8">
        <f>IFERROR(VLOOKUP(B35,[1]THP!$B$11:$AE$71,30,0),0)</f>
        <v>0</v>
      </c>
      <c r="AC35" s="8">
        <f t="shared" si="4"/>
        <v>6870488.39504393</v>
      </c>
      <c r="AD35" s="6"/>
      <c r="AE35" s="6"/>
    </row>
    <row r="36" spans="1:31" x14ac:dyDescent="0.25">
      <c r="A36" s="5">
        <v>43733</v>
      </c>
      <c r="B36" s="7">
        <v>10322</v>
      </c>
      <c r="C36" t="s">
        <v>65</v>
      </c>
      <c r="D36" s="7">
        <f t="shared" si="0"/>
        <v>10322</v>
      </c>
      <c r="E36" t="s">
        <v>28</v>
      </c>
      <c r="F36" s="10" t="str">
        <f>IFERROR(VLOOKUP(B36,[1]Gaji!B$8:F$74,5,0),0)</f>
        <v>BAYU BERIYANTO</v>
      </c>
      <c r="G36" s="10">
        <v>23</v>
      </c>
      <c r="H36" s="10" t="s">
        <v>94</v>
      </c>
      <c r="I36" s="6">
        <v>4138022</v>
      </c>
      <c r="J36" s="6">
        <f t="shared" si="1"/>
        <v>4138022</v>
      </c>
      <c r="K36" s="6">
        <f>IFERROR(VLOOKUP(B36,[1]OToT!$B$8:$E$68,4,0),0)</f>
        <v>0</v>
      </c>
      <c r="L36" s="8">
        <f>IFERROR(VLOOKUP(B36,[1]OToT!$B$8:$D$68,3,0),0)</f>
        <v>322909.23121387279</v>
      </c>
      <c r="M36" s="8">
        <f>IFERROR(VLOOKUP(B36,[1]OToT!$B$8:$F$68,5,0),0)</f>
        <v>25000</v>
      </c>
      <c r="N36" s="6">
        <f t="shared" si="2"/>
        <v>4485931.2312138733</v>
      </c>
      <c r="O36" s="8">
        <f>IFERROR(VLOOKUP(B36,[1]Komisi!$B$8:$F$68,5,0),0)</f>
        <v>795645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6">
        <f t="shared" si="3"/>
        <v>5281576.2312138733</v>
      </c>
      <c r="W36" s="8">
        <f>IFERROR(VLOOKUP(B36,[1]THP!$B$11:$X$71,23,0),0)</f>
        <v>37726.165990658978</v>
      </c>
      <c r="X36" s="8">
        <f>IFERROR(VLOOKUP(B36,[1]THP!$B$11:$T$71,19,0),0)</f>
        <v>82760.44</v>
      </c>
      <c r="Y36" s="8">
        <f>IFERROR(VLOOKUP(B36,[1]THP!$B$11:$V$71,21,0),0)</f>
        <v>41380.22</v>
      </c>
      <c r="Z36" s="8">
        <f>IFERROR(VLOOKUP(B36,[1]THP!$B$11:$U$71,20,0),0)</f>
        <v>41380.22</v>
      </c>
      <c r="AA36" s="8">
        <v>0</v>
      </c>
      <c r="AB36" s="8">
        <f>IFERROR(VLOOKUP(B36,[1]THP!$B$11:$AE$71,30,0),0)</f>
        <v>0</v>
      </c>
      <c r="AC36" s="8">
        <f t="shared" si="4"/>
        <v>5078329.1852232143</v>
      </c>
      <c r="AD36" s="6"/>
      <c r="AE36" s="6"/>
    </row>
    <row r="37" spans="1:31" x14ac:dyDescent="0.25">
      <c r="A37" s="5">
        <v>43733</v>
      </c>
      <c r="B37" s="7">
        <v>10324</v>
      </c>
      <c r="C37" t="s">
        <v>66</v>
      </c>
      <c r="D37" s="7">
        <f t="shared" si="0"/>
        <v>10324</v>
      </c>
      <c r="E37" t="s">
        <v>28</v>
      </c>
      <c r="F37" s="10" t="str">
        <f>IFERROR(VLOOKUP(B37,[1]Gaji!B$8:F$74,5,0),0)</f>
        <v>KOTOT TAKARIANTO</v>
      </c>
      <c r="G37" s="10">
        <v>23</v>
      </c>
      <c r="H37" s="10" t="s">
        <v>94</v>
      </c>
      <c r="I37" s="6">
        <v>4138022</v>
      </c>
      <c r="J37" s="6">
        <f t="shared" si="1"/>
        <v>4138022</v>
      </c>
      <c r="K37" s="6">
        <f>IFERROR(VLOOKUP(B37,[1]OToT!$B$8:$E$68,4,0),0)</f>
        <v>0</v>
      </c>
      <c r="L37" s="8">
        <f>IFERROR(VLOOKUP(B37,[1]OToT!$B$8:$D$68,3,0),0)</f>
        <v>454464.84393063583</v>
      </c>
      <c r="M37" s="8">
        <f>IFERROR(VLOOKUP(B37,[1]OToT!$B$8:$F$68,5,0),0)</f>
        <v>50000</v>
      </c>
      <c r="N37" s="6">
        <f t="shared" si="2"/>
        <v>4642486.8439306356</v>
      </c>
      <c r="O37" s="8">
        <f>IFERROR(VLOOKUP(B37,[1]Komisi!$B$8:$F$68,5,0),0)</f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6">
        <f t="shared" si="3"/>
        <v>4642486.8439306356</v>
      </c>
      <c r="W37" s="8">
        <f>IFERROR(VLOOKUP(B37,[1]THP!$B$11:$X$71,23,0),0)</f>
        <v>7369.4200947051868</v>
      </c>
      <c r="X37" s="8">
        <f>IFERROR(VLOOKUP(B37,[1]THP!$B$11:$T$71,19,0),0)</f>
        <v>82760.44</v>
      </c>
      <c r="Y37" s="8">
        <f>IFERROR(VLOOKUP(B37,[1]THP!$B$11:$V$71,21,0),0)</f>
        <v>41380.22</v>
      </c>
      <c r="Z37" s="8">
        <f>IFERROR(VLOOKUP(B37,[1]THP!$B$11:$U$71,20,0),0)</f>
        <v>41380.22</v>
      </c>
      <c r="AA37" s="8">
        <v>0</v>
      </c>
      <c r="AB37" s="8">
        <f>IFERROR(VLOOKUP(B37,[1]THP!$B$11:$AE$71,30,0),0)</f>
        <v>0</v>
      </c>
      <c r="AC37" s="8">
        <f t="shared" si="4"/>
        <v>4469596.5438359305</v>
      </c>
      <c r="AD37" s="6"/>
      <c r="AE37" s="6"/>
    </row>
    <row r="38" spans="1:31" x14ac:dyDescent="0.25">
      <c r="A38" s="5">
        <v>43733</v>
      </c>
      <c r="B38" s="7">
        <v>10325</v>
      </c>
      <c r="C38" t="s">
        <v>67</v>
      </c>
      <c r="D38" s="7">
        <f t="shared" si="0"/>
        <v>10325</v>
      </c>
      <c r="E38" t="s">
        <v>28</v>
      </c>
      <c r="F38" s="10" t="str">
        <f>IFERROR(VLOOKUP(B38,[1]Gaji!B$8:F$74,5,0),0)</f>
        <v>SITI ROMLAH</v>
      </c>
      <c r="G38" s="10">
        <v>23</v>
      </c>
      <c r="H38" s="10" t="s">
        <v>94</v>
      </c>
      <c r="I38" s="6">
        <v>4138022</v>
      </c>
      <c r="J38" s="6">
        <f t="shared" si="1"/>
        <v>4138022</v>
      </c>
      <c r="K38" s="6">
        <f>IFERROR(VLOOKUP(B38,[1]OToT!$B$8:$E$68,4,0),0)</f>
        <v>0</v>
      </c>
      <c r="L38" s="8">
        <f>IFERROR(VLOOKUP(B38,[1]OToT!$B$8:$D$68,3,0),0)</f>
        <v>645818.46242774557</v>
      </c>
      <c r="M38" s="8">
        <f>IFERROR(VLOOKUP(B38,[1]OToT!$B$8:$F$68,5,0),0)</f>
        <v>50000</v>
      </c>
      <c r="N38" s="6">
        <f t="shared" si="2"/>
        <v>4833840.4624277456</v>
      </c>
      <c r="O38" s="8">
        <f>IFERROR(VLOOKUP(B38,[1]Komisi!$B$8:$F$68,5,0),0)</f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6">
        <f t="shared" si="3"/>
        <v>4833840.4624277456</v>
      </c>
      <c r="W38" s="8">
        <f>IFERROR(VLOOKUP(B38,[1]THP!$B$11:$X$71,23,0),0)</f>
        <v>16458.716973317914</v>
      </c>
      <c r="X38" s="8">
        <f>IFERROR(VLOOKUP(B38,[1]THP!$B$11:$T$71,19,0),0)</f>
        <v>82760.44</v>
      </c>
      <c r="Y38" s="8">
        <f>IFERROR(VLOOKUP(B38,[1]THP!$B$11:$V$71,21,0),0)</f>
        <v>41380.22</v>
      </c>
      <c r="Z38" s="8">
        <f>IFERROR(VLOOKUP(B38,[1]THP!$B$11:$U$71,20,0),0)</f>
        <v>41380.22</v>
      </c>
      <c r="AA38" s="8">
        <v>0</v>
      </c>
      <c r="AB38" s="8">
        <f>IFERROR(VLOOKUP(B38,[1]THP!$B$11:$AE$71,30,0),0)</f>
        <v>0</v>
      </c>
      <c r="AC38" s="8">
        <f t="shared" si="4"/>
        <v>4651860.8654544279</v>
      </c>
      <c r="AD38" s="6"/>
      <c r="AE38" s="6"/>
    </row>
    <row r="39" spans="1:31" x14ac:dyDescent="0.25">
      <c r="A39" s="5">
        <v>43733</v>
      </c>
      <c r="B39" s="7">
        <v>10331</v>
      </c>
      <c r="C39" t="s">
        <v>68</v>
      </c>
      <c r="D39" s="7">
        <f t="shared" si="0"/>
        <v>10331</v>
      </c>
      <c r="E39" t="s">
        <v>28</v>
      </c>
      <c r="F39" s="10" t="str">
        <f>IFERROR(VLOOKUP(B39,[1]Gaji!B$8:F$74,5,0),0)</f>
        <v>BAYU BERIYANTO</v>
      </c>
      <c r="G39" s="10">
        <v>23</v>
      </c>
      <c r="H39" s="10" t="s">
        <v>94</v>
      </c>
      <c r="I39" s="6">
        <v>4140000</v>
      </c>
      <c r="J39" s="6">
        <f t="shared" si="1"/>
        <v>4140000</v>
      </c>
      <c r="K39" s="6">
        <f>IFERROR(VLOOKUP(B39,[1]OToT!$B$8:$E$68,4,0),0)</f>
        <v>0</v>
      </c>
      <c r="L39" s="8">
        <f>IFERROR(VLOOKUP(B39,[1]OToT!$B$8:$D$68,3,0),0)</f>
        <v>454682.08092485555</v>
      </c>
      <c r="M39" s="8">
        <f>IFERROR(VLOOKUP(B39,[1]OToT!$B$8:$F$68,5,0),0)</f>
        <v>50000</v>
      </c>
      <c r="N39" s="6">
        <f t="shared" si="2"/>
        <v>4644682.0809248555</v>
      </c>
      <c r="O39" s="8">
        <f>IFERROR(VLOOKUP(B39,[1]Komisi!$B$8:$F$68,5,0),0)</f>
        <v>742500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6">
        <f t="shared" si="3"/>
        <v>5387182.0809248555</v>
      </c>
      <c r="W39" s="8">
        <f>IFERROR(VLOOKUP(B39,[1]THP!$B$11:$X$71,23,0),0)</f>
        <v>42748.108843930626</v>
      </c>
      <c r="X39" s="8">
        <f>IFERROR(VLOOKUP(B39,[1]THP!$B$11:$T$71,19,0),0)</f>
        <v>82800</v>
      </c>
      <c r="Y39" s="8">
        <f>IFERROR(VLOOKUP(B39,[1]THP!$B$11:$V$71,21,0),0)</f>
        <v>41400</v>
      </c>
      <c r="Z39" s="8">
        <f>IFERROR(VLOOKUP(B39,[1]THP!$B$11:$U$71,20,0),0)</f>
        <v>41400</v>
      </c>
      <c r="AA39" s="8">
        <v>0</v>
      </c>
      <c r="AB39" s="8">
        <f>IFERROR(VLOOKUP(B39,[1]THP!$B$11:$AE$71,30,0),0)</f>
        <v>0</v>
      </c>
      <c r="AC39" s="8">
        <f t="shared" si="4"/>
        <v>5178833.9720809245</v>
      </c>
      <c r="AD39" s="6"/>
      <c r="AE39" s="6"/>
    </row>
    <row r="40" spans="1:31" x14ac:dyDescent="0.25">
      <c r="A40" s="5">
        <v>43733</v>
      </c>
      <c r="B40" s="7">
        <v>10339</v>
      </c>
      <c r="C40" t="s">
        <v>69</v>
      </c>
      <c r="D40" s="7">
        <f t="shared" si="0"/>
        <v>10339</v>
      </c>
      <c r="E40" t="s">
        <v>28</v>
      </c>
      <c r="F40" s="10" t="str">
        <f>IFERROR(VLOOKUP(B40,[1]Gaji!B$8:F$74,5,0),0)</f>
        <v>KOTOT TAKARIANTO</v>
      </c>
      <c r="G40" s="10">
        <v>23</v>
      </c>
      <c r="H40" s="10" t="s">
        <v>94</v>
      </c>
      <c r="I40" s="6">
        <v>4138022</v>
      </c>
      <c r="J40" s="6">
        <f t="shared" si="1"/>
        <v>4138022</v>
      </c>
      <c r="K40" s="6">
        <f>IFERROR(VLOOKUP(B40,[1]OToT!$B$8:$E$68,4,0),0)</f>
        <v>0</v>
      </c>
      <c r="L40" s="8">
        <f>IFERROR(VLOOKUP(B40,[1]OToT!$B$8:$D$68,3,0),0)</f>
        <v>131555.61271676299</v>
      </c>
      <c r="M40" s="8">
        <f>IFERROR(VLOOKUP(B40,[1]OToT!$B$8:$F$68,5,0),0)</f>
        <v>25000</v>
      </c>
      <c r="N40" s="6">
        <f t="shared" si="2"/>
        <v>4294577.6127167633</v>
      </c>
      <c r="O40" s="8">
        <f>IFERROR(VLOOKUP(B40,[1]Komisi!$B$8:$F$68,5,0),0)</f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6">
        <f t="shared" si="3"/>
        <v>4294577.6127167633</v>
      </c>
      <c r="W40" s="8">
        <f>IFERROR(VLOOKUP(B40,[1]THP!$B$11:$X$71,23,0),0)</f>
        <v>0</v>
      </c>
      <c r="X40" s="8">
        <f>IFERROR(VLOOKUP(B40,[1]THP!$B$11:$T$71,19,0),0)</f>
        <v>82760.44</v>
      </c>
      <c r="Y40" s="8">
        <f>IFERROR(VLOOKUP(B40,[1]THP!$B$11:$V$71,21,0),0)</f>
        <v>41380.22</v>
      </c>
      <c r="Z40" s="8">
        <f>IFERROR(VLOOKUP(B40,[1]THP!$B$11:$U$71,20,0),0)</f>
        <v>0</v>
      </c>
      <c r="AA40" s="8">
        <v>0</v>
      </c>
      <c r="AB40" s="8">
        <f>IFERROR(VLOOKUP(B40,[1]THP!$B$11:$AE$71,30,0),0)</f>
        <v>0</v>
      </c>
      <c r="AC40" s="8">
        <f t="shared" si="4"/>
        <v>4170436.9527167627</v>
      </c>
      <c r="AD40" s="6"/>
      <c r="AE40" s="6"/>
    </row>
    <row r="41" spans="1:31" x14ac:dyDescent="0.25">
      <c r="A41" s="5">
        <v>43733</v>
      </c>
      <c r="B41" s="7">
        <v>10342</v>
      </c>
      <c r="C41" t="s">
        <v>70</v>
      </c>
      <c r="D41" s="7">
        <f t="shared" si="0"/>
        <v>10342</v>
      </c>
      <c r="E41" t="s">
        <v>28</v>
      </c>
      <c r="F41" s="10" t="str">
        <f>IFERROR(VLOOKUP(B41,[1]Gaji!B$8:F$74,5,0),0)</f>
        <v>RUDI PRAWIRO</v>
      </c>
      <c r="G41" s="10">
        <v>23</v>
      </c>
      <c r="H41" s="10" t="s">
        <v>94</v>
      </c>
      <c r="I41" s="6">
        <v>4138022</v>
      </c>
      <c r="J41" s="6">
        <f t="shared" si="1"/>
        <v>4138022</v>
      </c>
      <c r="K41" s="6">
        <f>IFERROR(VLOOKUP(B41,[1]OToT!$B$8:$E$68,4,0),0)</f>
        <v>0</v>
      </c>
      <c r="L41" s="8">
        <f>IFERROR(VLOOKUP(B41,[1]OToT!$B$8:$D$68,3,0),0)</f>
        <v>645818.46242774557</v>
      </c>
      <c r="M41" s="8">
        <f>IFERROR(VLOOKUP(B41,[1]OToT!$B$8:$F$68,5,0),0)</f>
        <v>50000</v>
      </c>
      <c r="N41" s="6">
        <f t="shared" si="2"/>
        <v>4833840.4624277456</v>
      </c>
      <c r="O41" s="8">
        <f>IFERROR(VLOOKUP(B41,[1]Komisi!$B$8:$F$68,5,0),0)</f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6">
        <f t="shared" si="3"/>
        <v>4833840.4624277456</v>
      </c>
      <c r="W41" s="8">
        <f>IFERROR(VLOOKUP(B41,[1]THP!$B$11:$X$71,23,0),0)</f>
        <v>16458.716973317914</v>
      </c>
      <c r="X41" s="8">
        <f>IFERROR(VLOOKUP(B41,[1]THP!$B$11:$T$71,19,0),0)</f>
        <v>82760.44</v>
      </c>
      <c r="Y41" s="8">
        <f>IFERROR(VLOOKUP(B41,[1]THP!$B$11:$V$71,21,0),0)</f>
        <v>41380.22</v>
      </c>
      <c r="Z41" s="8">
        <f>IFERROR(VLOOKUP(B41,[1]THP!$B$11:$U$71,20,0),0)</f>
        <v>41380.22</v>
      </c>
      <c r="AA41" s="8">
        <v>0</v>
      </c>
      <c r="AB41" s="8">
        <f>IFERROR(VLOOKUP(B41,[1]THP!$B$11:$AE$71,30,0),0)</f>
        <v>160000</v>
      </c>
      <c r="AC41" s="8">
        <f t="shared" si="4"/>
        <v>4491860.8654544279</v>
      </c>
      <c r="AD41" s="6"/>
      <c r="AE41" s="6"/>
    </row>
    <row r="42" spans="1:31" x14ac:dyDescent="0.25">
      <c r="A42" s="5">
        <v>43733</v>
      </c>
      <c r="B42" s="7">
        <v>10343</v>
      </c>
      <c r="C42" t="s">
        <v>71</v>
      </c>
      <c r="D42" s="7">
        <f t="shared" si="0"/>
        <v>10343</v>
      </c>
      <c r="E42" t="s">
        <v>28</v>
      </c>
      <c r="F42" s="10" t="str">
        <f>IFERROR(VLOOKUP(B42,[1]Gaji!B$8:F$74,5,0),0)</f>
        <v>BAYU BERIYANTO</v>
      </c>
      <c r="G42" s="10">
        <v>23</v>
      </c>
      <c r="H42" s="10" t="s">
        <v>94</v>
      </c>
      <c r="I42" s="6">
        <v>4138022</v>
      </c>
      <c r="J42" s="6">
        <f t="shared" si="1"/>
        <v>4138022</v>
      </c>
      <c r="K42" s="6">
        <f>IFERROR(VLOOKUP(B42,[1]OToT!$B$8:$E$68,4,0),0)</f>
        <v>0</v>
      </c>
      <c r="L42" s="8">
        <f>IFERROR(VLOOKUP(B42,[1]OToT!$B$8:$D$68,3,0),0)</f>
        <v>382707.23699421965</v>
      </c>
      <c r="M42" s="8">
        <f>IFERROR(VLOOKUP(B42,[1]OToT!$B$8:$F$68,5,0),0)</f>
        <v>0</v>
      </c>
      <c r="N42" s="6">
        <f t="shared" si="2"/>
        <v>4520729.2369942199</v>
      </c>
      <c r="O42" s="8">
        <f>IFERROR(VLOOKUP(B42,[1]Komisi!$B$8:$F$68,5,0),0)</f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6">
        <f t="shared" si="3"/>
        <v>4520729.2369942199</v>
      </c>
      <c r="W42" s="8">
        <f>IFERROR(VLOOKUP(B42,[1]THP!$B$11:$X$71,23,0),0)</f>
        <v>0</v>
      </c>
      <c r="X42" s="8">
        <f>IFERROR(VLOOKUP(B42,[1]THP!$B$11:$T$71,19,0),0)</f>
        <v>82760.44</v>
      </c>
      <c r="Y42" s="8">
        <f>IFERROR(VLOOKUP(B42,[1]THP!$B$11:$V$71,21,0),0)</f>
        <v>41380.22</v>
      </c>
      <c r="Z42" s="8">
        <f>IFERROR(VLOOKUP(B42,[1]THP!$B$11:$U$71,20,0),0)</f>
        <v>0</v>
      </c>
      <c r="AA42" s="8">
        <v>0</v>
      </c>
      <c r="AB42" s="8">
        <f>IFERROR(VLOOKUP(B42,[1]THP!$B$11:$AE$71,30,0),0)</f>
        <v>0</v>
      </c>
      <c r="AC42" s="8">
        <f t="shared" si="4"/>
        <v>4396588.5769942198</v>
      </c>
      <c r="AD42" s="6"/>
      <c r="AE42" s="6"/>
    </row>
    <row r="43" spans="1:31" x14ac:dyDescent="0.25">
      <c r="A43" s="5">
        <v>43733</v>
      </c>
      <c r="B43" s="7">
        <v>10344</v>
      </c>
      <c r="C43" t="s">
        <v>72</v>
      </c>
      <c r="D43" s="7">
        <f t="shared" si="0"/>
        <v>10344</v>
      </c>
      <c r="E43" t="s">
        <v>28</v>
      </c>
      <c r="F43" s="10" t="str">
        <f>IFERROR(VLOOKUP(B43,[1]Gaji!B$8:F$74,5,0),0)</f>
        <v>MITA PURNAMA SARI</v>
      </c>
      <c r="G43" s="10">
        <v>23</v>
      </c>
      <c r="H43" s="10" t="s">
        <v>94</v>
      </c>
      <c r="I43" s="6">
        <v>4138022</v>
      </c>
      <c r="J43" s="6">
        <f t="shared" si="1"/>
        <v>4138022</v>
      </c>
      <c r="K43" s="6">
        <f>IFERROR(VLOOKUP(B43,[1]OToT!$B$8:$E$68,4,0),0)</f>
        <v>0</v>
      </c>
      <c r="L43" s="8">
        <f>IFERROR(VLOOKUP(B43,[1]OToT!$B$8:$D$68,3,0),0)</f>
        <v>645818.46242774557</v>
      </c>
      <c r="M43" s="8">
        <f>IFERROR(VLOOKUP(B43,[1]OToT!$B$8:$F$68,5,0),0)</f>
        <v>50000</v>
      </c>
      <c r="N43" s="6">
        <f t="shared" si="2"/>
        <v>4833840.4624277456</v>
      </c>
      <c r="O43" s="8">
        <f>IFERROR(VLOOKUP(B43,[1]Komisi!$B$8:$F$68,5,0),0)</f>
        <v>6290400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6">
        <f t="shared" si="3"/>
        <v>11124240.462427747</v>
      </c>
      <c r="W43" s="8">
        <f>IFERROR(VLOOKUP(B43,[1]THP!$B$11:$X$71,23,0),0)</f>
        <v>540701.28861749487</v>
      </c>
      <c r="X43" s="8">
        <f>IFERROR(VLOOKUP(B43,[1]THP!$B$11:$T$71,19,0),0)</f>
        <v>82760.44</v>
      </c>
      <c r="Y43" s="8">
        <f>IFERROR(VLOOKUP(B43,[1]THP!$B$11:$V$71,21,0),0)</f>
        <v>41380.22</v>
      </c>
      <c r="Z43" s="8">
        <f>IFERROR(VLOOKUP(B43,[1]THP!$B$11:$U$71,20,0),0)</f>
        <v>41380.22</v>
      </c>
      <c r="AA43" s="8">
        <v>0</v>
      </c>
      <c r="AB43" s="8">
        <f>IFERROR(VLOOKUP(B43,[1]THP!$B$11:$AE$71,30,0),0)</f>
        <v>0</v>
      </c>
      <c r="AC43" s="8">
        <f t="shared" si="4"/>
        <v>10418018.29381025</v>
      </c>
      <c r="AD43" s="6"/>
      <c r="AE43" s="6"/>
    </row>
    <row r="44" spans="1:31" x14ac:dyDescent="0.25">
      <c r="A44" s="5">
        <v>43733</v>
      </c>
      <c r="B44" s="7">
        <v>10346</v>
      </c>
      <c r="C44" t="s">
        <v>73</v>
      </c>
      <c r="D44" s="7">
        <f t="shared" si="0"/>
        <v>10346</v>
      </c>
      <c r="E44" t="s">
        <v>28</v>
      </c>
      <c r="F44" s="10" t="str">
        <f>IFERROR(VLOOKUP(B44,[1]Gaji!B$8:F$74,5,0),0)</f>
        <v>RUDI PRAWIRO</v>
      </c>
      <c r="G44" s="10">
        <v>23</v>
      </c>
      <c r="H44" s="10" t="s">
        <v>94</v>
      </c>
      <c r="I44" s="6">
        <v>4138022</v>
      </c>
      <c r="J44" s="6">
        <f t="shared" si="1"/>
        <v>4138022</v>
      </c>
      <c r="K44" s="6">
        <f>IFERROR(VLOOKUP(B44,[1]OToT!$B$8:$E$68,4,0),0)</f>
        <v>0</v>
      </c>
      <c r="L44" s="8">
        <f>IFERROR(VLOOKUP(B44,[1]OToT!$B$8:$D$68,3,0),0)</f>
        <v>514262.84971098264</v>
      </c>
      <c r="M44" s="8">
        <f>IFERROR(VLOOKUP(B44,[1]OToT!$B$8:$F$68,5,0),0)</f>
        <v>25000</v>
      </c>
      <c r="N44" s="6">
        <f t="shared" si="2"/>
        <v>4677284.8497109823</v>
      </c>
      <c r="O44" s="8">
        <f>IFERROR(VLOOKUP(B44,[1]Komisi!$B$8:$F$68,5,0),0)</f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6">
        <f t="shared" si="3"/>
        <v>4677284.8497109823</v>
      </c>
      <c r="W44" s="8">
        <f>IFERROR(VLOOKUP(B44,[1]THP!$B$11:$X$71,23,0),0)</f>
        <v>0</v>
      </c>
      <c r="X44" s="8">
        <f>IFERROR(VLOOKUP(B44,[1]THP!$B$11:$T$71,19,0),0)</f>
        <v>82760.44</v>
      </c>
      <c r="Y44" s="8">
        <f>IFERROR(VLOOKUP(B44,[1]THP!$B$11:$V$71,21,0),0)</f>
        <v>41380.22</v>
      </c>
      <c r="Z44" s="8">
        <f>IFERROR(VLOOKUP(B44,[1]THP!$B$11:$U$71,20,0),0)</f>
        <v>0</v>
      </c>
      <c r="AA44" s="8">
        <v>0</v>
      </c>
      <c r="AB44" s="8">
        <f>IFERROR(VLOOKUP(B44,[1]THP!$B$11:$AE$71,30,0),0)</f>
        <v>0</v>
      </c>
      <c r="AC44" s="8">
        <f t="shared" si="4"/>
        <v>4553144.1897109821</v>
      </c>
      <c r="AD44" s="6"/>
      <c r="AE44" s="6"/>
    </row>
    <row r="45" spans="1:31" x14ac:dyDescent="0.25">
      <c r="A45" s="5">
        <v>43733</v>
      </c>
      <c r="B45" s="7">
        <v>10349</v>
      </c>
      <c r="C45" t="s">
        <v>74</v>
      </c>
      <c r="D45" s="7">
        <f t="shared" si="0"/>
        <v>10349</v>
      </c>
      <c r="E45" t="s">
        <v>28</v>
      </c>
      <c r="F45" s="10" t="str">
        <f>IFERROR(VLOOKUP(B45,[1]Gaji!B$8:F$74,5,0),0)</f>
        <v>SITI ROMLAH</v>
      </c>
      <c r="G45" s="10">
        <v>23</v>
      </c>
      <c r="H45" s="10" t="s">
        <v>94</v>
      </c>
      <c r="I45" s="6">
        <v>4138022</v>
      </c>
      <c r="J45" s="6">
        <f t="shared" si="1"/>
        <v>4138022</v>
      </c>
      <c r="K45" s="6">
        <f>IFERROR(VLOOKUP(B45,[1]OToT!$B$8:$E$68,4,0),0)</f>
        <v>0</v>
      </c>
      <c r="L45" s="8">
        <f>IFERROR(VLOOKUP(B45,[1]OToT!$B$8:$D$68,3,0),0)</f>
        <v>454464.84393063583</v>
      </c>
      <c r="M45" s="8">
        <f>IFERROR(VLOOKUP(B45,[1]OToT!$B$8:$F$68,5,0),0)</f>
        <v>50000</v>
      </c>
      <c r="N45" s="6">
        <f t="shared" si="2"/>
        <v>4642486.8439306356</v>
      </c>
      <c r="O45" s="8">
        <f>IFERROR(VLOOKUP(B45,[1]Komisi!$B$8:$F$68,5,0),0)</f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6">
        <f t="shared" si="3"/>
        <v>4642486.8439306356</v>
      </c>
      <c r="W45" s="8">
        <f>IFERROR(VLOOKUP(B45,[1]THP!$B$11:$X$71,23,0),0)</f>
        <v>1576.1892947052295</v>
      </c>
      <c r="X45" s="8">
        <f>IFERROR(VLOOKUP(B45,[1]THP!$B$11:$T$71,19,0),0)</f>
        <v>82760.44</v>
      </c>
      <c r="Y45" s="8">
        <f>IFERROR(VLOOKUP(B45,[1]THP!$B$11:$V$71,21,0),0)</f>
        <v>41380.22</v>
      </c>
      <c r="Z45" s="8">
        <f>IFERROR(VLOOKUP(B45,[1]THP!$B$11:$U$71,20,0),0)</f>
        <v>0</v>
      </c>
      <c r="AA45" s="8">
        <v>0</v>
      </c>
      <c r="AB45" s="8">
        <f>IFERROR(VLOOKUP(B45,[1]THP!$B$11:$AE$71,30,0),0)</f>
        <v>0</v>
      </c>
      <c r="AC45" s="8">
        <f t="shared" si="4"/>
        <v>4516769.9946359303</v>
      </c>
      <c r="AD45" s="6"/>
      <c r="AE45" s="6"/>
    </row>
    <row r="46" spans="1:31" x14ac:dyDescent="0.25">
      <c r="A46" s="5">
        <v>43733</v>
      </c>
      <c r="B46" s="7">
        <v>10351</v>
      </c>
      <c r="C46" t="s">
        <v>75</v>
      </c>
      <c r="D46" s="7">
        <f t="shared" si="0"/>
        <v>10351</v>
      </c>
      <c r="E46" t="s">
        <v>28</v>
      </c>
      <c r="F46" s="10" t="str">
        <f>IFERROR(VLOOKUP(B46,[1]Gaji!B$8:F$74,5,0),0)</f>
        <v>RUDI PRAWIRO</v>
      </c>
      <c r="G46" s="10">
        <v>23</v>
      </c>
      <c r="H46" s="10" t="s">
        <v>94</v>
      </c>
      <c r="I46" s="6">
        <v>4138022</v>
      </c>
      <c r="J46" s="6">
        <f t="shared" si="1"/>
        <v>4138022</v>
      </c>
      <c r="K46" s="6">
        <f>IFERROR(VLOOKUP(B46,[1]OToT!$B$8:$E$68,4,0),0)</f>
        <v>0</v>
      </c>
      <c r="L46" s="8">
        <f>IFERROR(VLOOKUP(B46,[1]OToT!$B$8:$D$68,3,0),0)</f>
        <v>514262.84971098264</v>
      </c>
      <c r="M46" s="8">
        <f>IFERROR(VLOOKUP(B46,[1]OToT!$B$8:$F$68,5,0),0)</f>
        <v>25000</v>
      </c>
      <c r="N46" s="6">
        <f t="shared" si="2"/>
        <v>4677284.8497109823</v>
      </c>
      <c r="O46" s="8">
        <f>IFERROR(VLOOKUP(B46,[1]Komisi!$B$8:$F$68,5,0),0)</f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6">
        <f t="shared" si="3"/>
        <v>4677284.8497109823</v>
      </c>
      <c r="W46" s="8">
        <f>IFERROR(VLOOKUP(B46,[1]THP!$B$11:$X$71,23,0),0)</f>
        <v>9022.3253692716989</v>
      </c>
      <c r="X46" s="8">
        <f>IFERROR(VLOOKUP(B46,[1]THP!$B$11:$T$71,19,0),0)</f>
        <v>82760.44</v>
      </c>
      <c r="Y46" s="8">
        <f>IFERROR(VLOOKUP(B46,[1]THP!$B$11:$V$71,21,0),0)</f>
        <v>41380.22</v>
      </c>
      <c r="Z46" s="8">
        <f>IFERROR(VLOOKUP(B46,[1]THP!$B$11:$U$71,20,0),0)</f>
        <v>41380.22</v>
      </c>
      <c r="AA46" s="8">
        <v>0</v>
      </c>
      <c r="AB46" s="8">
        <f>IFERROR(VLOOKUP(B46,[1]THP!$B$11:$AE$71,30,0),0)</f>
        <v>0</v>
      </c>
      <c r="AC46" s="8">
        <f t="shared" si="4"/>
        <v>4502741.644341711</v>
      </c>
      <c r="AD46" s="6"/>
      <c r="AE46" s="6"/>
    </row>
    <row r="47" spans="1:31" x14ac:dyDescent="0.25">
      <c r="A47" s="5">
        <v>43733</v>
      </c>
      <c r="B47" s="7">
        <v>10353</v>
      </c>
      <c r="C47" t="s">
        <v>76</v>
      </c>
      <c r="D47" s="7">
        <f t="shared" si="0"/>
        <v>10353</v>
      </c>
      <c r="E47" t="s">
        <v>28</v>
      </c>
      <c r="F47" s="10" t="str">
        <f>IFERROR(VLOOKUP(B47,[1]Gaji!B$8:F$74,5,0),0)</f>
        <v>KOTOT TAKARIANTO</v>
      </c>
      <c r="G47" s="10">
        <v>23</v>
      </c>
      <c r="H47" s="10" t="s">
        <v>94</v>
      </c>
      <c r="I47" s="6">
        <v>4138022</v>
      </c>
      <c r="J47" s="6">
        <f t="shared" si="1"/>
        <v>4138022</v>
      </c>
      <c r="K47" s="6">
        <f>IFERROR(VLOOKUP(B47,[1]OToT!$B$8:$E$68,4,0),0)</f>
        <v>0</v>
      </c>
      <c r="L47" s="8">
        <f>IFERROR(VLOOKUP(B47,[1]OToT!$B$8:$D$68,3,0),0)</f>
        <v>514262.84971098264</v>
      </c>
      <c r="M47" s="8">
        <f>IFERROR(VLOOKUP(B47,[1]OToT!$B$8:$F$68,5,0),0)</f>
        <v>25000</v>
      </c>
      <c r="N47" s="6">
        <f t="shared" si="2"/>
        <v>4677284.8497109823</v>
      </c>
      <c r="O47" s="8">
        <f>IFERROR(VLOOKUP(B47,[1]Komisi!$B$8:$F$68,5,0),0)</f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6">
        <f t="shared" si="3"/>
        <v>4677284.8497109823</v>
      </c>
      <c r="W47" s="8">
        <f>IFERROR(VLOOKUP(B47,[1]THP!$B$11:$X$71,23,0),0)</f>
        <v>0</v>
      </c>
      <c r="X47" s="8">
        <f>IFERROR(VLOOKUP(B47,[1]THP!$B$11:$T$71,19,0),0)</f>
        <v>82760.44</v>
      </c>
      <c r="Y47" s="8">
        <f>IFERROR(VLOOKUP(B47,[1]THP!$B$11:$V$71,21,0),0)</f>
        <v>41380.22</v>
      </c>
      <c r="Z47" s="8">
        <f>IFERROR(VLOOKUP(B47,[1]THP!$B$11:$U$71,20,0),0)</f>
        <v>0</v>
      </c>
      <c r="AA47" s="8">
        <v>0</v>
      </c>
      <c r="AB47" s="8">
        <f>IFERROR(VLOOKUP(B47,[1]THP!$B$11:$AE$71,30,0),0)</f>
        <v>0</v>
      </c>
      <c r="AC47" s="8">
        <f t="shared" si="4"/>
        <v>4553144.1897109821</v>
      </c>
      <c r="AD47" s="6"/>
      <c r="AE47" s="6"/>
    </row>
    <row r="48" spans="1:31" x14ac:dyDescent="0.25">
      <c r="A48" s="5">
        <v>43733</v>
      </c>
      <c r="B48" s="7">
        <v>10355</v>
      </c>
      <c r="C48" t="s">
        <v>77</v>
      </c>
      <c r="D48" s="7">
        <f t="shared" si="0"/>
        <v>10355</v>
      </c>
      <c r="E48" t="s">
        <v>28</v>
      </c>
      <c r="F48" s="10" t="str">
        <f>IFERROR(VLOOKUP(B48,[1]Gaji!B$8:F$74,5,0),0)</f>
        <v>MITA PURNAMA SARI</v>
      </c>
      <c r="G48" s="10">
        <v>23</v>
      </c>
      <c r="H48" s="10" t="s">
        <v>94</v>
      </c>
      <c r="I48" s="6">
        <v>4138022</v>
      </c>
      <c r="J48" s="6">
        <f t="shared" si="1"/>
        <v>4138022</v>
      </c>
      <c r="K48" s="6">
        <f>IFERROR(VLOOKUP(B48,[1]OToT!$B$8:$E$68,4,0),0)</f>
        <v>0</v>
      </c>
      <c r="L48" s="8">
        <f>IFERROR(VLOOKUP(B48,[1]OToT!$B$8:$D$68,3,0),0)</f>
        <v>263111.22543352598</v>
      </c>
      <c r="M48" s="8">
        <f>IFERROR(VLOOKUP(B48,[1]OToT!$B$8:$F$68,5,0),0)</f>
        <v>50000</v>
      </c>
      <c r="N48" s="6">
        <f t="shared" si="2"/>
        <v>4451133.2254335256</v>
      </c>
      <c r="O48" s="8">
        <f>IFERROR(VLOOKUP(B48,[1]Komisi!$B$8:$F$68,5,0),0)</f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6">
        <f t="shared" si="3"/>
        <v>4451133.2254335256</v>
      </c>
      <c r="W48" s="8">
        <f>IFERROR(VLOOKUP(B48,[1]THP!$B$11:$X$71,23,0),0)</f>
        <v>0</v>
      </c>
      <c r="X48" s="8">
        <f>IFERROR(VLOOKUP(B48,[1]THP!$B$11:$T$71,19,0),0)</f>
        <v>82760.44</v>
      </c>
      <c r="Y48" s="8">
        <f>IFERROR(VLOOKUP(B48,[1]THP!$B$11:$V$71,21,0),0)</f>
        <v>41380.22</v>
      </c>
      <c r="Z48" s="8">
        <f>IFERROR(VLOOKUP(B48,[1]THP!$B$11:$U$71,20,0),0)</f>
        <v>41380.22</v>
      </c>
      <c r="AA48" s="8">
        <v>0</v>
      </c>
      <c r="AB48" s="8">
        <f>IFERROR(VLOOKUP(B48,[1]THP!$B$11:$AE$71,30,0),0)</f>
        <v>0</v>
      </c>
      <c r="AC48" s="8">
        <f t="shared" si="4"/>
        <v>4285612.3454335257</v>
      </c>
      <c r="AD48" s="6"/>
      <c r="AE48" s="6"/>
    </row>
    <row r="49" spans="1:31" x14ac:dyDescent="0.25">
      <c r="A49" s="5">
        <v>43733</v>
      </c>
      <c r="B49" s="7">
        <v>10357</v>
      </c>
      <c r="C49" t="s">
        <v>78</v>
      </c>
      <c r="D49" s="7">
        <f t="shared" si="0"/>
        <v>10357</v>
      </c>
      <c r="E49" t="s">
        <v>28</v>
      </c>
      <c r="F49" s="10" t="str">
        <f>IFERROR(VLOOKUP(B49,[1]Gaji!B$8:F$74,5,0),0)</f>
        <v>SITI ROMLAH</v>
      </c>
      <c r="G49" s="10">
        <v>23</v>
      </c>
      <c r="H49" s="10" t="s">
        <v>94</v>
      </c>
      <c r="I49" s="6">
        <v>4138022</v>
      </c>
      <c r="J49" s="6">
        <f t="shared" si="1"/>
        <v>4138022</v>
      </c>
      <c r="K49" s="6">
        <f>IFERROR(VLOOKUP(B49,[1]OToT!$B$8:$E$68,4,0),0)</f>
        <v>0</v>
      </c>
      <c r="L49" s="8">
        <f>IFERROR(VLOOKUP(B49,[1]OToT!$B$8:$D$68,3,0),0)</f>
        <v>514262.84971098264</v>
      </c>
      <c r="M49" s="8">
        <f>IFERROR(VLOOKUP(B49,[1]OToT!$B$8:$F$68,5,0),0)</f>
        <v>25000</v>
      </c>
      <c r="N49" s="6">
        <f t="shared" si="2"/>
        <v>4677284.8497109823</v>
      </c>
      <c r="O49" s="8">
        <f>IFERROR(VLOOKUP(B49,[1]Komisi!$B$8:$F$68,5,0),0)</f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6">
        <f t="shared" si="3"/>
        <v>4677284.8497109823</v>
      </c>
      <c r="W49" s="8">
        <f>IFERROR(VLOOKUP(B49,[1]THP!$B$11:$X$71,23,0),0)</f>
        <v>3229.0945692716791</v>
      </c>
      <c r="X49" s="8">
        <f>IFERROR(VLOOKUP(B49,[1]THP!$B$11:$T$71,19,0),0)</f>
        <v>82760.44</v>
      </c>
      <c r="Y49" s="8">
        <f>IFERROR(VLOOKUP(B49,[1]THP!$B$11:$V$71,21,0),0)</f>
        <v>41380.22</v>
      </c>
      <c r="Z49" s="8">
        <f>IFERROR(VLOOKUP(B49,[1]THP!$B$11:$U$71,20,0),0)</f>
        <v>0</v>
      </c>
      <c r="AA49" s="8">
        <v>0</v>
      </c>
      <c r="AB49" s="8">
        <f>IFERROR(VLOOKUP(B49,[1]THP!$B$11:$AE$71,30,0),0)</f>
        <v>0</v>
      </c>
      <c r="AC49" s="8">
        <f t="shared" si="4"/>
        <v>4549915.0951417107</v>
      </c>
      <c r="AD49" s="6"/>
      <c r="AE49" s="6"/>
    </row>
    <row r="50" spans="1:31" x14ac:dyDescent="0.25">
      <c r="A50" s="5">
        <v>43733</v>
      </c>
      <c r="B50" s="7">
        <v>10365</v>
      </c>
      <c r="C50" t="s">
        <v>79</v>
      </c>
      <c r="D50" s="7">
        <f t="shared" si="0"/>
        <v>10365</v>
      </c>
      <c r="E50" t="s">
        <v>28</v>
      </c>
      <c r="F50" s="10" t="str">
        <f>IFERROR(VLOOKUP(B50,[1]Gaji!B$8:F$74,5,0),0)</f>
        <v>KOTOT TAKARIANTO</v>
      </c>
      <c r="G50" s="10">
        <v>23</v>
      </c>
      <c r="H50" s="10" t="s">
        <v>94</v>
      </c>
      <c r="I50" s="6">
        <v>4138022</v>
      </c>
      <c r="J50" s="6">
        <f t="shared" si="1"/>
        <v>4138022</v>
      </c>
      <c r="K50" s="6">
        <f>IFERROR(VLOOKUP(B50,[1]OToT!$B$8:$E$68,4,0),0)</f>
        <v>0</v>
      </c>
      <c r="L50" s="8">
        <f>IFERROR(VLOOKUP(B50,[1]OToT!$B$8:$D$68,3,0),0)</f>
        <v>645818.46242774557</v>
      </c>
      <c r="M50" s="8">
        <f>IFERROR(VLOOKUP(B50,[1]OToT!$B$8:$F$68,5,0),0)</f>
        <v>50000</v>
      </c>
      <c r="N50" s="6">
        <f t="shared" si="2"/>
        <v>4833840.4624277456</v>
      </c>
      <c r="O50" s="8">
        <f>IFERROR(VLOOKUP(B50,[1]Komisi!$B$8:$F$68,5,0),0)</f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6">
        <f t="shared" si="3"/>
        <v>4833840.4624277456</v>
      </c>
      <c r="W50" s="8">
        <f>IFERROR(VLOOKUP(B50,[1]THP!$B$11:$X$71,23,0),0)</f>
        <v>16458.716973317914</v>
      </c>
      <c r="X50" s="8">
        <f>IFERROR(VLOOKUP(B50,[1]THP!$B$11:$T$71,19,0),0)</f>
        <v>82760.44</v>
      </c>
      <c r="Y50" s="8">
        <f>IFERROR(VLOOKUP(B50,[1]THP!$B$11:$V$71,21,0),0)</f>
        <v>41380.22</v>
      </c>
      <c r="Z50" s="8">
        <f>IFERROR(VLOOKUP(B50,[1]THP!$B$11:$U$71,20,0),0)</f>
        <v>41380.22</v>
      </c>
      <c r="AA50" s="8">
        <v>0</v>
      </c>
      <c r="AB50" s="8">
        <f>IFERROR(VLOOKUP(B50,[1]THP!$B$11:$AE$71,30,0),0)</f>
        <v>0</v>
      </c>
      <c r="AC50" s="8">
        <f t="shared" si="4"/>
        <v>4651860.8654544279</v>
      </c>
      <c r="AD50" s="6"/>
      <c r="AE50" s="6"/>
    </row>
    <row r="51" spans="1:31" x14ac:dyDescent="0.25">
      <c r="A51" s="5">
        <v>43733</v>
      </c>
      <c r="B51" s="7">
        <v>10366</v>
      </c>
      <c r="C51" t="s">
        <v>80</v>
      </c>
      <c r="D51" s="7">
        <f t="shared" si="0"/>
        <v>10366</v>
      </c>
      <c r="E51" t="s">
        <v>28</v>
      </c>
      <c r="F51" s="10" t="str">
        <f>IFERROR(VLOOKUP(B51,[1]Gaji!B$8:F$74,5,0),0)</f>
        <v>MONANG SITOHANG</v>
      </c>
      <c r="G51" s="10">
        <v>23</v>
      </c>
      <c r="H51" s="10" t="s">
        <v>94</v>
      </c>
      <c r="I51" s="6">
        <v>4138022</v>
      </c>
      <c r="J51" s="6">
        <f t="shared" si="1"/>
        <v>4138022</v>
      </c>
      <c r="K51" s="6">
        <f>IFERROR(VLOOKUP(B51,[1]OToT!$B$8:$E$68,4,0),0)</f>
        <v>0</v>
      </c>
      <c r="L51" s="8">
        <f>IFERROR(VLOOKUP(B51,[1]OToT!$B$8:$D$68,3,0),0)</f>
        <v>322909.23121387279</v>
      </c>
      <c r="M51" s="8">
        <f>IFERROR(VLOOKUP(B51,[1]OToT!$B$8:$F$68,5,0),0)</f>
        <v>25000</v>
      </c>
      <c r="N51" s="6">
        <f t="shared" si="2"/>
        <v>4485931.2312138733</v>
      </c>
      <c r="O51" s="8">
        <f>IFERROR(VLOOKUP(B51,[1]Komisi!$B$8:$F$68,5,0),0)</f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6">
        <f t="shared" si="3"/>
        <v>4485931.2312138733</v>
      </c>
      <c r="W51" s="8">
        <f>IFERROR(VLOOKUP(B51,[1]THP!$B$11:$X$71,23,0),0)</f>
        <v>0</v>
      </c>
      <c r="X51" s="8">
        <f>IFERROR(VLOOKUP(B51,[1]THP!$B$11:$T$71,19,0),0)</f>
        <v>82760.44</v>
      </c>
      <c r="Y51" s="8">
        <f>IFERROR(VLOOKUP(B51,[1]THP!$B$11:$V$71,21,0),0)</f>
        <v>41380.22</v>
      </c>
      <c r="Z51" s="8">
        <f>IFERROR(VLOOKUP(B51,[1]THP!$B$11:$U$71,20,0),0)</f>
        <v>41380.22</v>
      </c>
      <c r="AA51" s="8">
        <v>0</v>
      </c>
      <c r="AB51" s="8">
        <f>IFERROR(VLOOKUP(B51,[1]THP!$B$11:$AE$71,30,0),0)</f>
        <v>0</v>
      </c>
      <c r="AC51" s="8">
        <f t="shared" si="4"/>
        <v>4320410.3512138734</v>
      </c>
      <c r="AD51" s="6"/>
      <c r="AE51" s="6"/>
    </row>
    <row r="52" spans="1:31" x14ac:dyDescent="0.25">
      <c r="A52" s="5">
        <v>43733</v>
      </c>
      <c r="B52" s="7">
        <v>10369</v>
      </c>
      <c r="C52" t="s">
        <v>81</v>
      </c>
      <c r="D52" s="7">
        <f t="shared" si="0"/>
        <v>10369</v>
      </c>
      <c r="E52" t="s">
        <v>28</v>
      </c>
      <c r="F52" s="10" t="str">
        <f>IFERROR(VLOOKUP(B52,[1]Gaji!B$8:F$74,5,0),0)</f>
        <v>KOTOT TAKARIANTO</v>
      </c>
      <c r="G52" s="10">
        <v>23</v>
      </c>
      <c r="H52" s="10" t="s">
        <v>94</v>
      </c>
      <c r="I52" s="6">
        <v>4138022</v>
      </c>
      <c r="J52" s="6">
        <f t="shared" si="1"/>
        <v>4138022</v>
      </c>
      <c r="K52" s="6">
        <f>IFERROR(VLOOKUP(B52,[1]OToT!$B$8:$E$68,4,0),0)</f>
        <v>0</v>
      </c>
      <c r="L52" s="8">
        <f>IFERROR(VLOOKUP(B52,[1]OToT!$B$8:$D$68,3,0),0)</f>
        <v>131555.61271676299</v>
      </c>
      <c r="M52" s="8">
        <f>IFERROR(VLOOKUP(B52,[1]OToT!$B$8:$F$68,5,0),0)</f>
        <v>25000</v>
      </c>
      <c r="N52" s="6">
        <f t="shared" si="2"/>
        <v>4294577.6127167633</v>
      </c>
      <c r="O52" s="8">
        <f>IFERROR(VLOOKUP(B52,[1]Komisi!$B$8:$F$68,5,0),0)</f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6">
        <f t="shared" si="3"/>
        <v>4294577.6127167633</v>
      </c>
      <c r="W52" s="8">
        <f>IFERROR(VLOOKUP(B52,[1]THP!$B$11:$X$71,23,0),0)</f>
        <v>0</v>
      </c>
      <c r="X52" s="8">
        <f>IFERROR(VLOOKUP(B52,[1]THP!$B$11:$T$71,19,0),0)</f>
        <v>82760.44</v>
      </c>
      <c r="Y52" s="8">
        <f>IFERROR(VLOOKUP(B52,[1]THP!$B$11:$V$71,21,0),0)</f>
        <v>41380.22</v>
      </c>
      <c r="Z52" s="8">
        <f>IFERROR(VLOOKUP(B52,[1]THP!$B$11:$U$71,20,0),0)</f>
        <v>0</v>
      </c>
      <c r="AA52" s="8">
        <v>0</v>
      </c>
      <c r="AB52" s="8">
        <f>IFERROR(VLOOKUP(B52,[1]THP!$B$11:$AE$71,30,0),0)</f>
        <v>0</v>
      </c>
      <c r="AC52" s="8">
        <f t="shared" si="4"/>
        <v>4170436.9527167627</v>
      </c>
      <c r="AD52" s="6"/>
      <c r="AE52" s="6"/>
    </row>
    <row r="53" spans="1:31" x14ac:dyDescent="0.25">
      <c r="A53" s="5">
        <v>43733</v>
      </c>
      <c r="B53" s="7">
        <v>10370</v>
      </c>
      <c r="C53" t="s">
        <v>82</v>
      </c>
      <c r="D53" s="7">
        <f t="shared" si="0"/>
        <v>10370</v>
      </c>
      <c r="E53" t="s">
        <v>28</v>
      </c>
      <c r="F53" s="10" t="str">
        <f>IFERROR(VLOOKUP(B53,[1]Gaji!B$8:F$74,5,0),0)</f>
        <v>MITA PURNAMA SARI</v>
      </c>
      <c r="G53" s="10">
        <v>23</v>
      </c>
      <c r="H53" s="10" t="s">
        <v>94</v>
      </c>
      <c r="I53" s="6">
        <v>4138022</v>
      </c>
      <c r="J53" s="6">
        <f t="shared" si="1"/>
        <v>4138022</v>
      </c>
      <c r="K53" s="6">
        <f>IFERROR(VLOOKUP(B53,[1]OToT!$B$8:$E$68,4,0),0)</f>
        <v>0</v>
      </c>
      <c r="L53" s="8">
        <f>IFERROR(VLOOKUP(B53,[1]OToT!$B$8:$D$68,3,0),0)</f>
        <v>514262.84971098264</v>
      </c>
      <c r="M53" s="8">
        <f>IFERROR(VLOOKUP(B53,[1]OToT!$B$8:$F$68,5,0),0)</f>
        <v>25000</v>
      </c>
      <c r="N53" s="6">
        <f t="shared" si="2"/>
        <v>4677284.8497109823</v>
      </c>
      <c r="O53" s="8">
        <f>IFERROR(VLOOKUP(B53,[1]Komisi!$B$8:$F$68,5,0),0)</f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6">
        <f t="shared" si="3"/>
        <v>4677284.8497109823</v>
      </c>
      <c r="W53" s="8">
        <f>IFERROR(VLOOKUP(B53,[1]THP!$B$11:$X$71,23,0),0)</f>
        <v>3229.0945692716791</v>
      </c>
      <c r="X53" s="8">
        <f>IFERROR(VLOOKUP(B53,[1]THP!$B$11:$T$71,19,0),0)</f>
        <v>82760.44</v>
      </c>
      <c r="Y53" s="8">
        <f>IFERROR(VLOOKUP(B53,[1]THP!$B$11:$V$71,21,0),0)</f>
        <v>41380.22</v>
      </c>
      <c r="Z53" s="8">
        <f>IFERROR(VLOOKUP(B53,[1]THP!$B$11:$U$71,20,0),0)</f>
        <v>0</v>
      </c>
      <c r="AA53" s="8">
        <v>0</v>
      </c>
      <c r="AB53" s="8">
        <f>IFERROR(VLOOKUP(B53,[1]THP!$B$11:$AE$71,30,0),0)</f>
        <v>0</v>
      </c>
      <c r="AC53" s="8">
        <f t="shared" si="4"/>
        <v>4549915.0951417107</v>
      </c>
      <c r="AD53" s="6"/>
      <c r="AE53" s="6"/>
    </row>
    <row r="54" spans="1:31" x14ac:dyDescent="0.25">
      <c r="A54" s="5">
        <v>43733</v>
      </c>
      <c r="B54" s="7">
        <v>10371</v>
      </c>
      <c r="C54" t="s">
        <v>83</v>
      </c>
      <c r="D54" s="7">
        <f t="shared" si="0"/>
        <v>10371</v>
      </c>
      <c r="E54" t="s">
        <v>28</v>
      </c>
      <c r="F54" s="10" t="str">
        <f>IFERROR(VLOOKUP(B54,[1]Gaji!B$8:F$74,5,0),0)</f>
        <v>BAYU BERIYANTO</v>
      </c>
      <c r="G54" s="10">
        <v>23</v>
      </c>
      <c r="H54" s="10" t="s">
        <v>94</v>
      </c>
      <c r="I54" s="6">
        <v>4138022</v>
      </c>
      <c r="J54" s="6">
        <f t="shared" si="1"/>
        <v>4138022</v>
      </c>
      <c r="K54" s="6">
        <f>IFERROR(VLOOKUP(B54,[1]OToT!$B$8:$E$68,4,0),0)</f>
        <v>0</v>
      </c>
      <c r="L54" s="8">
        <f>IFERROR(VLOOKUP(B54,[1]OToT!$B$8:$D$68,3,0),0)</f>
        <v>454464.84393063583</v>
      </c>
      <c r="M54" s="8">
        <f>IFERROR(VLOOKUP(B54,[1]OToT!$B$8:$F$68,5,0),0)</f>
        <v>50000</v>
      </c>
      <c r="N54" s="6">
        <f t="shared" si="2"/>
        <v>4642486.8439306356</v>
      </c>
      <c r="O54" s="8">
        <f>IFERROR(VLOOKUP(B54,[1]Komisi!$B$8:$F$68,5,0),0)</f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6">
        <f t="shared" si="3"/>
        <v>4642486.8439306356</v>
      </c>
      <c r="W54" s="8">
        <f>IFERROR(VLOOKUP(B54,[1]THP!$B$11:$X$71,23,0),0)</f>
        <v>7369.4200947051868</v>
      </c>
      <c r="X54" s="8">
        <f>IFERROR(VLOOKUP(B54,[1]THP!$B$11:$T$71,19,0),0)</f>
        <v>82760.44</v>
      </c>
      <c r="Y54" s="8">
        <f>IFERROR(VLOOKUP(B54,[1]THP!$B$11:$V$71,21,0),0)</f>
        <v>41380.22</v>
      </c>
      <c r="Z54" s="8">
        <f>IFERROR(VLOOKUP(B54,[1]THP!$B$11:$U$71,20,0),0)</f>
        <v>41380.22</v>
      </c>
      <c r="AA54" s="8">
        <v>0</v>
      </c>
      <c r="AB54" s="8">
        <f>IFERROR(VLOOKUP(B54,[1]THP!$B$11:$AE$71,30,0),0)</f>
        <v>0</v>
      </c>
      <c r="AC54" s="8">
        <f t="shared" si="4"/>
        <v>4469596.5438359305</v>
      </c>
      <c r="AD54" s="6"/>
      <c r="AE54" s="6"/>
    </row>
    <row r="55" spans="1:31" x14ac:dyDescent="0.25">
      <c r="A55" s="5">
        <v>43733</v>
      </c>
      <c r="B55" s="7">
        <v>10272</v>
      </c>
      <c r="C55" t="s">
        <v>84</v>
      </c>
      <c r="D55" s="7">
        <f t="shared" si="0"/>
        <v>10272</v>
      </c>
      <c r="E55" t="s">
        <v>28</v>
      </c>
      <c r="F55" s="10" t="str">
        <f>IFERROR(VLOOKUP(B55,[1]Gaji!B$8:F$74,5,0),0)</f>
        <v>KOTOT TAKARIANTO</v>
      </c>
      <c r="G55" s="10">
        <v>23</v>
      </c>
      <c r="H55" s="10" t="s">
        <v>94</v>
      </c>
      <c r="I55" s="6">
        <v>4140000</v>
      </c>
      <c r="J55" s="6">
        <f t="shared" si="1"/>
        <v>4140000</v>
      </c>
      <c r="K55" s="6">
        <f>IFERROR(VLOOKUP(B55,[1]OToT!$B$8:$E$68,4,0),0)</f>
        <v>0</v>
      </c>
      <c r="L55" s="8">
        <f>IFERROR(VLOOKUP(B55,[1]OToT!$B$8:$D$68,3,0),0)</f>
        <v>323063.58381502889</v>
      </c>
      <c r="M55" s="8">
        <f>IFERROR(VLOOKUP(B55,[1]OToT!$B$8:$F$68,5,0),0)</f>
        <v>25000</v>
      </c>
      <c r="N55" s="6">
        <f t="shared" si="2"/>
        <v>4488063.5838150289</v>
      </c>
      <c r="O55" s="8">
        <f>IFERROR(VLOOKUP(B55,[1]Komisi!$B$8:$F$68,5,0),0)</f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6">
        <f t="shared" si="3"/>
        <v>4488063.5838150289</v>
      </c>
      <c r="W55" s="8">
        <f>IFERROR(VLOOKUP(B55,[1]THP!$B$11:$X$71,23,0),0)</f>
        <v>39.98023121422159</v>
      </c>
      <c r="X55" s="8">
        <f>IFERROR(VLOOKUP(B55,[1]THP!$B$11:$T$71,19,0),0)</f>
        <v>82800</v>
      </c>
      <c r="Y55" s="8">
        <f>IFERROR(VLOOKUP(B55,[1]THP!$B$11:$V$71,21,0),0)</f>
        <v>41400</v>
      </c>
      <c r="Z55" s="8">
        <f>IFERROR(VLOOKUP(B55,[1]THP!$B$11:$U$71,20,0),0)</f>
        <v>41400</v>
      </c>
      <c r="AA55" s="8">
        <v>0</v>
      </c>
      <c r="AB55" s="8">
        <f>IFERROR(VLOOKUP(B55,[1]THP!$B$11:$AE$71,30,0),0)</f>
        <v>0</v>
      </c>
      <c r="AC55" s="8">
        <f t="shared" si="4"/>
        <v>4322423.6035838146</v>
      </c>
      <c r="AD55" s="6"/>
      <c r="AE55" s="6"/>
    </row>
    <row r="56" spans="1:31" x14ac:dyDescent="0.25">
      <c r="A56" s="5">
        <v>43733</v>
      </c>
      <c r="B56" s="7">
        <v>10372</v>
      </c>
      <c r="C56" t="s">
        <v>85</v>
      </c>
      <c r="D56" s="7">
        <f t="shared" si="0"/>
        <v>10372</v>
      </c>
      <c r="E56" t="s">
        <v>28</v>
      </c>
      <c r="F56" s="10" t="str">
        <f>IFERROR(VLOOKUP(B56,[1]Gaji!B$8:F$74,5,0),0)</f>
        <v>BAYU BERIYANTO</v>
      </c>
      <c r="G56" s="10">
        <v>23</v>
      </c>
      <c r="H56" s="10" t="s">
        <v>94</v>
      </c>
      <c r="I56" s="6">
        <v>4138022</v>
      </c>
      <c r="J56" s="6">
        <f t="shared" si="1"/>
        <v>4138022</v>
      </c>
      <c r="K56" s="6">
        <f>IFERROR(VLOOKUP(B56,[1]OToT!$B$8:$E$68,4,0),0)</f>
        <v>0</v>
      </c>
      <c r="L56" s="8">
        <f>IFERROR(VLOOKUP(B56,[1]OToT!$B$8:$D$68,3,0),0)</f>
        <v>454464.84393063583</v>
      </c>
      <c r="M56" s="8">
        <f>IFERROR(VLOOKUP(B56,[1]OToT!$B$8:$F$68,5,0),0)</f>
        <v>50000</v>
      </c>
      <c r="N56" s="6">
        <f t="shared" si="2"/>
        <v>4642486.8439306356</v>
      </c>
      <c r="O56" s="8">
        <f>IFERROR(VLOOKUP(B56,[1]Komisi!$B$8:$F$68,5,0),0)</f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6">
        <f t="shared" si="3"/>
        <v>4642486.8439306356</v>
      </c>
      <c r="W56" s="8">
        <f>IFERROR(VLOOKUP(B56,[1]THP!$B$11:$X$71,23,0),0)</f>
        <v>7369.4200947051868</v>
      </c>
      <c r="X56" s="8">
        <f>IFERROR(VLOOKUP(B56,[1]THP!$B$11:$T$71,19,0),0)</f>
        <v>82760.44</v>
      </c>
      <c r="Y56" s="8">
        <f>IFERROR(VLOOKUP(B56,[1]THP!$B$11:$V$71,21,0),0)</f>
        <v>41380.22</v>
      </c>
      <c r="Z56" s="8">
        <f>IFERROR(VLOOKUP(B56,[1]THP!$B$11:$U$71,20,0),0)</f>
        <v>41380.22</v>
      </c>
      <c r="AA56" s="8">
        <v>0</v>
      </c>
      <c r="AB56" s="8">
        <f>IFERROR(VLOOKUP(B56,[1]THP!$B$11:$AE$71,30,0),0)</f>
        <v>0</v>
      </c>
      <c r="AC56" s="8">
        <f t="shared" si="4"/>
        <v>4469596.5438359305</v>
      </c>
      <c r="AD56" s="6"/>
      <c r="AE56" s="6"/>
    </row>
    <row r="57" spans="1:31" x14ac:dyDescent="0.25">
      <c r="A57" s="5">
        <v>43733</v>
      </c>
      <c r="B57" s="7">
        <v>10373</v>
      </c>
      <c r="C57" t="s">
        <v>86</v>
      </c>
      <c r="D57" s="7">
        <f t="shared" si="0"/>
        <v>10373</v>
      </c>
      <c r="E57" t="s">
        <v>28</v>
      </c>
      <c r="F57" s="10" t="str">
        <f>IFERROR(VLOOKUP(B57,[1]Gaji!B$8:F$74,5,0),0)</f>
        <v>SITI ROMLAH</v>
      </c>
      <c r="G57" s="10">
        <v>23</v>
      </c>
      <c r="H57" s="10" t="s">
        <v>94</v>
      </c>
      <c r="I57" s="6">
        <v>4138022</v>
      </c>
      <c r="J57" s="6">
        <f t="shared" si="1"/>
        <v>4138022</v>
      </c>
      <c r="K57" s="6">
        <f>IFERROR(VLOOKUP(B57,[1]OToT!$B$8:$E$68,4,0),0)</f>
        <v>0</v>
      </c>
      <c r="L57" s="8">
        <f>IFERROR(VLOOKUP(B57,[1]OToT!$B$8:$D$68,3,0),0)</f>
        <v>322909.23121387279</v>
      </c>
      <c r="M57" s="8">
        <f>IFERROR(VLOOKUP(B57,[1]OToT!$B$8:$F$68,5,0),0)</f>
        <v>25000</v>
      </c>
      <c r="N57" s="6">
        <f t="shared" si="2"/>
        <v>4485931.2312138733</v>
      </c>
      <c r="O57" s="8">
        <f>IFERROR(VLOOKUP(B57,[1]Komisi!$B$8:$F$68,5,0),0)</f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6">
        <f t="shared" si="3"/>
        <v>4485931.2312138733</v>
      </c>
      <c r="W57" s="8">
        <f>IFERROR(VLOOKUP(B57,[1]THP!$B$11:$X$71,23,0),0)</f>
        <v>0</v>
      </c>
      <c r="X57" s="8">
        <f>IFERROR(VLOOKUP(B57,[1]THP!$B$11:$T$71,19,0),0)</f>
        <v>82760.44</v>
      </c>
      <c r="Y57" s="8">
        <f>IFERROR(VLOOKUP(B57,[1]THP!$B$11:$V$71,21,0),0)</f>
        <v>41380.22</v>
      </c>
      <c r="Z57" s="8">
        <f>IFERROR(VLOOKUP(B57,[1]THP!$B$11:$U$71,20,0),0)</f>
        <v>0</v>
      </c>
      <c r="AA57" s="8">
        <v>0</v>
      </c>
      <c r="AB57" s="8">
        <f>IFERROR(VLOOKUP(B57,[1]THP!$B$11:$AE$71,30,0),0)</f>
        <v>0</v>
      </c>
      <c r="AC57" s="8">
        <f t="shared" si="4"/>
        <v>4361790.5712138731</v>
      </c>
      <c r="AD57" s="6"/>
      <c r="AE57" s="6"/>
    </row>
    <row r="58" spans="1:31" x14ac:dyDescent="0.25">
      <c r="A58" s="5">
        <v>43733</v>
      </c>
      <c r="B58" s="7">
        <v>10374</v>
      </c>
      <c r="C58" t="s">
        <v>87</v>
      </c>
      <c r="D58" s="7">
        <f t="shared" si="0"/>
        <v>10374</v>
      </c>
      <c r="E58" t="s">
        <v>28</v>
      </c>
      <c r="F58" s="10" t="str">
        <f>IFERROR(VLOOKUP(B58,[1]Gaji!B$8:F$74,5,0),0)</f>
        <v>MITA PURNAMA SARI</v>
      </c>
      <c r="G58" s="10">
        <v>23</v>
      </c>
      <c r="H58" s="10" t="s">
        <v>94</v>
      </c>
      <c r="I58" s="6">
        <v>4138022</v>
      </c>
      <c r="J58" s="6">
        <f t="shared" si="1"/>
        <v>4138022</v>
      </c>
      <c r="K58" s="6">
        <f>IFERROR(VLOOKUP(B58,[1]OToT!$B$8:$E$68,4,0),0)</f>
        <v>0</v>
      </c>
      <c r="L58" s="8">
        <f>IFERROR(VLOOKUP(B58,[1]OToT!$B$8:$D$68,3,0),0)</f>
        <v>322909.23121387279</v>
      </c>
      <c r="M58" s="8">
        <f>IFERROR(VLOOKUP(B58,[1]OToT!$B$8:$F$68,5,0),0)</f>
        <v>25000</v>
      </c>
      <c r="N58" s="6">
        <f t="shared" si="2"/>
        <v>4485931.2312138733</v>
      </c>
      <c r="O58" s="8">
        <f>IFERROR(VLOOKUP(B58,[1]Komisi!$B$8:$F$68,5,0),0)</f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6">
        <f t="shared" si="3"/>
        <v>4485931.2312138733</v>
      </c>
      <c r="W58" s="8">
        <f>IFERROR(VLOOKUP(B58,[1]THP!$B$11:$X$71,23,0),0)</f>
        <v>0</v>
      </c>
      <c r="X58" s="8">
        <f>IFERROR(VLOOKUP(B58,[1]THP!$B$11:$T$71,19,0),0)</f>
        <v>82760.44</v>
      </c>
      <c r="Y58" s="8">
        <f>IFERROR(VLOOKUP(B58,[1]THP!$B$11:$V$71,21,0),0)</f>
        <v>41380.22</v>
      </c>
      <c r="Z58" s="8">
        <f>IFERROR(VLOOKUP(B58,[1]THP!$B$11:$U$71,20,0),0)</f>
        <v>0</v>
      </c>
      <c r="AA58" s="8">
        <v>0</v>
      </c>
      <c r="AB58" s="8">
        <f>IFERROR(VLOOKUP(B58,[1]THP!$B$11:$AE$71,30,0),0)</f>
        <v>0</v>
      </c>
      <c r="AC58" s="8">
        <f t="shared" si="4"/>
        <v>4361790.5712138731</v>
      </c>
      <c r="AD58" s="6"/>
      <c r="AE58" s="6"/>
    </row>
    <row r="59" spans="1:31" x14ac:dyDescent="0.25">
      <c r="A59" s="5">
        <v>43733</v>
      </c>
      <c r="B59" s="7">
        <v>10375</v>
      </c>
      <c r="C59" t="s">
        <v>88</v>
      </c>
      <c r="D59" s="7">
        <f t="shared" si="0"/>
        <v>10375</v>
      </c>
      <c r="E59" t="s">
        <v>28</v>
      </c>
      <c r="F59" s="10" t="str">
        <f>IFERROR(VLOOKUP(B59,[1]Gaji!B$8:F$74,5,0),0)</f>
        <v>SITI ROMLAH</v>
      </c>
      <c r="G59" s="10">
        <v>18</v>
      </c>
      <c r="H59" s="10" t="s">
        <v>94</v>
      </c>
      <c r="I59" s="6">
        <v>3238452</v>
      </c>
      <c r="J59" s="6">
        <f t="shared" si="1"/>
        <v>3238452</v>
      </c>
      <c r="K59" s="6">
        <f>IFERROR(VLOOKUP(B59,[1]OToT!$B$8:$E$68,4,0),0)</f>
        <v>0</v>
      </c>
      <c r="L59" s="8">
        <f>IFERROR(VLOOKUP(B59,[1]OToT!$B$8:$D$68,3,0),0)</f>
        <v>131555.61271676299</v>
      </c>
      <c r="M59" s="8">
        <f>IFERROR(VLOOKUP(B59,[1]OToT!$B$8:$F$68,5,0),0)</f>
        <v>25000</v>
      </c>
      <c r="N59" s="6">
        <f t="shared" si="2"/>
        <v>3395007.6127167628</v>
      </c>
      <c r="O59" s="8">
        <f>IFERROR(VLOOKUP(B59,[1]Komisi!$B$8:$F$68,5,0),0)</f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6">
        <f t="shared" si="3"/>
        <v>3395007.6127167628</v>
      </c>
      <c r="W59" s="8">
        <f>IFERROR(VLOOKUP(B59,[1]THP!$B$11:$X$71,23,0),0)</f>
        <v>0</v>
      </c>
      <c r="X59" s="8">
        <f>IFERROR(VLOOKUP(B59,[1]THP!$B$11:$T$71,19,0),0)</f>
        <v>64769.04</v>
      </c>
      <c r="Y59" s="8">
        <f>IFERROR(VLOOKUP(B59,[1]THP!$B$11:$V$71,21,0),0)</f>
        <v>32384.52</v>
      </c>
      <c r="Z59" s="8">
        <f>IFERROR(VLOOKUP(B59,[1]THP!$B$11:$U$71,20,0),0)</f>
        <v>0</v>
      </c>
      <c r="AA59" s="8">
        <v>0</v>
      </c>
      <c r="AB59" s="8">
        <f>IFERROR(VLOOKUP(B59,[1]THP!$B$11:$AE$71,30,0),0)</f>
        <v>0</v>
      </c>
      <c r="AC59" s="8">
        <f t="shared" si="4"/>
        <v>3297854.0527167628</v>
      </c>
      <c r="AD59" s="6"/>
      <c r="AE59" s="6"/>
    </row>
    <row r="60" spans="1:31" x14ac:dyDescent="0.25">
      <c r="A60" s="5">
        <v>43733</v>
      </c>
      <c r="B60" s="7">
        <v>10376</v>
      </c>
      <c r="C60" t="s">
        <v>89</v>
      </c>
      <c r="D60" s="7">
        <f t="shared" si="0"/>
        <v>10376</v>
      </c>
      <c r="E60" t="s">
        <v>28</v>
      </c>
      <c r="F60" s="10" t="str">
        <f>IFERROR(VLOOKUP(B60,[1]Gaji!B$8:F$74,5,0),0)</f>
        <v>RUDI PRAWIRO</v>
      </c>
      <c r="G60" s="10">
        <v>15</v>
      </c>
      <c r="H60" s="10" t="s">
        <v>94</v>
      </c>
      <c r="I60" s="6">
        <v>2698710</v>
      </c>
      <c r="J60" s="6">
        <f t="shared" si="1"/>
        <v>2698710</v>
      </c>
      <c r="K60" s="6">
        <f>IFERROR(VLOOKUP(B60,[1]OToT!$B$8:$E$68,4,0),0)</f>
        <v>0</v>
      </c>
      <c r="L60" s="8">
        <f>IFERROR(VLOOKUP(B60,[1]OToT!$B$8:$D$68,3,0),0)</f>
        <v>322909.23121387279</v>
      </c>
      <c r="M60" s="8">
        <f>IFERROR(VLOOKUP(B60,[1]OToT!$B$8:$F$68,5,0),0)</f>
        <v>25000</v>
      </c>
      <c r="N60" s="6">
        <f t="shared" si="2"/>
        <v>3046619.2312138728</v>
      </c>
      <c r="O60" s="8">
        <f>IFERROR(VLOOKUP(B60,[1]Komisi!$B$8:$F$68,5,0),0)</f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6">
        <f t="shared" si="3"/>
        <v>3046619.2312138728</v>
      </c>
      <c r="W60" s="8">
        <f>IFERROR(VLOOKUP(B60,[1]THP!$B$11:$X$71,23,0),0)</f>
        <v>0</v>
      </c>
      <c r="X60" s="8">
        <f>IFERROR(VLOOKUP(B60,[1]THP!$B$11:$T$71,19,0),0)</f>
        <v>53974.200000000004</v>
      </c>
      <c r="Y60" s="8">
        <f>IFERROR(VLOOKUP(B60,[1]THP!$B$11:$V$71,21,0),0)</f>
        <v>26987.100000000002</v>
      </c>
      <c r="Z60" s="8">
        <f>IFERROR(VLOOKUP(B60,[1]THP!$B$11:$U$71,20,0),0)</f>
        <v>0</v>
      </c>
      <c r="AA60" s="8">
        <v>0</v>
      </c>
      <c r="AB60" s="8">
        <f>IFERROR(VLOOKUP(B60,[1]THP!$B$11:$AE$71,30,0),0)</f>
        <v>0</v>
      </c>
      <c r="AC60" s="8">
        <f t="shared" si="4"/>
        <v>2965657.9312138725</v>
      </c>
      <c r="AD60" s="6"/>
      <c r="AE60" s="6"/>
    </row>
    <row r="61" spans="1:31" x14ac:dyDescent="0.25">
      <c r="A61" s="5">
        <v>43733</v>
      </c>
      <c r="B61" s="7">
        <v>50009</v>
      </c>
      <c r="C61" t="s">
        <v>90</v>
      </c>
      <c r="D61" s="7">
        <f t="shared" si="0"/>
        <v>50009</v>
      </c>
      <c r="E61" t="s">
        <v>28</v>
      </c>
      <c r="F61" s="10" t="str">
        <f>IFERROR(VLOOKUP(B61,[1]Gaji!B$8:F$74,5,0),0)</f>
        <v>SC</v>
      </c>
      <c r="G61" s="10">
        <v>23</v>
      </c>
      <c r="H61" s="10" t="s">
        <v>95</v>
      </c>
      <c r="I61" s="6">
        <v>4138022</v>
      </c>
      <c r="J61" s="6">
        <f t="shared" si="1"/>
        <v>4138022</v>
      </c>
      <c r="K61" s="6">
        <f>IFERROR(VLOOKUP(B61,[1]OToT!$B$8:$E$68,4,0),0)</f>
        <v>0</v>
      </c>
      <c r="L61" s="8">
        <f>IFERROR(VLOOKUP(B61,[1]OToT!$B$8:$D$68,3,0),0)</f>
        <v>645818.46242774557</v>
      </c>
      <c r="M61" s="8">
        <f>IFERROR(VLOOKUP(B61,[1]OToT!$B$8:$F$68,5,0),0)</f>
        <v>50000</v>
      </c>
      <c r="N61" s="6">
        <f t="shared" si="2"/>
        <v>4833840.4624277456</v>
      </c>
      <c r="O61" s="8">
        <f>IFERROR(VLOOKUP(B61,[1]Komisi!$B$8:$F$68,5,0),0)</f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6">
        <f t="shared" si="3"/>
        <v>4833840.4624277456</v>
      </c>
      <c r="W61" s="8">
        <f>IFERROR(VLOOKUP(B61,[1]THP!$B$11:$X$71,23,0),0)</f>
        <v>0</v>
      </c>
      <c r="X61" s="8">
        <f>IFERROR(VLOOKUP(B61,[1]THP!$B$11:$T$71,19,0),0)</f>
        <v>82760.44</v>
      </c>
      <c r="Y61" s="8">
        <f>IFERROR(VLOOKUP(B61,[1]THP!$B$11:$V$71,21,0),0)</f>
        <v>41380.22</v>
      </c>
      <c r="Z61" s="8">
        <f>IFERROR(VLOOKUP(B61,[1]THP!$B$11:$U$71,20,0),0)</f>
        <v>41380.22</v>
      </c>
      <c r="AA61" s="8">
        <v>0</v>
      </c>
      <c r="AB61" s="8">
        <f>IFERROR(VLOOKUP(B61,[1]THP!$B$11:$AE$71,30,0),0)</f>
        <v>0</v>
      </c>
      <c r="AC61" s="8">
        <f t="shared" si="4"/>
        <v>4668319.5824277457</v>
      </c>
      <c r="AD61" s="6"/>
      <c r="AE61" s="6"/>
    </row>
    <row r="62" spans="1:31" x14ac:dyDescent="0.25">
      <c r="A62" s="5">
        <v>43733</v>
      </c>
      <c r="B62" s="7">
        <v>50016</v>
      </c>
      <c r="C62" t="s">
        <v>91</v>
      </c>
      <c r="D62" s="7">
        <f t="shared" si="0"/>
        <v>50016</v>
      </c>
      <c r="E62" t="s">
        <v>28</v>
      </c>
      <c r="F62" s="10" t="str">
        <f>IFERROR(VLOOKUP(B62,[1]Gaji!B$8:F$74,5,0),0)</f>
        <v>OB</v>
      </c>
      <c r="G62" s="10">
        <v>23</v>
      </c>
      <c r="H62" s="10" t="s">
        <v>96</v>
      </c>
      <c r="I62" s="6">
        <v>0</v>
      </c>
      <c r="J62" s="6">
        <f t="shared" si="1"/>
        <v>0</v>
      </c>
      <c r="K62" s="6">
        <f>IFERROR(VLOOKUP(B62,[1]OToT!$B$8:$E$68,4,0),0)</f>
        <v>0</v>
      </c>
      <c r="L62" s="8">
        <f>IFERROR(VLOOKUP(B62,[1]OToT!$B$8:$D$68,3,0),0)</f>
        <v>591329.47976878611</v>
      </c>
      <c r="M62" s="8">
        <f>IFERROR(VLOOKUP(B62,[1]OToT!$B$8:$F$68,5,0),0)</f>
        <v>0</v>
      </c>
      <c r="N62" s="6">
        <f t="shared" si="2"/>
        <v>591329.47976878611</v>
      </c>
      <c r="O62" s="8">
        <f>IFERROR(VLOOKUP(B62,[1]Komisi!$B$8:$F$68,5,0),0)</f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6">
        <f t="shared" si="3"/>
        <v>591329.47976878611</v>
      </c>
      <c r="W62" s="8">
        <f>IFERROR(VLOOKUP(B62,[1]THP!$B$11:$X$71,23,0),0)</f>
        <v>0</v>
      </c>
      <c r="X62" s="8">
        <f>IFERROR(VLOOKUP(B62,[1]THP!$B$11:$T$71,19,0),0)</f>
        <v>0</v>
      </c>
      <c r="Y62" s="8">
        <f>IFERROR(VLOOKUP(B62,[1]THP!$B$11:$V$71,21,0),0)</f>
        <v>0</v>
      </c>
      <c r="Z62" s="8">
        <f>IFERROR(VLOOKUP(B62,[1]THP!$B$11:$U$71,20,0),0)</f>
        <v>0</v>
      </c>
      <c r="AA62" s="8">
        <v>0</v>
      </c>
      <c r="AB62" s="8">
        <f>IFERROR(VLOOKUP(B62,[1]THP!$B$11:$AE$71,30,0),0)</f>
        <v>0</v>
      </c>
      <c r="AC62" s="8">
        <f t="shared" si="4"/>
        <v>591329.47976878611</v>
      </c>
      <c r="AD62" s="6"/>
      <c r="AE62" s="6"/>
    </row>
    <row r="63" spans="1:31" x14ac:dyDescent="0.25">
      <c r="A63" s="5"/>
      <c r="B63" s="7"/>
    </row>
    <row r="64" spans="1:31" x14ac:dyDescent="0.25">
      <c r="A64" s="5"/>
      <c r="B64" s="7"/>
    </row>
    <row r="65" spans="1:2" x14ac:dyDescent="0.25">
      <c r="A65" s="5"/>
      <c r="B65" s="7"/>
    </row>
    <row r="66" spans="1:2" x14ac:dyDescent="0.25">
      <c r="A66" s="5"/>
      <c r="B66" s="7"/>
    </row>
    <row r="67" spans="1:2" x14ac:dyDescent="0.25">
      <c r="A67" s="5"/>
      <c r="B67" s="7"/>
    </row>
    <row r="68" spans="1:2" x14ac:dyDescent="0.25">
      <c r="A68" s="5"/>
      <c r="B68" s="7"/>
    </row>
    <row r="69" spans="1:2" x14ac:dyDescent="0.25">
      <c r="A69" s="5"/>
      <c r="B69" s="7"/>
    </row>
    <row r="70" spans="1:2" x14ac:dyDescent="0.25">
      <c r="A70" s="5"/>
      <c r="B70" s="7"/>
    </row>
    <row r="71" spans="1:2" x14ac:dyDescent="0.25">
      <c r="A71" s="5"/>
      <c r="B71" s="7"/>
    </row>
    <row r="72" spans="1:2" x14ac:dyDescent="0.25">
      <c r="A72" s="5"/>
      <c r="B72" s="7"/>
    </row>
    <row r="73" spans="1:2" x14ac:dyDescent="0.25">
      <c r="A73" s="5"/>
      <c r="B7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2019-10-09T04:03:54Z</dcterms:modified>
  <cp:category/>
  <cp:contentStatus/>
</cp:coreProperties>
</file>