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9039B1F-8245-4E6D-8A75-4F335E893E1D}" xr6:coauthVersionLast="47" xr6:coauthVersionMax="47" xr10:uidLastSave="{00000000-0000-0000-0000-000000000000}"/>
  <bookViews>
    <workbookView xWindow="-108" yWindow="-108" windowWidth="23256" windowHeight="12456" firstSheet="1" activeTab="3" xr2:uid="{32F66747-F4E4-4397-B555-C79D0CD4B7EE}"/>
  </bookViews>
  <sheets>
    <sheet name="Delivery_SuccessRate_PerRoute" sheetId="3" r:id="rId1"/>
    <sheet name="Average_Delay_by_Priority_Level" sheetId="5" r:id="rId2"/>
    <sheet name="SeasonWise_Summary" sheetId="10" r:id="rId3"/>
    <sheet name="Sheet1" sheetId="1" r:id="rId4"/>
  </sheets>
  <definedNames>
    <definedName name="_xlcn.WorksheetConnection_Shadowfax2.xlsxmainTable1" hidden="1">mainTable[]</definedName>
    <definedName name="ExternalData_1" localSheetId="3" hidden="1">Sheet1!$A$1:$R$1001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inTable" name="mainTable" connection="WorksheetConnection_Shadowfax2.xlsx!main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U2" i="1"/>
  <c r="V2" i="1" s="1"/>
  <c r="X2" i="1"/>
  <c r="G100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S1001" i="1"/>
  <c r="Y1001" i="1" s="1"/>
  <c r="T1001" i="1"/>
  <c r="U1001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Y15" i="1" s="1"/>
  <c r="S16" i="1"/>
  <c r="S17" i="1"/>
  <c r="S18" i="1"/>
  <c r="S19" i="1"/>
  <c r="S20" i="1"/>
  <c r="S21" i="1"/>
  <c r="S22" i="1"/>
  <c r="S23" i="1"/>
  <c r="S24" i="1"/>
  <c r="Y24" i="1" s="1"/>
  <c r="S25" i="1"/>
  <c r="S26" i="1"/>
  <c r="S27" i="1"/>
  <c r="S28" i="1"/>
  <c r="S29" i="1"/>
  <c r="S30" i="1"/>
  <c r="S31" i="1"/>
  <c r="S32" i="1"/>
  <c r="S33" i="1"/>
  <c r="S34" i="1"/>
  <c r="Y34" i="1" s="1"/>
  <c r="S35" i="1"/>
  <c r="S36" i="1"/>
  <c r="S37" i="1"/>
  <c r="S38" i="1"/>
  <c r="S39" i="1"/>
  <c r="S40" i="1"/>
  <c r="S41" i="1"/>
  <c r="S42" i="1"/>
  <c r="S43" i="1"/>
  <c r="Y43" i="1" s="1"/>
  <c r="S44" i="1"/>
  <c r="S45" i="1"/>
  <c r="S46" i="1"/>
  <c r="S47" i="1"/>
  <c r="S48" i="1"/>
  <c r="S49" i="1"/>
  <c r="S50" i="1"/>
  <c r="S51" i="1"/>
  <c r="S52" i="1"/>
  <c r="Y52" i="1" s="1"/>
  <c r="S53" i="1"/>
  <c r="S54" i="1"/>
  <c r="S55" i="1"/>
  <c r="S56" i="1"/>
  <c r="S57" i="1"/>
  <c r="S58" i="1"/>
  <c r="S59" i="1"/>
  <c r="S60" i="1"/>
  <c r="S61" i="1"/>
  <c r="Y61" i="1" s="1"/>
  <c r="S62" i="1"/>
  <c r="S63" i="1"/>
  <c r="S64" i="1"/>
  <c r="S65" i="1"/>
  <c r="S66" i="1"/>
  <c r="S67" i="1"/>
  <c r="S68" i="1"/>
  <c r="S69" i="1"/>
  <c r="S70" i="1"/>
  <c r="Y70" i="1" s="1"/>
  <c r="S71" i="1"/>
  <c r="S72" i="1"/>
  <c r="S73" i="1"/>
  <c r="S74" i="1"/>
  <c r="S75" i="1"/>
  <c r="S76" i="1"/>
  <c r="S77" i="1"/>
  <c r="S78" i="1"/>
  <c r="S79" i="1"/>
  <c r="Y79" i="1" s="1"/>
  <c r="S80" i="1"/>
  <c r="S81" i="1"/>
  <c r="S82" i="1"/>
  <c r="S83" i="1"/>
  <c r="S84" i="1"/>
  <c r="S85" i="1"/>
  <c r="S86" i="1"/>
  <c r="S87" i="1"/>
  <c r="S88" i="1"/>
  <c r="Y88" i="1" s="1"/>
  <c r="S89" i="1"/>
  <c r="S90" i="1"/>
  <c r="S91" i="1"/>
  <c r="S92" i="1"/>
  <c r="S93" i="1"/>
  <c r="S94" i="1"/>
  <c r="S95" i="1"/>
  <c r="S96" i="1"/>
  <c r="S97" i="1"/>
  <c r="S98" i="1"/>
  <c r="Y98" i="1" s="1"/>
  <c r="S99" i="1"/>
  <c r="S100" i="1"/>
  <c r="S101" i="1"/>
  <c r="S102" i="1"/>
  <c r="S103" i="1"/>
  <c r="S104" i="1"/>
  <c r="S105" i="1"/>
  <c r="S106" i="1"/>
  <c r="S107" i="1"/>
  <c r="Y107" i="1" s="1"/>
  <c r="S108" i="1"/>
  <c r="S109" i="1"/>
  <c r="S110" i="1"/>
  <c r="S111" i="1"/>
  <c r="S112" i="1"/>
  <c r="S113" i="1"/>
  <c r="S114" i="1"/>
  <c r="S115" i="1"/>
  <c r="S116" i="1"/>
  <c r="Y116" i="1" s="1"/>
  <c r="S117" i="1"/>
  <c r="S118" i="1"/>
  <c r="S119" i="1"/>
  <c r="S120" i="1"/>
  <c r="S121" i="1"/>
  <c r="S122" i="1"/>
  <c r="S123" i="1"/>
  <c r="S124" i="1"/>
  <c r="S125" i="1"/>
  <c r="Y125" i="1" s="1"/>
  <c r="S126" i="1"/>
  <c r="S127" i="1"/>
  <c r="S128" i="1"/>
  <c r="S129" i="1"/>
  <c r="S130" i="1"/>
  <c r="S131" i="1"/>
  <c r="S132" i="1"/>
  <c r="S133" i="1"/>
  <c r="S134" i="1"/>
  <c r="Y134" i="1" s="1"/>
  <c r="S135" i="1"/>
  <c r="S136" i="1"/>
  <c r="S137" i="1"/>
  <c r="S138" i="1"/>
  <c r="S139" i="1"/>
  <c r="S140" i="1"/>
  <c r="S141" i="1"/>
  <c r="S142" i="1"/>
  <c r="S143" i="1"/>
  <c r="Y143" i="1" s="1"/>
  <c r="S144" i="1"/>
  <c r="S145" i="1"/>
  <c r="S146" i="1"/>
  <c r="S147" i="1"/>
  <c r="S148" i="1"/>
  <c r="S149" i="1"/>
  <c r="S150" i="1"/>
  <c r="S151" i="1"/>
  <c r="S152" i="1"/>
  <c r="Y152" i="1" s="1"/>
  <c r="S153" i="1"/>
  <c r="S154" i="1"/>
  <c r="S155" i="1"/>
  <c r="S156" i="1"/>
  <c r="S157" i="1"/>
  <c r="S158" i="1"/>
  <c r="S159" i="1"/>
  <c r="S160" i="1"/>
  <c r="S161" i="1"/>
  <c r="S162" i="1"/>
  <c r="Y162" i="1" s="1"/>
  <c r="S163" i="1"/>
  <c r="S164" i="1"/>
  <c r="S165" i="1"/>
  <c r="S166" i="1"/>
  <c r="S167" i="1"/>
  <c r="S168" i="1"/>
  <c r="S169" i="1"/>
  <c r="S170" i="1"/>
  <c r="S171" i="1"/>
  <c r="Y171" i="1" s="1"/>
  <c r="S172" i="1"/>
  <c r="S173" i="1"/>
  <c r="S174" i="1"/>
  <c r="S175" i="1"/>
  <c r="S176" i="1"/>
  <c r="S177" i="1"/>
  <c r="S178" i="1"/>
  <c r="S179" i="1"/>
  <c r="S180" i="1"/>
  <c r="Y180" i="1" s="1"/>
  <c r="S181" i="1"/>
  <c r="S182" i="1"/>
  <c r="S183" i="1"/>
  <c r="S184" i="1"/>
  <c r="S185" i="1"/>
  <c r="S186" i="1"/>
  <c r="S187" i="1"/>
  <c r="S188" i="1"/>
  <c r="S189" i="1"/>
  <c r="Y189" i="1" s="1"/>
  <c r="S190" i="1"/>
  <c r="S191" i="1"/>
  <c r="S192" i="1"/>
  <c r="S193" i="1"/>
  <c r="S194" i="1"/>
  <c r="S195" i="1"/>
  <c r="S196" i="1"/>
  <c r="S197" i="1"/>
  <c r="S198" i="1"/>
  <c r="Y198" i="1" s="1"/>
  <c r="S199" i="1"/>
  <c r="S200" i="1"/>
  <c r="S201" i="1"/>
  <c r="S202" i="1"/>
  <c r="S203" i="1"/>
  <c r="S204" i="1"/>
  <c r="S205" i="1"/>
  <c r="S206" i="1"/>
  <c r="S207" i="1"/>
  <c r="Y207" i="1" s="1"/>
  <c r="S208" i="1"/>
  <c r="S209" i="1"/>
  <c r="S210" i="1"/>
  <c r="S211" i="1"/>
  <c r="S212" i="1"/>
  <c r="S213" i="1"/>
  <c r="S214" i="1"/>
  <c r="S215" i="1"/>
  <c r="S216" i="1"/>
  <c r="Y216" i="1" s="1"/>
  <c r="S217" i="1"/>
  <c r="S218" i="1"/>
  <c r="S219" i="1"/>
  <c r="S220" i="1"/>
  <c r="S221" i="1"/>
  <c r="S222" i="1"/>
  <c r="S223" i="1"/>
  <c r="S224" i="1"/>
  <c r="S225" i="1"/>
  <c r="S226" i="1"/>
  <c r="Y226" i="1" s="1"/>
  <c r="S227" i="1"/>
  <c r="S228" i="1"/>
  <c r="S229" i="1"/>
  <c r="S230" i="1"/>
  <c r="S231" i="1"/>
  <c r="S232" i="1"/>
  <c r="S233" i="1"/>
  <c r="S234" i="1"/>
  <c r="S235" i="1"/>
  <c r="Y235" i="1" s="1"/>
  <c r="S236" i="1"/>
  <c r="S237" i="1"/>
  <c r="S238" i="1"/>
  <c r="S239" i="1"/>
  <c r="S240" i="1"/>
  <c r="S241" i="1"/>
  <c r="S242" i="1"/>
  <c r="S243" i="1"/>
  <c r="S244" i="1"/>
  <c r="Y244" i="1" s="1"/>
  <c r="S245" i="1"/>
  <c r="S246" i="1"/>
  <c r="S247" i="1"/>
  <c r="S248" i="1"/>
  <c r="S249" i="1"/>
  <c r="S250" i="1"/>
  <c r="S251" i="1"/>
  <c r="S252" i="1"/>
  <c r="S253" i="1"/>
  <c r="Y253" i="1" s="1"/>
  <c r="S254" i="1"/>
  <c r="S255" i="1"/>
  <c r="S256" i="1"/>
  <c r="S257" i="1"/>
  <c r="S258" i="1"/>
  <c r="S259" i="1"/>
  <c r="S260" i="1"/>
  <c r="S261" i="1"/>
  <c r="S262" i="1"/>
  <c r="Y262" i="1" s="1"/>
  <c r="S263" i="1"/>
  <c r="S264" i="1"/>
  <c r="S265" i="1"/>
  <c r="S266" i="1"/>
  <c r="S267" i="1"/>
  <c r="S268" i="1"/>
  <c r="S269" i="1"/>
  <c r="S270" i="1"/>
  <c r="S271" i="1"/>
  <c r="Y271" i="1" s="1"/>
  <c r="S272" i="1"/>
  <c r="S273" i="1"/>
  <c r="S274" i="1"/>
  <c r="S275" i="1"/>
  <c r="S276" i="1"/>
  <c r="S277" i="1"/>
  <c r="S278" i="1"/>
  <c r="S279" i="1"/>
  <c r="S280" i="1"/>
  <c r="Y280" i="1" s="1"/>
  <c r="S281" i="1"/>
  <c r="S282" i="1"/>
  <c r="S283" i="1"/>
  <c r="S284" i="1"/>
  <c r="S285" i="1"/>
  <c r="S286" i="1"/>
  <c r="S287" i="1"/>
  <c r="S288" i="1"/>
  <c r="S289" i="1"/>
  <c r="S290" i="1"/>
  <c r="Y290" i="1" s="1"/>
  <c r="S291" i="1"/>
  <c r="S292" i="1"/>
  <c r="S293" i="1"/>
  <c r="S294" i="1"/>
  <c r="S295" i="1"/>
  <c r="S296" i="1"/>
  <c r="S297" i="1"/>
  <c r="S298" i="1"/>
  <c r="S299" i="1"/>
  <c r="Y299" i="1" s="1"/>
  <c r="S300" i="1"/>
  <c r="S301" i="1"/>
  <c r="S302" i="1"/>
  <c r="S303" i="1"/>
  <c r="S304" i="1"/>
  <c r="S305" i="1"/>
  <c r="S306" i="1"/>
  <c r="S307" i="1"/>
  <c r="S308" i="1"/>
  <c r="Y308" i="1" s="1"/>
  <c r="S309" i="1"/>
  <c r="S310" i="1"/>
  <c r="S311" i="1"/>
  <c r="S312" i="1"/>
  <c r="S313" i="1"/>
  <c r="S314" i="1"/>
  <c r="S315" i="1"/>
  <c r="S316" i="1"/>
  <c r="S317" i="1"/>
  <c r="Y317" i="1" s="1"/>
  <c r="S318" i="1"/>
  <c r="S319" i="1"/>
  <c r="S320" i="1"/>
  <c r="S321" i="1"/>
  <c r="S322" i="1"/>
  <c r="S323" i="1"/>
  <c r="S324" i="1"/>
  <c r="S325" i="1"/>
  <c r="S326" i="1"/>
  <c r="Y326" i="1" s="1"/>
  <c r="S327" i="1"/>
  <c r="S328" i="1"/>
  <c r="S329" i="1"/>
  <c r="S330" i="1"/>
  <c r="S331" i="1"/>
  <c r="S332" i="1"/>
  <c r="S333" i="1"/>
  <c r="S334" i="1"/>
  <c r="S335" i="1"/>
  <c r="Y335" i="1" s="1"/>
  <c r="S336" i="1"/>
  <c r="S337" i="1"/>
  <c r="S338" i="1"/>
  <c r="S339" i="1"/>
  <c r="S340" i="1"/>
  <c r="S341" i="1"/>
  <c r="S342" i="1"/>
  <c r="S343" i="1"/>
  <c r="S344" i="1"/>
  <c r="Y344" i="1" s="1"/>
  <c r="S345" i="1"/>
  <c r="S346" i="1"/>
  <c r="S347" i="1"/>
  <c r="S348" i="1"/>
  <c r="S349" i="1"/>
  <c r="S350" i="1"/>
  <c r="S351" i="1"/>
  <c r="S352" i="1"/>
  <c r="S353" i="1"/>
  <c r="S354" i="1"/>
  <c r="Y354" i="1" s="1"/>
  <c r="S355" i="1"/>
  <c r="S356" i="1"/>
  <c r="S357" i="1"/>
  <c r="S358" i="1"/>
  <c r="S359" i="1"/>
  <c r="S360" i="1"/>
  <c r="S361" i="1"/>
  <c r="S362" i="1"/>
  <c r="S363" i="1"/>
  <c r="Y363" i="1" s="1"/>
  <c r="S364" i="1"/>
  <c r="S365" i="1"/>
  <c r="S366" i="1"/>
  <c r="S367" i="1"/>
  <c r="S368" i="1"/>
  <c r="S369" i="1"/>
  <c r="S370" i="1"/>
  <c r="S371" i="1"/>
  <c r="S372" i="1"/>
  <c r="Y372" i="1" s="1"/>
  <c r="S373" i="1"/>
  <c r="S374" i="1"/>
  <c r="S375" i="1"/>
  <c r="S376" i="1"/>
  <c r="S377" i="1"/>
  <c r="S378" i="1"/>
  <c r="S379" i="1"/>
  <c r="S380" i="1"/>
  <c r="S381" i="1"/>
  <c r="Y381" i="1" s="1"/>
  <c r="S382" i="1"/>
  <c r="S383" i="1"/>
  <c r="S384" i="1"/>
  <c r="S385" i="1"/>
  <c r="S386" i="1"/>
  <c r="S387" i="1"/>
  <c r="S388" i="1"/>
  <c r="S389" i="1"/>
  <c r="S390" i="1"/>
  <c r="Y390" i="1" s="1"/>
  <c r="S391" i="1"/>
  <c r="S392" i="1"/>
  <c r="S393" i="1"/>
  <c r="S394" i="1"/>
  <c r="S395" i="1"/>
  <c r="S396" i="1"/>
  <c r="S397" i="1"/>
  <c r="S398" i="1"/>
  <c r="S399" i="1"/>
  <c r="Y399" i="1" s="1"/>
  <c r="S400" i="1"/>
  <c r="S401" i="1"/>
  <c r="S402" i="1"/>
  <c r="S403" i="1"/>
  <c r="S404" i="1"/>
  <c r="S405" i="1"/>
  <c r="S406" i="1"/>
  <c r="S407" i="1"/>
  <c r="S408" i="1"/>
  <c r="Y408" i="1" s="1"/>
  <c r="S409" i="1"/>
  <c r="S410" i="1"/>
  <c r="S411" i="1"/>
  <c r="S412" i="1"/>
  <c r="S413" i="1"/>
  <c r="S414" i="1"/>
  <c r="S415" i="1"/>
  <c r="S416" i="1"/>
  <c r="S417" i="1"/>
  <c r="S418" i="1"/>
  <c r="Y418" i="1" s="1"/>
  <c r="S419" i="1"/>
  <c r="S420" i="1"/>
  <c r="S421" i="1"/>
  <c r="S422" i="1"/>
  <c r="S423" i="1"/>
  <c r="S424" i="1"/>
  <c r="S425" i="1"/>
  <c r="S426" i="1"/>
  <c r="S427" i="1"/>
  <c r="Y427" i="1" s="1"/>
  <c r="S428" i="1"/>
  <c r="S429" i="1"/>
  <c r="S430" i="1"/>
  <c r="S431" i="1"/>
  <c r="S432" i="1"/>
  <c r="S433" i="1"/>
  <c r="S434" i="1"/>
  <c r="S435" i="1"/>
  <c r="S436" i="1"/>
  <c r="Y436" i="1" s="1"/>
  <c r="S437" i="1"/>
  <c r="S438" i="1"/>
  <c r="S439" i="1"/>
  <c r="S440" i="1"/>
  <c r="S441" i="1"/>
  <c r="S442" i="1"/>
  <c r="S443" i="1"/>
  <c r="S444" i="1"/>
  <c r="S445" i="1"/>
  <c r="Y445" i="1" s="1"/>
  <c r="S446" i="1"/>
  <c r="S447" i="1"/>
  <c r="S448" i="1"/>
  <c r="S449" i="1"/>
  <c r="S450" i="1"/>
  <c r="S451" i="1"/>
  <c r="S452" i="1"/>
  <c r="S453" i="1"/>
  <c r="S454" i="1"/>
  <c r="Y454" i="1" s="1"/>
  <c r="S455" i="1"/>
  <c r="S456" i="1"/>
  <c r="S457" i="1"/>
  <c r="S458" i="1"/>
  <c r="S459" i="1"/>
  <c r="S460" i="1"/>
  <c r="S461" i="1"/>
  <c r="S462" i="1"/>
  <c r="S463" i="1"/>
  <c r="Y463" i="1" s="1"/>
  <c r="S464" i="1"/>
  <c r="S465" i="1"/>
  <c r="S466" i="1"/>
  <c r="S467" i="1"/>
  <c r="S468" i="1"/>
  <c r="S469" i="1"/>
  <c r="S470" i="1"/>
  <c r="S471" i="1"/>
  <c r="S472" i="1"/>
  <c r="Y472" i="1" s="1"/>
  <c r="S473" i="1"/>
  <c r="S474" i="1"/>
  <c r="S475" i="1"/>
  <c r="S476" i="1"/>
  <c r="S477" i="1"/>
  <c r="S478" i="1"/>
  <c r="S479" i="1"/>
  <c r="S480" i="1"/>
  <c r="S481" i="1"/>
  <c r="S482" i="1"/>
  <c r="Y482" i="1" s="1"/>
  <c r="S483" i="1"/>
  <c r="S484" i="1"/>
  <c r="S485" i="1"/>
  <c r="S486" i="1"/>
  <c r="S487" i="1"/>
  <c r="S488" i="1"/>
  <c r="S489" i="1"/>
  <c r="S490" i="1"/>
  <c r="S491" i="1"/>
  <c r="Y491" i="1" s="1"/>
  <c r="S492" i="1"/>
  <c r="S493" i="1"/>
  <c r="S494" i="1"/>
  <c r="S495" i="1"/>
  <c r="S496" i="1"/>
  <c r="S497" i="1"/>
  <c r="S498" i="1"/>
  <c r="S499" i="1"/>
  <c r="S500" i="1"/>
  <c r="Y500" i="1" s="1"/>
  <c r="S501" i="1"/>
  <c r="S502" i="1"/>
  <c r="S503" i="1"/>
  <c r="S504" i="1"/>
  <c r="S505" i="1"/>
  <c r="S506" i="1"/>
  <c r="S507" i="1"/>
  <c r="S508" i="1"/>
  <c r="S509" i="1"/>
  <c r="Y509" i="1" s="1"/>
  <c r="S510" i="1"/>
  <c r="S511" i="1"/>
  <c r="S512" i="1"/>
  <c r="S513" i="1"/>
  <c r="S514" i="1"/>
  <c r="S515" i="1"/>
  <c r="S516" i="1"/>
  <c r="S517" i="1"/>
  <c r="S518" i="1"/>
  <c r="Y518" i="1" s="1"/>
  <c r="S519" i="1"/>
  <c r="S520" i="1"/>
  <c r="S521" i="1"/>
  <c r="S522" i="1"/>
  <c r="S523" i="1"/>
  <c r="S524" i="1"/>
  <c r="S525" i="1"/>
  <c r="S526" i="1"/>
  <c r="S527" i="1"/>
  <c r="Y527" i="1" s="1"/>
  <c r="S528" i="1"/>
  <c r="S529" i="1"/>
  <c r="S530" i="1"/>
  <c r="S531" i="1"/>
  <c r="S532" i="1"/>
  <c r="S533" i="1"/>
  <c r="S534" i="1"/>
  <c r="S535" i="1"/>
  <c r="S536" i="1"/>
  <c r="Y536" i="1" s="1"/>
  <c r="S537" i="1"/>
  <c r="S538" i="1"/>
  <c r="S539" i="1"/>
  <c r="S540" i="1"/>
  <c r="S541" i="1"/>
  <c r="S542" i="1"/>
  <c r="S543" i="1"/>
  <c r="Y543" i="1" s="1"/>
  <c r="S544" i="1"/>
  <c r="S545" i="1"/>
  <c r="S546" i="1"/>
  <c r="Y546" i="1" s="1"/>
  <c r="S547" i="1"/>
  <c r="S548" i="1"/>
  <c r="S549" i="1"/>
  <c r="S550" i="1"/>
  <c r="S551" i="1"/>
  <c r="S552" i="1"/>
  <c r="Y552" i="1" s="1"/>
  <c r="S553" i="1"/>
  <c r="S554" i="1"/>
  <c r="S555" i="1"/>
  <c r="Y555" i="1" s="1"/>
  <c r="S556" i="1"/>
  <c r="S557" i="1"/>
  <c r="S558" i="1"/>
  <c r="S559" i="1"/>
  <c r="S560" i="1"/>
  <c r="S561" i="1"/>
  <c r="S562" i="1"/>
  <c r="Y562" i="1" s="1"/>
  <c r="S563" i="1"/>
  <c r="S564" i="1"/>
  <c r="Y564" i="1" s="1"/>
  <c r="S565" i="1"/>
  <c r="S566" i="1"/>
  <c r="S567" i="1"/>
  <c r="S568" i="1"/>
  <c r="S569" i="1"/>
  <c r="S570" i="1"/>
  <c r="S571" i="1"/>
  <c r="Y571" i="1" s="1"/>
  <c r="S572" i="1"/>
  <c r="Y572" i="1" s="1"/>
  <c r="S573" i="1"/>
  <c r="Y573" i="1" s="1"/>
  <c r="S574" i="1"/>
  <c r="S575" i="1"/>
  <c r="S576" i="1"/>
  <c r="S577" i="1"/>
  <c r="S578" i="1"/>
  <c r="S579" i="1"/>
  <c r="S580" i="1"/>
  <c r="Y580" i="1" s="1"/>
  <c r="S581" i="1"/>
  <c r="Y581" i="1" s="1"/>
  <c r="S582" i="1"/>
  <c r="Y582" i="1" s="1"/>
  <c r="S583" i="1"/>
  <c r="S584" i="1"/>
  <c r="S585" i="1"/>
  <c r="S586" i="1"/>
  <c r="S587" i="1"/>
  <c r="S588" i="1"/>
  <c r="S589" i="1"/>
  <c r="Y589" i="1" s="1"/>
  <c r="S590" i="1"/>
  <c r="Y590" i="1" s="1"/>
  <c r="S591" i="1"/>
  <c r="Y591" i="1" s="1"/>
  <c r="S592" i="1"/>
  <c r="S593" i="1"/>
  <c r="S594" i="1"/>
  <c r="Y594" i="1" s="1"/>
  <c r="S595" i="1"/>
  <c r="S596" i="1"/>
  <c r="S597" i="1"/>
  <c r="S598" i="1"/>
  <c r="Y598" i="1" s="1"/>
  <c r="S599" i="1"/>
  <c r="Y599" i="1" s="1"/>
  <c r="S600" i="1"/>
  <c r="Y600" i="1" s="1"/>
  <c r="S601" i="1"/>
  <c r="S602" i="1"/>
  <c r="S603" i="1"/>
  <c r="Y603" i="1" s="1"/>
  <c r="S604" i="1"/>
  <c r="S605" i="1"/>
  <c r="S606" i="1"/>
  <c r="S607" i="1"/>
  <c r="Y607" i="1" s="1"/>
  <c r="S608" i="1"/>
  <c r="Y608" i="1" s="1"/>
  <c r="S609" i="1"/>
  <c r="S610" i="1"/>
  <c r="Y610" i="1" s="1"/>
  <c r="S611" i="1"/>
  <c r="S612" i="1"/>
  <c r="Y612" i="1" s="1"/>
  <c r="S613" i="1"/>
  <c r="S614" i="1"/>
  <c r="S615" i="1"/>
  <c r="S616" i="1"/>
  <c r="Y616" i="1" s="1"/>
  <c r="S617" i="1"/>
  <c r="S618" i="1"/>
  <c r="Y618" i="1" s="1"/>
  <c r="S619" i="1"/>
  <c r="Y619" i="1" s="1"/>
  <c r="S620" i="1"/>
  <c r="S621" i="1"/>
  <c r="Y621" i="1" s="1"/>
  <c r="S622" i="1"/>
  <c r="S623" i="1"/>
  <c r="S624" i="1"/>
  <c r="S625" i="1"/>
  <c r="S626" i="1"/>
  <c r="Y626" i="1" s="1"/>
  <c r="S627" i="1"/>
  <c r="Y627" i="1" s="1"/>
  <c r="S628" i="1"/>
  <c r="Y628" i="1" s="1"/>
  <c r="S629" i="1"/>
  <c r="S630" i="1"/>
  <c r="Y630" i="1" s="1"/>
  <c r="S631" i="1"/>
  <c r="S632" i="1"/>
  <c r="S633" i="1"/>
  <c r="S634" i="1"/>
  <c r="S635" i="1"/>
  <c r="Y635" i="1" s="1"/>
  <c r="S636" i="1"/>
  <c r="Y636" i="1" s="1"/>
  <c r="S637" i="1"/>
  <c r="Y637" i="1" s="1"/>
  <c r="S638" i="1"/>
  <c r="S639" i="1"/>
  <c r="Y639" i="1" s="1"/>
  <c r="S640" i="1"/>
  <c r="S641" i="1"/>
  <c r="S642" i="1"/>
  <c r="S643" i="1"/>
  <c r="S644" i="1"/>
  <c r="Y644" i="1" s="1"/>
  <c r="S645" i="1"/>
  <c r="Y645" i="1" s="1"/>
  <c r="S646" i="1"/>
  <c r="Y646" i="1" s="1"/>
  <c r="S647" i="1"/>
  <c r="S648" i="1"/>
  <c r="Y648" i="1" s="1"/>
  <c r="S649" i="1"/>
  <c r="S650" i="1"/>
  <c r="S651" i="1"/>
  <c r="S652" i="1"/>
  <c r="S653" i="1"/>
  <c r="Y653" i="1" s="1"/>
  <c r="S654" i="1"/>
  <c r="Y654" i="1" s="1"/>
  <c r="S655" i="1"/>
  <c r="Y655" i="1" s="1"/>
  <c r="S656" i="1"/>
  <c r="S657" i="1"/>
  <c r="S658" i="1"/>
  <c r="Y658" i="1" s="1"/>
  <c r="S659" i="1"/>
  <c r="S660" i="1"/>
  <c r="S661" i="1"/>
  <c r="S662" i="1"/>
  <c r="Y662" i="1" s="1"/>
  <c r="S663" i="1"/>
  <c r="Y663" i="1" s="1"/>
  <c r="S664" i="1"/>
  <c r="Y664" i="1" s="1"/>
  <c r="S665" i="1"/>
  <c r="S666" i="1"/>
  <c r="S667" i="1"/>
  <c r="Y667" i="1" s="1"/>
  <c r="S668" i="1"/>
  <c r="S669" i="1"/>
  <c r="S670" i="1"/>
  <c r="S671" i="1"/>
  <c r="Y671" i="1" s="1"/>
  <c r="S672" i="1"/>
  <c r="Y672" i="1" s="1"/>
  <c r="S673" i="1"/>
  <c r="S674" i="1"/>
  <c r="Y674" i="1" s="1"/>
  <c r="S675" i="1"/>
  <c r="S676" i="1"/>
  <c r="Y676" i="1" s="1"/>
  <c r="S677" i="1"/>
  <c r="S678" i="1"/>
  <c r="S679" i="1"/>
  <c r="S680" i="1"/>
  <c r="Y680" i="1" s="1"/>
  <c r="S681" i="1"/>
  <c r="S682" i="1"/>
  <c r="Y682" i="1" s="1"/>
  <c r="S683" i="1"/>
  <c r="Y683" i="1" s="1"/>
  <c r="S684" i="1"/>
  <c r="S685" i="1"/>
  <c r="Y685" i="1" s="1"/>
  <c r="S686" i="1"/>
  <c r="S687" i="1"/>
  <c r="S688" i="1"/>
  <c r="S689" i="1"/>
  <c r="Y689" i="1" s="1"/>
  <c r="S690" i="1"/>
  <c r="Y690" i="1" s="1"/>
  <c r="S691" i="1"/>
  <c r="Y691" i="1" s="1"/>
  <c r="S692" i="1"/>
  <c r="S693" i="1"/>
  <c r="Y693" i="1" s="1"/>
  <c r="S694" i="1"/>
  <c r="S695" i="1"/>
  <c r="S696" i="1"/>
  <c r="S697" i="1"/>
  <c r="Y697" i="1" s="1"/>
  <c r="S698" i="1"/>
  <c r="Y698" i="1" s="1"/>
  <c r="S699" i="1"/>
  <c r="Y699" i="1" s="1"/>
  <c r="S700" i="1"/>
  <c r="S701" i="1"/>
  <c r="Y701" i="1" s="1"/>
  <c r="S702" i="1"/>
  <c r="S703" i="1"/>
  <c r="S704" i="1"/>
  <c r="S705" i="1"/>
  <c r="Y705" i="1" s="1"/>
  <c r="S706" i="1"/>
  <c r="Y706" i="1" s="1"/>
  <c r="S707" i="1"/>
  <c r="Y707" i="1" s="1"/>
  <c r="S708" i="1"/>
  <c r="S709" i="1"/>
  <c r="Y709" i="1" s="1"/>
  <c r="S710" i="1"/>
  <c r="S711" i="1"/>
  <c r="S712" i="1"/>
  <c r="S713" i="1"/>
  <c r="Y713" i="1" s="1"/>
  <c r="S714" i="1"/>
  <c r="Y714" i="1" s="1"/>
  <c r="S715" i="1"/>
  <c r="Y715" i="1" s="1"/>
  <c r="S716" i="1"/>
  <c r="S717" i="1"/>
  <c r="Y717" i="1" s="1"/>
  <c r="S718" i="1"/>
  <c r="S719" i="1"/>
  <c r="S720" i="1"/>
  <c r="S721" i="1"/>
  <c r="Y721" i="1" s="1"/>
  <c r="S722" i="1"/>
  <c r="Y722" i="1" s="1"/>
  <c r="S723" i="1"/>
  <c r="Y723" i="1" s="1"/>
  <c r="S724" i="1"/>
  <c r="S725" i="1"/>
  <c r="Y725" i="1" s="1"/>
  <c r="S726" i="1"/>
  <c r="S727" i="1"/>
  <c r="S728" i="1"/>
  <c r="S729" i="1"/>
  <c r="Y729" i="1" s="1"/>
  <c r="S730" i="1"/>
  <c r="Y730" i="1" s="1"/>
  <c r="S731" i="1"/>
  <c r="Y731" i="1" s="1"/>
  <c r="S732" i="1"/>
  <c r="S733" i="1"/>
  <c r="Y733" i="1" s="1"/>
  <c r="S734" i="1"/>
  <c r="S735" i="1"/>
  <c r="S736" i="1"/>
  <c r="S737" i="1"/>
  <c r="Y737" i="1" s="1"/>
  <c r="S738" i="1"/>
  <c r="Y738" i="1" s="1"/>
  <c r="S739" i="1"/>
  <c r="Y739" i="1" s="1"/>
  <c r="S740" i="1"/>
  <c r="S741" i="1"/>
  <c r="Y741" i="1" s="1"/>
  <c r="S742" i="1"/>
  <c r="S743" i="1"/>
  <c r="S744" i="1"/>
  <c r="S745" i="1"/>
  <c r="Y745" i="1" s="1"/>
  <c r="S746" i="1"/>
  <c r="Y746" i="1" s="1"/>
  <c r="S747" i="1"/>
  <c r="Y747" i="1" s="1"/>
  <c r="S748" i="1"/>
  <c r="S749" i="1"/>
  <c r="Y749" i="1" s="1"/>
  <c r="S750" i="1"/>
  <c r="S751" i="1"/>
  <c r="S752" i="1"/>
  <c r="S753" i="1"/>
  <c r="Y753" i="1" s="1"/>
  <c r="S754" i="1"/>
  <c r="Y754" i="1" s="1"/>
  <c r="S755" i="1"/>
  <c r="Y755" i="1" s="1"/>
  <c r="S756" i="1"/>
  <c r="S757" i="1"/>
  <c r="Y757" i="1" s="1"/>
  <c r="S758" i="1"/>
  <c r="S759" i="1"/>
  <c r="Y759" i="1" s="1"/>
  <c r="S760" i="1"/>
  <c r="S761" i="1"/>
  <c r="Y761" i="1" s="1"/>
  <c r="S762" i="1"/>
  <c r="Y762" i="1" s="1"/>
  <c r="S763" i="1"/>
  <c r="Y763" i="1" s="1"/>
  <c r="S764" i="1"/>
  <c r="S765" i="1"/>
  <c r="Y765" i="1" s="1"/>
  <c r="S766" i="1"/>
  <c r="S767" i="1"/>
  <c r="Y767" i="1" s="1"/>
  <c r="S768" i="1"/>
  <c r="S769" i="1"/>
  <c r="Y769" i="1" s="1"/>
  <c r="S770" i="1"/>
  <c r="Y770" i="1" s="1"/>
  <c r="S771" i="1"/>
  <c r="Y771" i="1" s="1"/>
  <c r="S772" i="1"/>
  <c r="S773" i="1"/>
  <c r="Y773" i="1" s="1"/>
  <c r="S774" i="1"/>
  <c r="Y774" i="1" s="1"/>
  <c r="S775" i="1"/>
  <c r="Y775" i="1" s="1"/>
  <c r="S776" i="1"/>
  <c r="Y776" i="1" s="1"/>
  <c r="S777" i="1"/>
  <c r="Y777" i="1" s="1"/>
  <c r="S778" i="1"/>
  <c r="Y778" i="1" s="1"/>
  <c r="S779" i="1"/>
  <c r="Y779" i="1" s="1"/>
  <c r="S780" i="1"/>
  <c r="Y780" i="1" s="1"/>
  <c r="S781" i="1"/>
  <c r="Y781" i="1" s="1"/>
  <c r="S782" i="1"/>
  <c r="Y782" i="1" s="1"/>
  <c r="S783" i="1"/>
  <c r="Y783" i="1" s="1"/>
  <c r="S784" i="1"/>
  <c r="Y784" i="1" s="1"/>
  <c r="S785" i="1"/>
  <c r="Y785" i="1" s="1"/>
  <c r="S786" i="1"/>
  <c r="Y786" i="1" s="1"/>
  <c r="S787" i="1"/>
  <c r="Y787" i="1" s="1"/>
  <c r="S788" i="1"/>
  <c r="Y788" i="1" s="1"/>
  <c r="S789" i="1"/>
  <c r="Y789" i="1" s="1"/>
  <c r="S790" i="1"/>
  <c r="Y790" i="1" s="1"/>
  <c r="S791" i="1"/>
  <c r="Y791" i="1" s="1"/>
  <c r="S792" i="1"/>
  <c r="Y792" i="1" s="1"/>
  <c r="S793" i="1"/>
  <c r="Y793" i="1" s="1"/>
  <c r="S794" i="1"/>
  <c r="Y794" i="1" s="1"/>
  <c r="S795" i="1"/>
  <c r="Y795" i="1" s="1"/>
  <c r="S796" i="1"/>
  <c r="Y796" i="1" s="1"/>
  <c r="S797" i="1"/>
  <c r="Y797" i="1" s="1"/>
  <c r="S798" i="1"/>
  <c r="Y798" i="1" s="1"/>
  <c r="S799" i="1"/>
  <c r="Y799" i="1" s="1"/>
  <c r="S800" i="1"/>
  <c r="Y800" i="1" s="1"/>
  <c r="S801" i="1"/>
  <c r="Y801" i="1" s="1"/>
  <c r="S802" i="1"/>
  <c r="Y802" i="1" s="1"/>
  <c r="S803" i="1"/>
  <c r="Y803" i="1" s="1"/>
  <c r="S804" i="1"/>
  <c r="Y804" i="1" s="1"/>
  <c r="S805" i="1"/>
  <c r="Y805" i="1" s="1"/>
  <c r="S806" i="1"/>
  <c r="Y806" i="1" s="1"/>
  <c r="S807" i="1"/>
  <c r="Y807" i="1" s="1"/>
  <c r="S808" i="1"/>
  <c r="Y808" i="1" s="1"/>
  <c r="S809" i="1"/>
  <c r="Y809" i="1" s="1"/>
  <c r="S810" i="1"/>
  <c r="Y810" i="1" s="1"/>
  <c r="S811" i="1"/>
  <c r="Y811" i="1" s="1"/>
  <c r="S812" i="1"/>
  <c r="Y812" i="1" s="1"/>
  <c r="S813" i="1"/>
  <c r="Y813" i="1" s="1"/>
  <c r="S814" i="1"/>
  <c r="Y814" i="1" s="1"/>
  <c r="S815" i="1"/>
  <c r="Y815" i="1" s="1"/>
  <c r="S816" i="1"/>
  <c r="Y816" i="1" s="1"/>
  <c r="S817" i="1"/>
  <c r="Y817" i="1" s="1"/>
  <c r="S818" i="1"/>
  <c r="Y818" i="1" s="1"/>
  <c r="S819" i="1"/>
  <c r="Y819" i="1" s="1"/>
  <c r="S820" i="1"/>
  <c r="Y820" i="1" s="1"/>
  <c r="S821" i="1"/>
  <c r="Y821" i="1" s="1"/>
  <c r="S822" i="1"/>
  <c r="Y822" i="1" s="1"/>
  <c r="S823" i="1"/>
  <c r="Y823" i="1" s="1"/>
  <c r="S824" i="1"/>
  <c r="Y824" i="1" s="1"/>
  <c r="S825" i="1"/>
  <c r="Y825" i="1" s="1"/>
  <c r="S826" i="1"/>
  <c r="Y826" i="1" s="1"/>
  <c r="S827" i="1"/>
  <c r="Y827" i="1" s="1"/>
  <c r="S828" i="1"/>
  <c r="Y828" i="1" s="1"/>
  <c r="S829" i="1"/>
  <c r="Y829" i="1" s="1"/>
  <c r="S830" i="1"/>
  <c r="Y830" i="1" s="1"/>
  <c r="S831" i="1"/>
  <c r="Y831" i="1" s="1"/>
  <c r="S832" i="1"/>
  <c r="Y832" i="1" s="1"/>
  <c r="S833" i="1"/>
  <c r="Y833" i="1" s="1"/>
  <c r="S834" i="1"/>
  <c r="Y834" i="1" s="1"/>
  <c r="S835" i="1"/>
  <c r="Y835" i="1" s="1"/>
  <c r="S836" i="1"/>
  <c r="Y836" i="1" s="1"/>
  <c r="S837" i="1"/>
  <c r="Y837" i="1" s="1"/>
  <c r="S838" i="1"/>
  <c r="Y838" i="1" s="1"/>
  <c r="S839" i="1"/>
  <c r="Y839" i="1" s="1"/>
  <c r="S840" i="1"/>
  <c r="Y840" i="1" s="1"/>
  <c r="S841" i="1"/>
  <c r="Y841" i="1" s="1"/>
  <c r="S842" i="1"/>
  <c r="Y842" i="1" s="1"/>
  <c r="S843" i="1"/>
  <c r="Y843" i="1" s="1"/>
  <c r="S844" i="1"/>
  <c r="Y844" i="1" s="1"/>
  <c r="S845" i="1"/>
  <c r="Y845" i="1" s="1"/>
  <c r="S846" i="1"/>
  <c r="Y846" i="1" s="1"/>
  <c r="S847" i="1"/>
  <c r="Y847" i="1" s="1"/>
  <c r="S848" i="1"/>
  <c r="Y848" i="1" s="1"/>
  <c r="S849" i="1"/>
  <c r="Y849" i="1" s="1"/>
  <c r="S850" i="1"/>
  <c r="Y850" i="1" s="1"/>
  <c r="S851" i="1"/>
  <c r="Y851" i="1" s="1"/>
  <c r="S852" i="1"/>
  <c r="Y852" i="1" s="1"/>
  <c r="S853" i="1"/>
  <c r="Y853" i="1" s="1"/>
  <c r="S854" i="1"/>
  <c r="Y854" i="1" s="1"/>
  <c r="S855" i="1"/>
  <c r="Y855" i="1" s="1"/>
  <c r="S856" i="1"/>
  <c r="Y856" i="1" s="1"/>
  <c r="S857" i="1"/>
  <c r="Y857" i="1" s="1"/>
  <c r="S858" i="1"/>
  <c r="Y858" i="1" s="1"/>
  <c r="S859" i="1"/>
  <c r="Y859" i="1" s="1"/>
  <c r="S860" i="1"/>
  <c r="Y860" i="1" s="1"/>
  <c r="S861" i="1"/>
  <c r="Y861" i="1" s="1"/>
  <c r="S862" i="1"/>
  <c r="Y862" i="1" s="1"/>
  <c r="S863" i="1"/>
  <c r="Y863" i="1" s="1"/>
  <c r="S864" i="1"/>
  <c r="Y864" i="1" s="1"/>
  <c r="S865" i="1"/>
  <c r="Y865" i="1" s="1"/>
  <c r="S866" i="1"/>
  <c r="Y866" i="1" s="1"/>
  <c r="S867" i="1"/>
  <c r="Y867" i="1" s="1"/>
  <c r="S868" i="1"/>
  <c r="Y868" i="1" s="1"/>
  <c r="S869" i="1"/>
  <c r="Y869" i="1" s="1"/>
  <c r="S870" i="1"/>
  <c r="Y870" i="1" s="1"/>
  <c r="S871" i="1"/>
  <c r="Y871" i="1" s="1"/>
  <c r="S872" i="1"/>
  <c r="Y872" i="1" s="1"/>
  <c r="S873" i="1"/>
  <c r="Y873" i="1" s="1"/>
  <c r="S874" i="1"/>
  <c r="Y874" i="1" s="1"/>
  <c r="S875" i="1"/>
  <c r="Y875" i="1" s="1"/>
  <c r="S876" i="1"/>
  <c r="Y876" i="1" s="1"/>
  <c r="S877" i="1"/>
  <c r="Y877" i="1" s="1"/>
  <c r="S878" i="1"/>
  <c r="Y878" i="1" s="1"/>
  <c r="S879" i="1"/>
  <c r="Y879" i="1" s="1"/>
  <c r="S880" i="1"/>
  <c r="Y880" i="1" s="1"/>
  <c r="S881" i="1"/>
  <c r="Y881" i="1" s="1"/>
  <c r="S882" i="1"/>
  <c r="Y882" i="1" s="1"/>
  <c r="S883" i="1"/>
  <c r="Y883" i="1" s="1"/>
  <c r="S884" i="1"/>
  <c r="Y884" i="1" s="1"/>
  <c r="S885" i="1"/>
  <c r="Y885" i="1" s="1"/>
  <c r="S886" i="1"/>
  <c r="Y886" i="1" s="1"/>
  <c r="S887" i="1"/>
  <c r="Y887" i="1" s="1"/>
  <c r="S888" i="1"/>
  <c r="Y888" i="1" s="1"/>
  <c r="S889" i="1"/>
  <c r="Y889" i="1" s="1"/>
  <c r="S890" i="1"/>
  <c r="Y890" i="1" s="1"/>
  <c r="S891" i="1"/>
  <c r="Y891" i="1" s="1"/>
  <c r="S892" i="1"/>
  <c r="Y892" i="1" s="1"/>
  <c r="S893" i="1"/>
  <c r="Y893" i="1" s="1"/>
  <c r="S894" i="1"/>
  <c r="Y894" i="1" s="1"/>
  <c r="S895" i="1"/>
  <c r="Y895" i="1" s="1"/>
  <c r="S896" i="1"/>
  <c r="Y896" i="1" s="1"/>
  <c r="S897" i="1"/>
  <c r="Y897" i="1" s="1"/>
  <c r="S898" i="1"/>
  <c r="Y898" i="1" s="1"/>
  <c r="S899" i="1"/>
  <c r="Y899" i="1" s="1"/>
  <c r="S900" i="1"/>
  <c r="Y900" i="1" s="1"/>
  <c r="S901" i="1"/>
  <c r="Y901" i="1" s="1"/>
  <c r="S902" i="1"/>
  <c r="Y902" i="1" s="1"/>
  <c r="S903" i="1"/>
  <c r="Y903" i="1" s="1"/>
  <c r="S904" i="1"/>
  <c r="Y904" i="1" s="1"/>
  <c r="S905" i="1"/>
  <c r="Y905" i="1" s="1"/>
  <c r="S906" i="1"/>
  <c r="Y906" i="1" s="1"/>
  <c r="S907" i="1"/>
  <c r="Y907" i="1" s="1"/>
  <c r="S908" i="1"/>
  <c r="Y908" i="1" s="1"/>
  <c r="S909" i="1"/>
  <c r="Y909" i="1" s="1"/>
  <c r="S910" i="1"/>
  <c r="Y910" i="1" s="1"/>
  <c r="S911" i="1"/>
  <c r="Y911" i="1" s="1"/>
  <c r="S912" i="1"/>
  <c r="Y912" i="1" s="1"/>
  <c r="S913" i="1"/>
  <c r="Y913" i="1" s="1"/>
  <c r="S914" i="1"/>
  <c r="Y914" i="1" s="1"/>
  <c r="S915" i="1"/>
  <c r="Y915" i="1" s="1"/>
  <c r="S916" i="1"/>
  <c r="Y916" i="1" s="1"/>
  <c r="S917" i="1"/>
  <c r="Y917" i="1" s="1"/>
  <c r="S918" i="1"/>
  <c r="Y918" i="1" s="1"/>
  <c r="S919" i="1"/>
  <c r="Y919" i="1" s="1"/>
  <c r="S920" i="1"/>
  <c r="Y920" i="1" s="1"/>
  <c r="S921" i="1"/>
  <c r="Y921" i="1" s="1"/>
  <c r="S922" i="1"/>
  <c r="Y922" i="1" s="1"/>
  <c r="S923" i="1"/>
  <c r="Y923" i="1" s="1"/>
  <c r="S924" i="1"/>
  <c r="Y924" i="1" s="1"/>
  <c r="S925" i="1"/>
  <c r="Y925" i="1" s="1"/>
  <c r="S926" i="1"/>
  <c r="Y926" i="1" s="1"/>
  <c r="S927" i="1"/>
  <c r="Y927" i="1" s="1"/>
  <c r="S928" i="1"/>
  <c r="Y928" i="1" s="1"/>
  <c r="S929" i="1"/>
  <c r="Y929" i="1" s="1"/>
  <c r="S930" i="1"/>
  <c r="Y930" i="1" s="1"/>
  <c r="S931" i="1"/>
  <c r="Y931" i="1" s="1"/>
  <c r="S932" i="1"/>
  <c r="Y932" i="1" s="1"/>
  <c r="S933" i="1"/>
  <c r="Y933" i="1" s="1"/>
  <c r="S934" i="1"/>
  <c r="Y934" i="1" s="1"/>
  <c r="S935" i="1"/>
  <c r="Y935" i="1" s="1"/>
  <c r="S936" i="1"/>
  <c r="Y936" i="1" s="1"/>
  <c r="S937" i="1"/>
  <c r="Y937" i="1" s="1"/>
  <c r="S938" i="1"/>
  <c r="Y938" i="1" s="1"/>
  <c r="S939" i="1"/>
  <c r="Y939" i="1" s="1"/>
  <c r="S940" i="1"/>
  <c r="Y940" i="1" s="1"/>
  <c r="S941" i="1"/>
  <c r="Y941" i="1" s="1"/>
  <c r="S942" i="1"/>
  <c r="Y942" i="1" s="1"/>
  <c r="S943" i="1"/>
  <c r="Y943" i="1" s="1"/>
  <c r="S944" i="1"/>
  <c r="Y944" i="1" s="1"/>
  <c r="S945" i="1"/>
  <c r="Y945" i="1" s="1"/>
  <c r="S946" i="1"/>
  <c r="Y946" i="1" s="1"/>
  <c r="S947" i="1"/>
  <c r="Y947" i="1" s="1"/>
  <c r="S948" i="1"/>
  <c r="Y948" i="1" s="1"/>
  <c r="S949" i="1"/>
  <c r="Y949" i="1" s="1"/>
  <c r="S950" i="1"/>
  <c r="Y950" i="1" s="1"/>
  <c r="S951" i="1"/>
  <c r="Y951" i="1" s="1"/>
  <c r="S952" i="1"/>
  <c r="Y952" i="1" s="1"/>
  <c r="S953" i="1"/>
  <c r="Y953" i="1" s="1"/>
  <c r="S954" i="1"/>
  <c r="Y954" i="1" s="1"/>
  <c r="S955" i="1"/>
  <c r="Y955" i="1" s="1"/>
  <c r="S956" i="1"/>
  <c r="Y956" i="1" s="1"/>
  <c r="S957" i="1"/>
  <c r="Y957" i="1" s="1"/>
  <c r="S958" i="1"/>
  <c r="Y958" i="1" s="1"/>
  <c r="S959" i="1"/>
  <c r="Y959" i="1" s="1"/>
  <c r="S960" i="1"/>
  <c r="Y960" i="1" s="1"/>
  <c r="S961" i="1"/>
  <c r="Y961" i="1" s="1"/>
  <c r="S962" i="1"/>
  <c r="Y962" i="1" s="1"/>
  <c r="S963" i="1"/>
  <c r="Y963" i="1" s="1"/>
  <c r="S964" i="1"/>
  <c r="Y964" i="1" s="1"/>
  <c r="S965" i="1"/>
  <c r="Y965" i="1" s="1"/>
  <c r="S966" i="1"/>
  <c r="Y966" i="1" s="1"/>
  <c r="S967" i="1"/>
  <c r="Y967" i="1" s="1"/>
  <c r="S968" i="1"/>
  <c r="Y968" i="1" s="1"/>
  <c r="S969" i="1"/>
  <c r="Y969" i="1" s="1"/>
  <c r="S970" i="1"/>
  <c r="Y970" i="1" s="1"/>
  <c r="S971" i="1"/>
  <c r="Y971" i="1" s="1"/>
  <c r="S972" i="1"/>
  <c r="Y972" i="1" s="1"/>
  <c r="S973" i="1"/>
  <c r="Y973" i="1" s="1"/>
  <c r="S974" i="1"/>
  <c r="Y974" i="1" s="1"/>
  <c r="S975" i="1"/>
  <c r="Y975" i="1" s="1"/>
  <c r="S976" i="1"/>
  <c r="Y976" i="1" s="1"/>
  <c r="S977" i="1"/>
  <c r="Y977" i="1" s="1"/>
  <c r="S978" i="1"/>
  <c r="Y978" i="1" s="1"/>
  <c r="S979" i="1"/>
  <c r="Y979" i="1" s="1"/>
  <c r="S980" i="1"/>
  <c r="Y980" i="1" s="1"/>
  <c r="S981" i="1"/>
  <c r="Y981" i="1" s="1"/>
  <c r="S982" i="1"/>
  <c r="Y982" i="1" s="1"/>
  <c r="S983" i="1"/>
  <c r="Y983" i="1" s="1"/>
  <c r="S984" i="1"/>
  <c r="Y984" i="1" s="1"/>
  <c r="S985" i="1"/>
  <c r="Y985" i="1" s="1"/>
  <c r="S986" i="1"/>
  <c r="Y986" i="1" s="1"/>
  <c r="S987" i="1"/>
  <c r="Y987" i="1" s="1"/>
  <c r="S988" i="1"/>
  <c r="Y988" i="1" s="1"/>
  <c r="S989" i="1"/>
  <c r="Y989" i="1" s="1"/>
  <c r="S990" i="1"/>
  <c r="Y990" i="1" s="1"/>
  <c r="S991" i="1"/>
  <c r="Y991" i="1" s="1"/>
  <c r="S992" i="1"/>
  <c r="Y992" i="1" s="1"/>
  <c r="S993" i="1"/>
  <c r="Y993" i="1" s="1"/>
  <c r="S994" i="1"/>
  <c r="Y994" i="1" s="1"/>
  <c r="S995" i="1"/>
  <c r="Y995" i="1" s="1"/>
  <c r="S996" i="1"/>
  <c r="Y996" i="1" s="1"/>
  <c r="S997" i="1"/>
  <c r="Y997" i="1" s="1"/>
  <c r="S998" i="1"/>
  <c r="Y998" i="1" s="1"/>
  <c r="S999" i="1"/>
  <c r="Y999" i="1" s="1"/>
  <c r="S1000" i="1"/>
  <c r="Y1000" i="1" s="1"/>
  <c r="Y303" i="1" l="1"/>
  <c r="Z303" i="1"/>
  <c r="Y231" i="1"/>
  <c r="Z231" i="1"/>
  <c r="Y47" i="1"/>
  <c r="Z47" i="1"/>
  <c r="Y666" i="1"/>
  <c r="Z666" i="1"/>
  <c r="Y650" i="1"/>
  <c r="Z650" i="1"/>
  <c r="Y642" i="1"/>
  <c r="Z642" i="1"/>
  <c r="Y634" i="1"/>
  <c r="Z634" i="1"/>
  <c r="Y602" i="1"/>
  <c r="Z602" i="1"/>
  <c r="Y586" i="1"/>
  <c r="Z586" i="1"/>
  <c r="Y578" i="1"/>
  <c r="Z578" i="1"/>
  <c r="Y570" i="1"/>
  <c r="Z570" i="1"/>
  <c r="Y554" i="1"/>
  <c r="Z554" i="1"/>
  <c r="Y538" i="1"/>
  <c r="Z538" i="1"/>
  <c r="Y530" i="1"/>
  <c r="Z530" i="1"/>
  <c r="Y522" i="1"/>
  <c r="Z522" i="1"/>
  <c r="Y514" i="1"/>
  <c r="Z514" i="1"/>
  <c r="Y506" i="1"/>
  <c r="Z506" i="1"/>
  <c r="Y498" i="1"/>
  <c r="Z498" i="1"/>
  <c r="Y490" i="1"/>
  <c r="Z490" i="1"/>
  <c r="Y474" i="1"/>
  <c r="Z474" i="1"/>
  <c r="Y466" i="1"/>
  <c r="Z466" i="1"/>
  <c r="Y458" i="1"/>
  <c r="Z458" i="1"/>
  <c r="Y450" i="1"/>
  <c r="Z450" i="1"/>
  <c r="Y442" i="1"/>
  <c r="Z442" i="1"/>
  <c r="Y434" i="1"/>
  <c r="Z434" i="1"/>
  <c r="Y426" i="1"/>
  <c r="Z426" i="1"/>
  <c r="Y410" i="1"/>
  <c r="Z410" i="1"/>
  <c r="Y402" i="1"/>
  <c r="Z402" i="1"/>
  <c r="Y394" i="1"/>
  <c r="Z394" i="1"/>
  <c r="Y386" i="1"/>
  <c r="Z386" i="1"/>
  <c r="Y378" i="1"/>
  <c r="Z378" i="1"/>
  <c r="Y370" i="1"/>
  <c r="Z370" i="1"/>
  <c r="Y362" i="1"/>
  <c r="Z362" i="1"/>
  <c r="Y346" i="1"/>
  <c r="Z346" i="1"/>
  <c r="Y338" i="1"/>
  <c r="Z338" i="1"/>
  <c r="Y330" i="1"/>
  <c r="Z330" i="1"/>
  <c r="Y322" i="1"/>
  <c r="Z322" i="1"/>
  <c r="Y314" i="1"/>
  <c r="Z314" i="1"/>
  <c r="Y306" i="1"/>
  <c r="Z306" i="1"/>
  <c r="Y298" i="1"/>
  <c r="Z298" i="1"/>
  <c r="Y282" i="1"/>
  <c r="Z282" i="1"/>
  <c r="Y274" i="1"/>
  <c r="Z274" i="1"/>
  <c r="Y266" i="1"/>
  <c r="Z266" i="1"/>
  <c r="Y258" i="1"/>
  <c r="Z258" i="1"/>
  <c r="Y250" i="1"/>
  <c r="Z250" i="1"/>
  <c r="Y242" i="1"/>
  <c r="Z242" i="1"/>
  <c r="Y234" i="1"/>
  <c r="Z234" i="1"/>
  <c r="Y218" i="1"/>
  <c r="Z218" i="1"/>
  <c r="Y210" i="1"/>
  <c r="Z210" i="1"/>
  <c r="Y202" i="1"/>
  <c r="Z202" i="1"/>
  <c r="Y194" i="1"/>
  <c r="Z194" i="1"/>
  <c r="Y186" i="1"/>
  <c r="Z186" i="1"/>
  <c r="Y178" i="1"/>
  <c r="Z178" i="1"/>
  <c r="Y170" i="1"/>
  <c r="Z170" i="1"/>
  <c r="Y154" i="1"/>
  <c r="Z154" i="1"/>
  <c r="Y146" i="1"/>
  <c r="Z146" i="1"/>
  <c r="Y138" i="1"/>
  <c r="Z138" i="1"/>
  <c r="Y130" i="1"/>
  <c r="Z130" i="1"/>
  <c r="Y122" i="1"/>
  <c r="Z122" i="1"/>
  <c r="Y114" i="1"/>
  <c r="Z114" i="1"/>
  <c r="Y106" i="1"/>
  <c r="Z106" i="1"/>
  <c r="Y90" i="1"/>
  <c r="Z90" i="1"/>
  <c r="Y82" i="1"/>
  <c r="Z82" i="1"/>
  <c r="Y74" i="1"/>
  <c r="Z74" i="1"/>
  <c r="Y66" i="1"/>
  <c r="Z66" i="1"/>
  <c r="Y58" i="1"/>
  <c r="Z58" i="1"/>
  <c r="Y50" i="1"/>
  <c r="Z50" i="1"/>
  <c r="Y42" i="1"/>
  <c r="Z42" i="1"/>
  <c r="Y26" i="1"/>
  <c r="Z26" i="1"/>
  <c r="Y18" i="1"/>
  <c r="Z18" i="1"/>
  <c r="Y10" i="1"/>
  <c r="Z10" i="1"/>
  <c r="Y2" i="1"/>
  <c r="Z2" i="1"/>
  <c r="Z996" i="1"/>
  <c r="Z988" i="1"/>
  <c r="Z980" i="1"/>
  <c r="Z972" i="1"/>
  <c r="Z964" i="1"/>
  <c r="Z956" i="1"/>
  <c r="Z948" i="1"/>
  <c r="Z940" i="1"/>
  <c r="Z932" i="1"/>
  <c r="Z924" i="1"/>
  <c r="Z916" i="1"/>
  <c r="Z908" i="1"/>
  <c r="Z900" i="1"/>
  <c r="Z892" i="1"/>
  <c r="Z884" i="1"/>
  <c r="Z876" i="1"/>
  <c r="Z868" i="1"/>
  <c r="Z860" i="1"/>
  <c r="Z852" i="1"/>
  <c r="Z844" i="1"/>
  <c r="Z836" i="1"/>
  <c r="Z828" i="1"/>
  <c r="Z820" i="1"/>
  <c r="Z812" i="1"/>
  <c r="Z804" i="1"/>
  <c r="Z796" i="1"/>
  <c r="Z788" i="1"/>
  <c r="Z780" i="1"/>
  <c r="Z771" i="1"/>
  <c r="Z759" i="1"/>
  <c r="Z745" i="1"/>
  <c r="Z729" i="1"/>
  <c r="Z713" i="1"/>
  <c r="Z697" i="1"/>
  <c r="Z680" i="1"/>
  <c r="Z662" i="1"/>
  <c r="Z644" i="1"/>
  <c r="Z626" i="1"/>
  <c r="Z607" i="1"/>
  <c r="Z589" i="1"/>
  <c r="Z562" i="1"/>
  <c r="Z509" i="1"/>
  <c r="Z436" i="1"/>
  <c r="Z363" i="1"/>
  <c r="Z290" i="1"/>
  <c r="Z216" i="1"/>
  <c r="Z143" i="1"/>
  <c r="Z70" i="1"/>
  <c r="Y751" i="1"/>
  <c r="Z751" i="1"/>
  <c r="Y263" i="1"/>
  <c r="Z263" i="1"/>
  <c r="Y103" i="1"/>
  <c r="Z103" i="1"/>
  <c r="Y55" i="1"/>
  <c r="Z55" i="1"/>
  <c r="Y681" i="1"/>
  <c r="Z681" i="1"/>
  <c r="Y673" i="1"/>
  <c r="Z673" i="1"/>
  <c r="Y665" i="1"/>
  <c r="Z665" i="1"/>
  <c r="Y657" i="1"/>
  <c r="Z657" i="1"/>
  <c r="Y649" i="1"/>
  <c r="Z649" i="1"/>
  <c r="Y641" i="1"/>
  <c r="Z641" i="1"/>
  <c r="Y633" i="1"/>
  <c r="Z633" i="1"/>
  <c r="Y625" i="1"/>
  <c r="Z625" i="1"/>
  <c r="Y617" i="1"/>
  <c r="Z617" i="1"/>
  <c r="Y609" i="1"/>
  <c r="Z609" i="1"/>
  <c r="Y601" i="1"/>
  <c r="Z601" i="1"/>
  <c r="Y593" i="1"/>
  <c r="Z593" i="1"/>
  <c r="Y585" i="1"/>
  <c r="Z585" i="1"/>
  <c r="Y577" i="1"/>
  <c r="Z577" i="1"/>
  <c r="Y569" i="1"/>
  <c r="Z569" i="1"/>
  <c r="Y561" i="1"/>
  <c r="Z561" i="1"/>
  <c r="Y553" i="1"/>
  <c r="Z553" i="1"/>
  <c r="Y545" i="1"/>
  <c r="Z545" i="1"/>
  <c r="Y537" i="1"/>
  <c r="Z537" i="1"/>
  <c r="Y529" i="1"/>
  <c r="Z529" i="1"/>
  <c r="Y521" i="1"/>
  <c r="Z521" i="1"/>
  <c r="Y513" i="1"/>
  <c r="Z513" i="1"/>
  <c r="Y505" i="1"/>
  <c r="Z505" i="1"/>
  <c r="Y497" i="1"/>
  <c r="Z497" i="1"/>
  <c r="Y489" i="1"/>
  <c r="Z489" i="1"/>
  <c r="Y481" i="1"/>
  <c r="Z481" i="1"/>
  <c r="Y473" i="1"/>
  <c r="Z473" i="1"/>
  <c r="Y465" i="1"/>
  <c r="Z465" i="1"/>
  <c r="Y457" i="1"/>
  <c r="Z457" i="1"/>
  <c r="Y449" i="1"/>
  <c r="Z449" i="1"/>
  <c r="Y441" i="1"/>
  <c r="Z441" i="1"/>
  <c r="Y433" i="1"/>
  <c r="Z433" i="1"/>
  <c r="Y425" i="1"/>
  <c r="Z425" i="1"/>
  <c r="Y417" i="1"/>
  <c r="Z417" i="1"/>
  <c r="Y409" i="1"/>
  <c r="Z409" i="1"/>
  <c r="Y401" i="1"/>
  <c r="Z401" i="1"/>
  <c r="Y393" i="1"/>
  <c r="Z393" i="1"/>
  <c r="Y385" i="1"/>
  <c r="Z385" i="1"/>
  <c r="Y377" i="1"/>
  <c r="Z377" i="1"/>
  <c r="Y369" i="1"/>
  <c r="Z369" i="1"/>
  <c r="Y361" i="1"/>
  <c r="Z361" i="1"/>
  <c r="Y353" i="1"/>
  <c r="Z353" i="1"/>
  <c r="Y345" i="1"/>
  <c r="Z345" i="1"/>
  <c r="Y337" i="1"/>
  <c r="Z337" i="1"/>
  <c r="Y329" i="1"/>
  <c r="Z329" i="1"/>
  <c r="Y321" i="1"/>
  <c r="Z321" i="1"/>
  <c r="Y313" i="1"/>
  <c r="Z313" i="1"/>
  <c r="Y305" i="1"/>
  <c r="Z305" i="1"/>
  <c r="Y297" i="1"/>
  <c r="Z297" i="1"/>
  <c r="Y289" i="1"/>
  <c r="Z289" i="1"/>
  <c r="Y281" i="1"/>
  <c r="Z281" i="1"/>
  <c r="Y273" i="1"/>
  <c r="Z273" i="1"/>
  <c r="Y265" i="1"/>
  <c r="Z265" i="1"/>
  <c r="Y257" i="1"/>
  <c r="Z257" i="1"/>
  <c r="Y249" i="1"/>
  <c r="Z249" i="1"/>
  <c r="Y241" i="1"/>
  <c r="Z241" i="1"/>
  <c r="Y233" i="1"/>
  <c r="Z233" i="1"/>
  <c r="Y225" i="1"/>
  <c r="Z225" i="1"/>
  <c r="Y217" i="1"/>
  <c r="Z217" i="1"/>
  <c r="Y209" i="1"/>
  <c r="Z209" i="1"/>
  <c r="Y201" i="1"/>
  <c r="Z201" i="1"/>
  <c r="Y193" i="1"/>
  <c r="Z193" i="1"/>
  <c r="Y185" i="1"/>
  <c r="Z185" i="1"/>
  <c r="Y177" i="1"/>
  <c r="Z177" i="1"/>
  <c r="Y169" i="1"/>
  <c r="Z169" i="1"/>
  <c r="Y161" i="1"/>
  <c r="Z161" i="1"/>
  <c r="Y153" i="1"/>
  <c r="Z153" i="1"/>
  <c r="Y145" i="1"/>
  <c r="Z145" i="1"/>
  <c r="Y137" i="1"/>
  <c r="Z137" i="1"/>
  <c r="Y129" i="1"/>
  <c r="Z129" i="1"/>
  <c r="Y121" i="1"/>
  <c r="Z121" i="1"/>
  <c r="Y113" i="1"/>
  <c r="Z113" i="1"/>
  <c r="Y105" i="1"/>
  <c r="Z105" i="1"/>
  <c r="Y97" i="1"/>
  <c r="Z97" i="1"/>
  <c r="Y89" i="1"/>
  <c r="Z89" i="1"/>
  <c r="Y81" i="1"/>
  <c r="Z81" i="1"/>
  <c r="Y73" i="1"/>
  <c r="Z73" i="1"/>
  <c r="Y65" i="1"/>
  <c r="Z65" i="1"/>
  <c r="Y57" i="1"/>
  <c r="Z57" i="1"/>
  <c r="Y49" i="1"/>
  <c r="Z49" i="1"/>
  <c r="Y41" i="1"/>
  <c r="Z41" i="1"/>
  <c r="Y33" i="1"/>
  <c r="Z33" i="1"/>
  <c r="Y25" i="1"/>
  <c r="Z25" i="1"/>
  <c r="Y17" i="1"/>
  <c r="Z17" i="1"/>
  <c r="Y9" i="1"/>
  <c r="Z9" i="1"/>
  <c r="Z995" i="1"/>
  <c r="Z987" i="1"/>
  <c r="Z979" i="1"/>
  <c r="Z971" i="1"/>
  <c r="Z963" i="1"/>
  <c r="Z955" i="1"/>
  <c r="Z947" i="1"/>
  <c r="Z939" i="1"/>
  <c r="Z931" i="1"/>
  <c r="Z923" i="1"/>
  <c r="Z915" i="1"/>
  <c r="Z907" i="1"/>
  <c r="Z899" i="1"/>
  <c r="Z891" i="1"/>
  <c r="Z883" i="1"/>
  <c r="Z875" i="1"/>
  <c r="Z867" i="1"/>
  <c r="Z859" i="1"/>
  <c r="Z851" i="1"/>
  <c r="Z843" i="1"/>
  <c r="Z835" i="1"/>
  <c r="Z827" i="1"/>
  <c r="Z819" i="1"/>
  <c r="Z811" i="1"/>
  <c r="Z803" i="1"/>
  <c r="Z795" i="1"/>
  <c r="Z787" i="1"/>
  <c r="Z779" i="1"/>
  <c r="Z770" i="1"/>
  <c r="Z757" i="1"/>
  <c r="Z741" i="1"/>
  <c r="Z725" i="1"/>
  <c r="Z709" i="1"/>
  <c r="Z693" i="1"/>
  <c r="Z676" i="1"/>
  <c r="Z658" i="1"/>
  <c r="Z639" i="1"/>
  <c r="Z621" i="1"/>
  <c r="Z603" i="1"/>
  <c r="Z582" i="1"/>
  <c r="Z555" i="1"/>
  <c r="Z500" i="1"/>
  <c r="Z427" i="1"/>
  <c r="Z354" i="1"/>
  <c r="Z280" i="1"/>
  <c r="Z207" i="1"/>
  <c r="Z134" i="1"/>
  <c r="Z61" i="1"/>
  <c r="Y743" i="1"/>
  <c r="Z743" i="1"/>
  <c r="Y631" i="1"/>
  <c r="Z631" i="1"/>
  <c r="Y615" i="1"/>
  <c r="Z615" i="1"/>
  <c r="Y511" i="1"/>
  <c r="Z511" i="1"/>
  <c r="Y479" i="1"/>
  <c r="Z479" i="1"/>
  <c r="Y447" i="1"/>
  <c r="Z447" i="1"/>
  <c r="Y415" i="1"/>
  <c r="Z415" i="1"/>
  <c r="Y375" i="1"/>
  <c r="Z375" i="1"/>
  <c r="Y351" i="1"/>
  <c r="Z351" i="1"/>
  <c r="Y311" i="1"/>
  <c r="Z311" i="1"/>
  <c r="Y295" i="1"/>
  <c r="Z295" i="1"/>
  <c r="Y255" i="1"/>
  <c r="Z255" i="1"/>
  <c r="Y215" i="1"/>
  <c r="Z215" i="1"/>
  <c r="Y175" i="1"/>
  <c r="Z175" i="1"/>
  <c r="Y127" i="1"/>
  <c r="Z127" i="1"/>
  <c r="Y95" i="1"/>
  <c r="Z95" i="1"/>
  <c r="Y39" i="1"/>
  <c r="Z39" i="1"/>
  <c r="Y768" i="1"/>
  <c r="Z768" i="1"/>
  <c r="Y760" i="1"/>
  <c r="Z760" i="1"/>
  <c r="Y752" i="1"/>
  <c r="Z752" i="1"/>
  <c r="Y744" i="1"/>
  <c r="Z744" i="1"/>
  <c r="Y736" i="1"/>
  <c r="Z736" i="1"/>
  <c r="Y728" i="1"/>
  <c r="Z728" i="1"/>
  <c r="Y720" i="1"/>
  <c r="Z720" i="1"/>
  <c r="Y712" i="1"/>
  <c r="Z712" i="1"/>
  <c r="Y704" i="1"/>
  <c r="Z704" i="1"/>
  <c r="Y696" i="1"/>
  <c r="Z696" i="1"/>
  <c r="Y688" i="1"/>
  <c r="Z688" i="1"/>
  <c r="Y656" i="1"/>
  <c r="Z656" i="1"/>
  <c r="Y640" i="1"/>
  <c r="Z640" i="1"/>
  <c r="Y632" i="1"/>
  <c r="Z632" i="1"/>
  <c r="Y624" i="1"/>
  <c r="Z624" i="1"/>
  <c r="Y592" i="1"/>
  <c r="Z592" i="1"/>
  <c r="Y584" i="1"/>
  <c r="Z584" i="1"/>
  <c r="Y576" i="1"/>
  <c r="Z576" i="1"/>
  <c r="Y568" i="1"/>
  <c r="Z568" i="1"/>
  <c r="Y560" i="1"/>
  <c r="Z560" i="1"/>
  <c r="Y544" i="1"/>
  <c r="Z544" i="1"/>
  <c r="Y528" i="1"/>
  <c r="Z528" i="1"/>
  <c r="Y520" i="1"/>
  <c r="Z520" i="1"/>
  <c r="Y512" i="1"/>
  <c r="Z512" i="1"/>
  <c r="Y504" i="1"/>
  <c r="Z504" i="1"/>
  <c r="Y496" i="1"/>
  <c r="Z496" i="1"/>
  <c r="Y488" i="1"/>
  <c r="Z488" i="1"/>
  <c r="Y480" i="1"/>
  <c r="Z480" i="1"/>
  <c r="Y464" i="1"/>
  <c r="Z464" i="1"/>
  <c r="Y456" i="1"/>
  <c r="Z456" i="1"/>
  <c r="Y448" i="1"/>
  <c r="Z448" i="1"/>
  <c r="Y440" i="1"/>
  <c r="Z440" i="1"/>
  <c r="Y432" i="1"/>
  <c r="Z432" i="1"/>
  <c r="Y424" i="1"/>
  <c r="Z424" i="1"/>
  <c r="Y416" i="1"/>
  <c r="Z416" i="1"/>
  <c r="Y400" i="1"/>
  <c r="Z400" i="1"/>
  <c r="Y392" i="1"/>
  <c r="Z392" i="1"/>
  <c r="Y384" i="1"/>
  <c r="Z384" i="1"/>
  <c r="Y376" i="1"/>
  <c r="Z376" i="1"/>
  <c r="Y368" i="1"/>
  <c r="Z368" i="1"/>
  <c r="Y360" i="1"/>
  <c r="Z360" i="1"/>
  <c r="Y352" i="1"/>
  <c r="Z352" i="1"/>
  <c r="Y336" i="1"/>
  <c r="Z336" i="1"/>
  <c r="Y328" i="1"/>
  <c r="Z328" i="1"/>
  <c r="Y320" i="1"/>
  <c r="Z320" i="1"/>
  <c r="Y312" i="1"/>
  <c r="Z312" i="1"/>
  <c r="Y304" i="1"/>
  <c r="Z304" i="1"/>
  <c r="Y296" i="1"/>
  <c r="Z296" i="1"/>
  <c r="Y288" i="1"/>
  <c r="Z288" i="1"/>
  <c r="Y272" i="1"/>
  <c r="Z272" i="1"/>
  <c r="Y264" i="1"/>
  <c r="Z264" i="1"/>
  <c r="Y256" i="1"/>
  <c r="Z256" i="1"/>
  <c r="Y248" i="1"/>
  <c r="Z248" i="1"/>
  <c r="Y240" i="1"/>
  <c r="Z240" i="1"/>
  <c r="Y232" i="1"/>
  <c r="Z232" i="1"/>
  <c r="Y224" i="1"/>
  <c r="Z224" i="1"/>
  <c r="Y208" i="1"/>
  <c r="Z208" i="1"/>
  <c r="Y200" i="1"/>
  <c r="Z200" i="1"/>
  <c r="Y192" i="1"/>
  <c r="Z192" i="1"/>
  <c r="Y184" i="1"/>
  <c r="Z184" i="1"/>
  <c r="Y176" i="1"/>
  <c r="Z176" i="1"/>
  <c r="Y168" i="1"/>
  <c r="Z168" i="1"/>
  <c r="Y160" i="1"/>
  <c r="Z160" i="1"/>
  <c r="Y144" i="1"/>
  <c r="Z144" i="1"/>
  <c r="Y136" i="1"/>
  <c r="Z136" i="1"/>
  <c r="Y128" i="1"/>
  <c r="Z128" i="1"/>
  <c r="Y120" i="1"/>
  <c r="Z120" i="1"/>
  <c r="Y112" i="1"/>
  <c r="Z112" i="1"/>
  <c r="Y104" i="1"/>
  <c r="Z104" i="1"/>
  <c r="Y96" i="1"/>
  <c r="Z96" i="1"/>
  <c r="Y80" i="1"/>
  <c r="Z80" i="1"/>
  <c r="Y72" i="1"/>
  <c r="Z72" i="1"/>
  <c r="Y64" i="1"/>
  <c r="Z64" i="1"/>
  <c r="Y56" i="1"/>
  <c r="Z56" i="1"/>
  <c r="Y48" i="1"/>
  <c r="Z48" i="1"/>
  <c r="Y40" i="1"/>
  <c r="Z40" i="1"/>
  <c r="Y32" i="1"/>
  <c r="Z32" i="1"/>
  <c r="Y16" i="1"/>
  <c r="Z16" i="1"/>
  <c r="Y8" i="1"/>
  <c r="Z8" i="1"/>
  <c r="Z994" i="1"/>
  <c r="Z986" i="1"/>
  <c r="Z978" i="1"/>
  <c r="Z970" i="1"/>
  <c r="Z962" i="1"/>
  <c r="Z954" i="1"/>
  <c r="Z946" i="1"/>
  <c r="Z938" i="1"/>
  <c r="Z930" i="1"/>
  <c r="Z922" i="1"/>
  <c r="Z914" i="1"/>
  <c r="Z906" i="1"/>
  <c r="Z898" i="1"/>
  <c r="Z890" i="1"/>
  <c r="Z882" i="1"/>
  <c r="Z874" i="1"/>
  <c r="Z866" i="1"/>
  <c r="Z858" i="1"/>
  <c r="Z850" i="1"/>
  <c r="Z842" i="1"/>
  <c r="Z834" i="1"/>
  <c r="Z826" i="1"/>
  <c r="Z818" i="1"/>
  <c r="Z810" i="1"/>
  <c r="Z802" i="1"/>
  <c r="Z794" i="1"/>
  <c r="Z786" i="1"/>
  <c r="Z778" i="1"/>
  <c r="Z769" i="1"/>
  <c r="Z755" i="1"/>
  <c r="Z739" i="1"/>
  <c r="Z723" i="1"/>
  <c r="Z707" i="1"/>
  <c r="Z691" i="1"/>
  <c r="Z674" i="1"/>
  <c r="Z655" i="1"/>
  <c r="Z637" i="1"/>
  <c r="Z619" i="1"/>
  <c r="Z600" i="1"/>
  <c r="Z581" i="1"/>
  <c r="Z552" i="1"/>
  <c r="Z491" i="1"/>
  <c r="Z418" i="1"/>
  <c r="Z344" i="1"/>
  <c r="Z271" i="1"/>
  <c r="Z198" i="1"/>
  <c r="Z125" i="1"/>
  <c r="Z52" i="1"/>
  <c r="Z1001" i="1"/>
  <c r="Z993" i="1"/>
  <c r="Z985" i="1"/>
  <c r="Z977" i="1"/>
  <c r="Z969" i="1"/>
  <c r="Z961" i="1"/>
  <c r="Z953" i="1"/>
  <c r="Z945" i="1"/>
  <c r="Z937" i="1"/>
  <c r="Z929" i="1"/>
  <c r="Z921" i="1"/>
  <c r="Z913" i="1"/>
  <c r="Z905" i="1"/>
  <c r="Z897" i="1"/>
  <c r="Z889" i="1"/>
  <c r="Z881" i="1"/>
  <c r="Z873" i="1"/>
  <c r="Z865" i="1"/>
  <c r="Z857" i="1"/>
  <c r="Z849" i="1"/>
  <c r="Z841" i="1"/>
  <c r="Z833" i="1"/>
  <c r="Z825" i="1"/>
  <c r="Z817" i="1"/>
  <c r="Z809" i="1"/>
  <c r="Z801" i="1"/>
  <c r="Z793" i="1"/>
  <c r="Z785" i="1"/>
  <c r="Z777" i="1"/>
  <c r="Z767" i="1"/>
  <c r="Z754" i="1"/>
  <c r="Z738" i="1"/>
  <c r="Z722" i="1"/>
  <c r="Z706" i="1"/>
  <c r="Z690" i="1"/>
  <c r="Z672" i="1"/>
  <c r="Z654" i="1"/>
  <c r="Z636" i="1"/>
  <c r="Z618" i="1"/>
  <c r="Z599" i="1"/>
  <c r="Z580" i="1"/>
  <c r="Z546" i="1"/>
  <c r="Z482" i="1"/>
  <c r="Z408" i="1"/>
  <c r="Z335" i="1"/>
  <c r="Z262" i="1"/>
  <c r="Z189" i="1"/>
  <c r="Z116" i="1"/>
  <c r="Z43" i="1"/>
  <c r="Y583" i="1"/>
  <c r="Z583" i="1"/>
  <c r="Y551" i="1"/>
  <c r="Z551" i="1"/>
  <c r="Y495" i="1"/>
  <c r="Z495" i="1"/>
  <c r="Y431" i="1"/>
  <c r="Z431" i="1"/>
  <c r="Y223" i="1"/>
  <c r="Z223" i="1"/>
  <c r="Y159" i="1"/>
  <c r="Z159" i="1"/>
  <c r="Y766" i="1"/>
  <c r="Z766" i="1"/>
  <c r="Y758" i="1"/>
  <c r="Z758" i="1"/>
  <c r="Y750" i="1"/>
  <c r="Z750" i="1"/>
  <c r="Y742" i="1"/>
  <c r="Z742" i="1"/>
  <c r="Y734" i="1"/>
  <c r="Z734" i="1"/>
  <c r="Y726" i="1"/>
  <c r="Z726" i="1"/>
  <c r="Y718" i="1"/>
  <c r="Z718" i="1"/>
  <c r="Y710" i="1"/>
  <c r="Z710" i="1"/>
  <c r="Y702" i="1"/>
  <c r="Z702" i="1"/>
  <c r="Y694" i="1"/>
  <c r="Z694" i="1"/>
  <c r="Y686" i="1"/>
  <c r="Z686" i="1"/>
  <c r="Y678" i="1"/>
  <c r="Z678" i="1"/>
  <c r="Y670" i="1"/>
  <c r="Z670" i="1"/>
  <c r="Y638" i="1"/>
  <c r="Z638" i="1"/>
  <c r="Y622" i="1"/>
  <c r="Z622" i="1"/>
  <c r="Y614" i="1"/>
  <c r="Z614" i="1"/>
  <c r="Y606" i="1"/>
  <c r="Z606" i="1"/>
  <c r="Y574" i="1"/>
  <c r="Z574" i="1"/>
  <c r="Y566" i="1"/>
  <c r="Z566" i="1"/>
  <c r="Y558" i="1"/>
  <c r="Z558" i="1"/>
  <c r="Y550" i="1"/>
  <c r="Z550" i="1"/>
  <c r="Y542" i="1"/>
  <c r="Z542" i="1"/>
  <c r="Y534" i="1"/>
  <c r="Z534" i="1"/>
  <c r="Y526" i="1"/>
  <c r="Z526" i="1"/>
  <c r="Y510" i="1"/>
  <c r="Z510" i="1"/>
  <c r="Y502" i="1"/>
  <c r="Z502" i="1"/>
  <c r="Y494" i="1"/>
  <c r="Z494" i="1"/>
  <c r="Y486" i="1"/>
  <c r="Z486" i="1"/>
  <c r="Y478" i="1"/>
  <c r="Z478" i="1"/>
  <c r="Y470" i="1"/>
  <c r="Z470" i="1"/>
  <c r="Y462" i="1"/>
  <c r="Z462" i="1"/>
  <c r="Y446" i="1"/>
  <c r="Z446" i="1"/>
  <c r="Y438" i="1"/>
  <c r="Z438" i="1"/>
  <c r="Y430" i="1"/>
  <c r="Z430" i="1"/>
  <c r="Y422" i="1"/>
  <c r="Z422" i="1"/>
  <c r="Y414" i="1"/>
  <c r="Z414" i="1"/>
  <c r="Y406" i="1"/>
  <c r="Z406" i="1"/>
  <c r="Y398" i="1"/>
  <c r="Z398" i="1"/>
  <c r="Y382" i="1"/>
  <c r="Z382" i="1"/>
  <c r="Y374" i="1"/>
  <c r="Z374" i="1"/>
  <c r="Y366" i="1"/>
  <c r="Z366" i="1"/>
  <c r="Y358" i="1"/>
  <c r="Z358" i="1"/>
  <c r="Y350" i="1"/>
  <c r="Z350" i="1"/>
  <c r="Y342" i="1"/>
  <c r="Z342" i="1"/>
  <c r="Y334" i="1"/>
  <c r="Z334" i="1"/>
  <c r="Y318" i="1"/>
  <c r="Z318" i="1"/>
  <c r="Y310" i="1"/>
  <c r="Z310" i="1"/>
  <c r="Y302" i="1"/>
  <c r="Z302" i="1"/>
  <c r="Y294" i="1"/>
  <c r="Z294" i="1"/>
  <c r="Y286" i="1"/>
  <c r="Z286" i="1"/>
  <c r="Y278" i="1"/>
  <c r="Z278" i="1"/>
  <c r="Y270" i="1"/>
  <c r="Z270" i="1"/>
  <c r="Y254" i="1"/>
  <c r="Z254" i="1"/>
  <c r="Y246" i="1"/>
  <c r="Z246" i="1"/>
  <c r="Y238" i="1"/>
  <c r="Z238" i="1"/>
  <c r="Y230" i="1"/>
  <c r="Z230" i="1"/>
  <c r="Y222" i="1"/>
  <c r="Z222" i="1"/>
  <c r="Y214" i="1"/>
  <c r="Z214" i="1"/>
  <c r="Y206" i="1"/>
  <c r="Z206" i="1"/>
  <c r="Y190" i="1"/>
  <c r="Z190" i="1"/>
  <c r="Y182" i="1"/>
  <c r="Z182" i="1"/>
  <c r="Y174" i="1"/>
  <c r="Z174" i="1"/>
  <c r="Y166" i="1"/>
  <c r="Z166" i="1"/>
  <c r="Y158" i="1"/>
  <c r="Z158" i="1"/>
  <c r="Y150" i="1"/>
  <c r="Z150" i="1"/>
  <c r="Y142" i="1"/>
  <c r="Z142" i="1"/>
  <c r="Y126" i="1"/>
  <c r="Z126" i="1"/>
  <c r="Y118" i="1"/>
  <c r="Z118" i="1"/>
  <c r="Y110" i="1"/>
  <c r="Z110" i="1"/>
  <c r="Y102" i="1"/>
  <c r="Z102" i="1"/>
  <c r="Y94" i="1"/>
  <c r="Z94" i="1"/>
  <c r="Y86" i="1"/>
  <c r="Z86" i="1"/>
  <c r="Y78" i="1"/>
  <c r="Z78" i="1"/>
  <c r="Y62" i="1"/>
  <c r="Z62" i="1"/>
  <c r="Y54" i="1"/>
  <c r="Z54" i="1"/>
  <c r="Y46" i="1"/>
  <c r="Z46" i="1"/>
  <c r="Y38" i="1"/>
  <c r="Z38" i="1"/>
  <c r="Y30" i="1"/>
  <c r="Z30" i="1"/>
  <c r="Y22" i="1"/>
  <c r="Z22" i="1"/>
  <c r="Y14" i="1"/>
  <c r="Z14" i="1"/>
  <c r="Y6" i="1"/>
  <c r="Z6" i="1"/>
  <c r="Z1000" i="1"/>
  <c r="Z992" i="1"/>
  <c r="Z984" i="1"/>
  <c r="Z976" i="1"/>
  <c r="Z968" i="1"/>
  <c r="Z960" i="1"/>
  <c r="Z952" i="1"/>
  <c r="Z944" i="1"/>
  <c r="Z936" i="1"/>
  <c r="Z928" i="1"/>
  <c r="Z920" i="1"/>
  <c r="Z912" i="1"/>
  <c r="Z904" i="1"/>
  <c r="Z896" i="1"/>
  <c r="Z888" i="1"/>
  <c r="Z880" i="1"/>
  <c r="Z872" i="1"/>
  <c r="Z864" i="1"/>
  <c r="Z856" i="1"/>
  <c r="Z848" i="1"/>
  <c r="Z840" i="1"/>
  <c r="Z832" i="1"/>
  <c r="Z824" i="1"/>
  <c r="Z816" i="1"/>
  <c r="Z808" i="1"/>
  <c r="Z800" i="1"/>
  <c r="Z792" i="1"/>
  <c r="Z784" i="1"/>
  <c r="Z776" i="1"/>
  <c r="Z765" i="1"/>
  <c r="Z753" i="1"/>
  <c r="Z737" i="1"/>
  <c r="Z721" i="1"/>
  <c r="Z705" i="1"/>
  <c r="Z689" i="1"/>
  <c r="Z671" i="1"/>
  <c r="Z653" i="1"/>
  <c r="Z635" i="1"/>
  <c r="Z616" i="1"/>
  <c r="Z598" i="1"/>
  <c r="Z573" i="1"/>
  <c r="Z543" i="1"/>
  <c r="Z472" i="1"/>
  <c r="Z399" i="1"/>
  <c r="Z326" i="1"/>
  <c r="Z253" i="1"/>
  <c r="Z180" i="1"/>
  <c r="Z107" i="1"/>
  <c r="Z34" i="1"/>
  <c r="Y735" i="1"/>
  <c r="Z735" i="1"/>
  <c r="Y711" i="1"/>
  <c r="Z711" i="1"/>
  <c r="Y703" i="1"/>
  <c r="Z703" i="1"/>
  <c r="Y687" i="1"/>
  <c r="Z687" i="1"/>
  <c r="Y647" i="1"/>
  <c r="Z647" i="1"/>
  <c r="Y567" i="1"/>
  <c r="Z567" i="1"/>
  <c r="Y535" i="1"/>
  <c r="Z535" i="1"/>
  <c r="Y503" i="1"/>
  <c r="Z503" i="1"/>
  <c r="Y471" i="1"/>
  <c r="Z471" i="1"/>
  <c r="Y439" i="1"/>
  <c r="Z439" i="1"/>
  <c r="Y407" i="1"/>
  <c r="Z407" i="1"/>
  <c r="Y383" i="1"/>
  <c r="Z383" i="1"/>
  <c r="Y359" i="1"/>
  <c r="Z359" i="1"/>
  <c r="Y319" i="1"/>
  <c r="Z319" i="1"/>
  <c r="Y279" i="1"/>
  <c r="Z279" i="1"/>
  <c r="Y239" i="1"/>
  <c r="Z239" i="1"/>
  <c r="Y191" i="1"/>
  <c r="Z191" i="1"/>
  <c r="Y151" i="1"/>
  <c r="Z151" i="1"/>
  <c r="Y111" i="1"/>
  <c r="Z111" i="1"/>
  <c r="Y63" i="1"/>
  <c r="Z63" i="1"/>
  <c r="Y7" i="1"/>
  <c r="Z7" i="1"/>
  <c r="Y677" i="1"/>
  <c r="Z677" i="1"/>
  <c r="Y669" i="1"/>
  <c r="Z669" i="1"/>
  <c r="Y661" i="1"/>
  <c r="Z661" i="1"/>
  <c r="Y629" i="1"/>
  <c r="Z629" i="1"/>
  <c r="Y613" i="1"/>
  <c r="Z613" i="1"/>
  <c r="Y605" i="1"/>
  <c r="Z605" i="1"/>
  <c r="Y597" i="1"/>
  <c r="Z597" i="1"/>
  <c r="Y565" i="1"/>
  <c r="Z565" i="1"/>
  <c r="Y557" i="1"/>
  <c r="Z557" i="1"/>
  <c r="Y549" i="1"/>
  <c r="Z549" i="1"/>
  <c r="Y541" i="1"/>
  <c r="Z541" i="1"/>
  <c r="Y533" i="1"/>
  <c r="Z533" i="1"/>
  <c r="Y525" i="1"/>
  <c r="Z525" i="1"/>
  <c r="Y517" i="1"/>
  <c r="Z517" i="1"/>
  <c r="Y501" i="1"/>
  <c r="Z501" i="1"/>
  <c r="Y493" i="1"/>
  <c r="Z493" i="1"/>
  <c r="Y485" i="1"/>
  <c r="Z485" i="1"/>
  <c r="Y477" i="1"/>
  <c r="Z477" i="1"/>
  <c r="Y469" i="1"/>
  <c r="Z469" i="1"/>
  <c r="Y461" i="1"/>
  <c r="Z461" i="1"/>
  <c r="Y453" i="1"/>
  <c r="Z453" i="1"/>
  <c r="Y437" i="1"/>
  <c r="Z437" i="1"/>
  <c r="Y429" i="1"/>
  <c r="Z429" i="1"/>
  <c r="Y421" i="1"/>
  <c r="Z421" i="1"/>
  <c r="Y413" i="1"/>
  <c r="Z413" i="1"/>
  <c r="Y405" i="1"/>
  <c r="Z405" i="1"/>
  <c r="Y397" i="1"/>
  <c r="Z397" i="1"/>
  <c r="Y389" i="1"/>
  <c r="Z389" i="1"/>
  <c r="Y373" i="1"/>
  <c r="Z373" i="1"/>
  <c r="Y365" i="1"/>
  <c r="Z365" i="1"/>
  <c r="Y357" i="1"/>
  <c r="Z357" i="1"/>
  <c r="Y349" i="1"/>
  <c r="Z349" i="1"/>
  <c r="Y341" i="1"/>
  <c r="Z341" i="1"/>
  <c r="Y333" i="1"/>
  <c r="Z333" i="1"/>
  <c r="Y325" i="1"/>
  <c r="Z325" i="1"/>
  <c r="Y309" i="1"/>
  <c r="Z309" i="1"/>
  <c r="Y301" i="1"/>
  <c r="Z301" i="1"/>
  <c r="Y293" i="1"/>
  <c r="Z293" i="1"/>
  <c r="Y285" i="1"/>
  <c r="Z285" i="1"/>
  <c r="Y277" i="1"/>
  <c r="Z277" i="1"/>
  <c r="Y269" i="1"/>
  <c r="Z269" i="1"/>
  <c r="Y261" i="1"/>
  <c r="Z261" i="1"/>
  <c r="Y245" i="1"/>
  <c r="Z245" i="1"/>
  <c r="Y237" i="1"/>
  <c r="Z237" i="1"/>
  <c r="Y229" i="1"/>
  <c r="Z229" i="1"/>
  <c r="Y221" i="1"/>
  <c r="Z221" i="1"/>
  <c r="Y213" i="1"/>
  <c r="Z213" i="1"/>
  <c r="Y205" i="1"/>
  <c r="Z205" i="1"/>
  <c r="Y197" i="1"/>
  <c r="Z197" i="1"/>
  <c r="Y181" i="1"/>
  <c r="Z181" i="1"/>
  <c r="Y173" i="1"/>
  <c r="Z173" i="1"/>
  <c r="Y165" i="1"/>
  <c r="Z165" i="1"/>
  <c r="Y157" i="1"/>
  <c r="Z157" i="1"/>
  <c r="Y149" i="1"/>
  <c r="Z149" i="1"/>
  <c r="Y141" i="1"/>
  <c r="Z141" i="1"/>
  <c r="Y133" i="1"/>
  <c r="Z133" i="1"/>
  <c r="Y117" i="1"/>
  <c r="Z117" i="1"/>
  <c r="Y109" i="1"/>
  <c r="Z109" i="1"/>
  <c r="Y101" i="1"/>
  <c r="Z101" i="1"/>
  <c r="Y93" i="1"/>
  <c r="Z93" i="1"/>
  <c r="Y85" i="1"/>
  <c r="Z85" i="1"/>
  <c r="Y77" i="1"/>
  <c r="Z77" i="1"/>
  <c r="Y69" i="1"/>
  <c r="Z69" i="1"/>
  <c r="Y53" i="1"/>
  <c r="Z53" i="1"/>
  <c r="Y45" i="1"/>
  <c r="Z45" i="1"/>
  <c r="Y37" i="1"/>
  <c r="Z37" i="1"/>
  <c r="Y29" i="1"/>
  <c r="Z29" i="1"/>
  <c r="Y21" i="1"/>
  <c r="Z21" i="1"/>
  <c r="Y13" i="1"/>
  <c r="Z13" i="1"/>
  <c r="Y5" i="1"/>
  <c r="Z5" i="1"/>
  <c r="Z999" i="1"/>
  <c r="Z991" i="1"/>
  <c r="Z983" i="1"/>
  <c r="Z975" i="1"/>
  <c r="Z967" i="1"/>
  <c r="Z959" i="1"/>
  <c r="Z951" i="1"/>
  <c r="Z943" i="1"/>
  <c r="Z935" i="1"/>
  <c r="Z927" i="1"/>
  <c r="Z919" i="1"/>
  <c r="Z911" i="1"/>
  <c r="Z903" i="1"/>
  <c r="Z895" i="1"/>
  <c r="Z887" i="1"/>
  <c r="Z879" i="1"/>
  <c r="Z871" i="1"/>
  <c r="Z863" i="1"/>
  <c r="Z855" i="1"/>
  <c r="Z847" i="1"/>
  <c r="Z839" i="1"/>
  <c r="Z831" i="1"/>
  <c r="Z823" i="1"/>
  <c r="Z815" i="1"/>
  <c r="Z807" i="1"/>
  <c r="Z799" i="1"/>
  <c r="Z791" i="1"/>
  <c r="Z783" i="1"/>
  <c r="Z775" i="1"/>
  <c r="Z763" i="1"/>
  <c r="Z749" i="1"/>
  <c r="Z733" i="1"/>
  <c r="Z717" i="1"/>
  <c r="Z701" i="1"/>
  <c r="Z685" i="1"/>
  <c r="Z667" i="1"/>
  <c r="Z648" i="1"/>
  <c r="Z630" i="1"/>
  <c r="Z612" i="1"/>
  <c r="Z594" i="1"/>
  <c r="Z572" i="1"/>
  <c r="Z536" i="1"/>
  <c r="Z463" i="1"/>
  <c r="Z390" i="1"/>
  <c r="Z317" i="1"/>
  <c r="Z244" i="1"/>
  <c r="Z171" i="1"/>
  <c r="Z98" i="1"/>
  <c r="Z24" i="1"/>
  <c r="Y719" i="1"/>
  <c r="Z719" i="1"/>
  <c r="Y695" i="1"/>
  <c r="Z695" i="1"/>
  <c r="Y679" i="1"/>
  <c r="Z679" i="1"/>
  <c r="Y575" i="1"/>
  <c r="Z575" i="1"/>
  <c r="Y559" i="1"/>
  <c r="Z559" i="1"/>
  <c r="Y519" i="1"/>
  <c r="Z519" i="1"/>
  <c r="Y487" i="1"/>
  <c r="Z487" i="1"/>
  <c r="Y455" i="1"/>
  <c r="Z455" i="1"/>
  <c r="Y423" i="1"/>
  <c r="Z423" i="1"/>
  <c r="Y391" i="1"/>
  <c r="Z391" i="1"/>
  <c r="Y367" i="1"/>
  <c r="Z367" i="1"/>
  <c r="Y327" i="1"/>
  <c r="Z327" i="1"/>
  <c r="Y287" i="1"/>
  <c r="Z287" i="1"/>
  <c r="Y247" i="1"/>
  <c r="Z247" i="1"/>
  <c r="Y199" i="1"/>
  <c r="Z199" i="1"/>
  <c r="Y167" i="1"/>
  <c r="Z167" i="1"/>
  <c r="Y119" i="1"/>
  <c r="Z119" i="1"/>
  <c r="Y71" i="1"/>
  <c r="Z71" i="1"/>
  <c r="Y23" i="1"/>
  <c r="Z23" i="1"/>
  <c r="Y772" i="1"/>
  <c r="Z772" i="1"/>
  <c r="Y764" i="1"/>
  <c r="Z764" i="1"/>
  <c r="Y756" i="1"/>
  <c r="Z756" i="1"/>
  <c r="Y748" i="1"/>
  <c r="Z748" i="1"/>
  <c r="Y740" i="1"/>
  <c r="Z740" i="1"/>
  <c r="Y732" i="1"/>
  <c r="Z732" i="1"/>
  <c r="Y724" i="1"/>
  <c r="Z724" i="1"/>
  <c r="Y716" i="1"/>
  <c r="Z716" i="1"/>
  <c r="Y708" i="1"/>
  <c r="Z708" i="1"/>
  <c r="Y700" i="1"/>
  <c r="Z700" i="1"/>
  <c r="Y692" i="1"/>
  <c r="Z692" i="1"/>
  <c r="Y684" i="1"/>
  <c r="Z684" i="1"/>
  <c r="Y668" i="1"/>
  <c r="Z668" i="1"/>
  <c r="Y660" i="1"/>
  <c r="Z660" i="1"/>
  <c r="Y652" i="1"/>
  <c r="Z652" i="1"/>
  <c r="Y620" i="1"/>
  <c r="Z620" i="1"/>
  <c r="Y604" i="1"/>
  <c r="Z604" i="1"/>
  <c r="Y596" i="1"/>
  <c r="Z596" i="1"/>
  <c r="Y588" i="1"/>
  <c r="Z588" i="1"/>
  <c r="Y556" i="1"/>
  <c r="Z556" i="1"/>
  <c r="Y548" i="1"/>
  <c r="Z548" i="1"/>
  <c r="Y540" i="1"/>
  <c r="Z540" i="1"/>
  <c r="Y532" i="1"/>
  <c r="Z532" i="1"/>
  <c r="Y524" i="1"/>
  <c r="Z524" i="1"/>
  <c r="Y516" i="1"/>
  <c r="Z516" i="1"/>
  <c r="Y508" i="1"/>
  <c r="Z508" i="1"/>
  <c r="Y492" i="1"/>
  <c r="Z492" i="1"/>
  <c r="Y484" i="1"/>
  <c r="Z484" i="1"/>
  <c r="Y476" i="1"/>
  <c r="Z476" i="1"/>
  <c r="Y468" i="1"/>
  <c r="Z468" i="1"/>
  <c r="Y460" i="1"/>
  <c r="Z460" i="1"/>
  <c r="Y452" i="1"/>
  <c r="Z452" i="1"/>
  <c r="Y444" i="1"/>
  <c r="Z444" i="1"/>
  <c r="Y428" i="1"/>
  <c r="Z428" i="1"/>
  <c r="Y420" i="1"/>
  <c r="Z420" i="1"/>
  <c r="Y412" i="1"/>
  <c r="Z412" i="1"/>
  <c r="Y404" i="1"/>
  <c r="Z404" i="1"/>
  <c r="Y396" i="1"/>
  <c r="Z396" i="1"/>
  <c r="Y388" i="1"/>
  <c r="Z388" i="1"/>
  <c r="Y380" i="1"/>
  <c r="Z380" i="1"/>
  <c r="Y364" i="1"/>
  <c r="Z364" i="1"/>
  <c r="Y356" i="1"/>
  <c r="Z356" i="1"/>
  <c r="Y348" i="1"/>
  <c r="Z348" i="1"/>
  <c r="Y340" i="1"/>
  <c r="Z340" i="1"/>
  <c r="Y332" i="1"/>
  <c r="Z332" i="1"/>
  <c r="Y324" i="1"/>
  <c r="Z324" i="1"/>
  <c r="Y316" i="1"/>
  <c r="Z316" i="1"/>
  <c r="Y300" i="1"/>
  <c r="Z300" i="1"/>
  <c r="Y292" i="1"/>
  <c r="Z292" i="1"/>
  <c r="Y284" i="1"/>
  <c r="Z284" i="1"/>
  <c r="Y276" i="1"/>
  <c r="Z276" i="1"/>
  <c r="Y268" i="1"/>
  <c r="Z268" i="1"/>
  <c r="Y260" i="1"/>
  <c r="Z260" i="1"/>
  <c r="Y252" i="1"/>
  <c r="Z252" i="1"/>
  <c r="Y236" i="1"/>
  <c r="Z236" i="1"/>
  <c r="Y228" i="1"/>
  <c r="Z228" i="1"/>
  <c r="Y220" i="1"/>
  <c r="Z220" i="1"/>
  <c r="Y212" i="1"/>
  <c r="Z212" i="1"/>
  <c r="Y204" i="1"/>
  <c r="Z204" i="1"/>
  <c r="Y196" i="1"/>
  <c r="Z196" i="1"/>
  <c r="Y188" i="1"/>
  <c r="Z188" i="1"/>
  <c r="Y172" i="1"/>
  <c r="Z172" i="1"/>
  <c r="Y164" i="1"/>
  <c r="Z164" i="1"/>
  <c r="Y156" i="1"/>
  <c r="Z156" i="1"/>
  <c r="Y148" i="1"/>
  <c r="Z148" i="1"/>
  <c r="Y140" i="1"/>
  <c r="Z140" i="1"/>
  <c r="Y132" i="1"/>
  <c r="Z132" i="1"/>
  <c r="Y124" i="1"/>
  <c r="Z124" i="1"/>
  <c r="Y108" i="1"/>
  <c r="Z108" i="1"/>
  <c r="Y100" i="1"/>
  <c r="Z100" i="1"/>
  <c r="Y92" i="1"/>
  <c r="Z92" i="1"/>
  <c r="Y84" i="1"/>
  <c r="Z84" i="1"/>
  <c r="Y76" i="1"/>
  <c r="Z76" i="1"/>
  <c r="Y68" i="1"/>
  <c r="Z68" i="1"/>
  <c r="Y60" i="1"/>
  <c r="Z60" i="1"/>
  <c r="Y44" i="1"/>
  <c r="Z44" i="1"/>
  <c r="Y36" i="1"/>
  <c r="Z36" i="1"/>
  <c r="Y28" i="1"/>
  <c r="Z28" i="1"/>
  <c r="Y20" i="1"/>
  <c r="Z20" i="1"/>
  <c r="Y12" i="1"/>
  <c r="Z12" i="1"/>
  <c r="Y4" i="1"/>
  <c r="Z4" i="1"/>
  <c r="Z998" i="1"/>
  <c r="Z990" i="1"/>
  <c r="Z982" i="1"/>
  <c r="Z974" i="1"/>
  <c r="Z966" i="1"/>
  <c r="Z958" i="1"/>
  <c r="Z950" i="1"/>
  <c r="Z942" i="1"/>
  <c r="Z934" i="1"/>
  <c r="Z926" i="1"/>
  <c r="Z918" i="1"/>
  <c r="Z910" i="1"/>
  <c r="Z902" i="1"/>
  <c r="Z894" i="1"/>
  <c r="Z886" i="1"/>
  <c r="Z878" i="1"/>
  <c r="Z870" i="1"/>
  <c r="Z862" i="1"/>
  <c r="Z854" i="1"/>
  <c r="Z846" i="1"/>
  <c r="Z838" i="1"/>
  <c r="Z830" i="1"/>
  <c r="Z822" i="1"/>
  <c r="Z814" i="1"/>
  <c r="Z806" i="1"/>
  <c r="Z798" i="1"/>
  <c r="Z790" i="1"/>
  <c r="Z782" i="1"/>
  <c r="Z774" i="1"/>
  <c r="Z762" i="1"/>
  <c r="Z747" i="1"/>
  <c r="Z731" i="1"/>
  <c r="Z715" i="1"/>
  <c r="Z699" i="1"/>
  <c r="Z683" i="1"/>
  <c r="Z664" i="1"/>
  <c r="Z646" i="1"/>
  <c r="Z628" i="1"/>
  <c r="Z610" i="1"/>
  <c r="Z591" i="1"/>
  <c r="Z571" i="1"/>
  <c r="Z527" i="1"/>
  <c r="Z454" i="1"/>
  <c r="Z381" i="1"/>
  <c r="Z308" i="1"/>
  <c r="Z235" i="1"/>
  <c r="Z162" i="1"/>
  <c r="Z88" i="1"/>
  <c r="Z15" i="1"/>
  <c r="Y727" i="1"/>
  <c r="Z727" i="1"/>
  <c r="Y623" i="1"/>
  <c r="Z623" i="1"/>
  <c r="Y343" i="1"/>
  <c r="Z343" i="1"/>
  <c r="Y183" i="1"/>
  <c r="Z183" i="1"/>
  <c r="Y135" i="1"/>
  <c r="Z135" i="1"/>
  <c r="Y87" i="1"/>
  <c r="Z87" i="1"/>
  <c r="Y31" i="1"/>
  <c r="Z31" i="1"/>
  <c r="Y675" i="1"/>
  <c r="Z675" i="1"/>
  <c r="Y659" i="1"/>
  <c r="Z659" i="1"/>
  <c r="Y651" i="1"/>
  <c r="Z651" i="1"/>
  <c r="Y643" i="1"/>
  <c r="Z643" i="1"/>
  <c r="Y611" i="1"/>
  <c r="Z611" i="1"/>
  <c r="Y595" i="1"/>
  <c r="Z595" i="1"/>
  <c r="Y587" i="1"/>
  <c r="Z587" i="1"/>
  <c r="Y579" i="1"/>
  <c r="Z579" i="1"/>
  <c r="Y563" i="1"/>
  <c r="Z563" i="1"/>
  <c r="Y547" i="1"/>
  <c r="Z547" i="1"/>
  <c r="Y539" i="1"/>
  <c r="Z539" i="1"/>
  <c r="Y531" i="1"/>
  <c r="Z531" i="1"/>
  <c r="Y523" i="1"/>
  <c r="Z523" i="1"/>
  <c r="Y515" i="1"/>
  <c r="Z515" i="1"/>
  <c r="Y507" i="1"/>
  <c r="Z507" i="1"/>
  <c r="Y499" i="1"/>
  <c r="Z499" i="1"/>
  <c r="Y483" i="1"/>
  <c r="Z483" i="1"/>
  <c r="Y475" i="1"/>
  <c r="Z475" i="1"/>
  <c r="Y467" i="1"/>
  <c r="Z467" i="1"/>
  <c r="Y459" i="1"/>
  <c r="Z459" i="1"/>
  <c r="Y451" i="1"/>
  <c r="Z451" i="1"/>
  <c r="Y443" i="1"/>
  <c r="Z443" i="1"/>
  <c r="Y435" i="1"/>
  <c r="Z435" i="1"/>
  <c r="Y419" i="1"/>
  <c r="Z419" i="1"/>
  <c r="Y411" i="1"/>
  <c r="Z411" i="1"/>
  <c r="Y403" i="1"/>
  <c r="Z403" i="1"/>
  <c r="Y395" i="1"/>
  <c r="Z395" i="1"/>
  <c r="Y387" i="1"/>
  <c r="Z387" i="1"/>
  <c r="Y379" i="1"/>
  <c r="Z379" i="1"/>
  <c r="Y371" i="1"/>
  <c r="Z371" i="1"/>
  <c r="Y355" i="1"/>
  <c r="Z355" i="1"/>
  <c r="Y347" i="1"/>
  <c r="Z347" i="1"/>
  <c r="Y339" i="1"/>
  <c r="Z339" i="1"/>
  <c r="Y331" i="1"/>
  <c r="Z331" i="1"/>
  <c r="Y323" i="1"/>
  <c r="Z323" i="1"/>
  <c r="Y315" i="1"/>
  <c r="Z315" i="1"/>
  <c r="Y307" i="1"/>
  <c r="Z307" i="1"/>
  <c r="Y291" i="1"/>
  <c r="Z291" i="1"/>
  <c r="Y283" i="1"/>
  <c r="Z283" i="1"/>
  <c r="Y275" i="1"/>
  <c r="Z275" i="1"/>
  <c r="Y267" i="1"/>
  <c r="Z267" i="1"/>
  <c r="Y259" i="1"/>
  <c r="Z259" i="1"/>
  <c r="Y251" i="1"/>
  <c r="Z251" i="1"/>
  <c r="Y243" i="1"/>
  <c r="Z243" i="1"/>
  <c r="Y227" i="1"/>
  <c r="Z227" i="1"/>
  <c r="Y219" i="1"/>
  <c r="Z219" i="1"/>
  <c r="Y211" i="1"/>
  <c r="Z211" i="1"/>
  <c r="Y203" i="1"/>
  <c r="Z203" i="1"/>
  <c r="Y195" i="1"/>
  <c r="Z195" i="1"/>
  <c r="Y187" i="1"/>
  <c r="Z187" i="1"/>
  <c r="Y179" i="1"/>
  <c r="Z179" i="1"/>
  <c r="Y163" i="1"/>
  <c r="Z163" i="1"/>
  <c r="Y155" i="1"/>
  <c r="Z155" i="1"/>
  <c r="Y147" i="1"/>
  <c r="Z147" i="1"/>
  <c r="Y139" i="1"/>
  <c r="Z139" i="1"/>
  <c r="Y131" i="1"/>
  <c r="Z131" i="1"/>
  <c r="Y123" i="1"/>
  <c r="Z123" i="1"/>
  <c r="Y115" i="1"/>
  <c r="Z115" i="1"/>
  <c r="Y99" i="1"/>
  <c r="Z99" i="1"/>
  <c r="Y91" i="1"/>
  <c r="Z91" i="1"/>
  <c r="Y83" i="1"/>
  <c r="Z83" i="1"/>
  <c r="Y75" i="1"/>
  <c r="Z75" i="1"/>
  <c r="Y67" i="1"/>
  <c r="Z67" i="1"/>
  <c r="Y59" i="1"/>
  <c r="Z59" i="1"/>
  <c r="Y51" i="1"/>
  <c r="Z51" i="1"/>
  <c r="Y35" i="1"/>
  <c r="Z35" i="1"/>
  <c r="Y27" i="1"/>
  <c r="Z27" i="1"/>
  <c r="Y19" i="1"/>
  <c r="Z19" i="1"/>
  <c r="Y11" i="1"/>
  <c r="Z11" i="1"/>
  <c r="Y3" i="1"/>
  <c r="Z3" i="1"/>
  <c r="Z997" i="1"/>
  <c r="Z989" i="1"/>
  <c r="Z981" i="1"/>
  <c r="Z973" i="1"/>
  <c r="Z965" i="1"/>
  <c r="Z957" i="1"/>
  <c r="Z949" i="1"/>
  <c r="Z941" i="1"/>
  <c r="Z933" i="1"/>
  <c r="Z925" i="1"/>
  <c r="Z917" i="1"/>
  <c r="Z909" i="1"/>
  <c r="Z901" i="1"/>
  <c r="Z893" i="1"/>
  <c r="Z885" i="1"/>
  <c r="Z877" i="1"/>
  <c r="Z869" i="1"/>
  <c r="Z861" i="1"/>
  <c r="Z853" i="1"/>
  <c r="Z845" i="1"/>
  <c r="Z837" i="1"/>
  <c r="Z829" i="1"/>
  <c r="Z821" i="1"/>
  <c r="Z813" i="1"/>
  <c r="Z805" i="1"/>
  <c r="Z797" i="1"/>
  <c r="Z789" i="1"/>
  <c r="Z781" i="1"/>
  <c r="Z773" i="1"/>
  <c r="Z761" i="1"/>
  <c r="Z746" i="1"/>
  <c r="Z730" i="1"/>
  <c r="Z714" i="1"/>
  <c r="Z698" i="1"/>
  <c r="Z682" i="1"/>
  <c r="Z663" i="1"/>
  <c r="Z645" i="1"/>
  <c r="Z627" i="1"/>
  <c r="Z608" i="1"/>
  <c r="Z590" i="1"/>
  <c r="Z564" i="1"/>
  <c r="Z518" i="1"/>
  <c r="Z445" i="1"/>
  <c r="Z372" i="1"/>
  <c r="Z299" i="1"/>
  <c r="Z226" i="1"/>
  <c r="Z152" i="1"/>
  <c r="Z79" i="1"/>
  <c r="V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116933-B7A3-4D1E-AFF8-8B001921CAFD}" keepAlive="1" name="Query - Avg_Rating" description="Connection to the 'Avg_Rating' query in the workbook." type="5" refreshedVersion="0" background="1">
    <dbPr connection="Provider=Microsoft.Mashup.OleDb.1;Data Source=$Workbook$;Location=Avg_Rating;Extended Properties=&quot;&quot;" command="SELECT * FROM [Avg_Rating]"/>
  </connection>
  <connection id="2" xr16:uid="{D6CE0000-A19E-4433-9202-465B15E8EA75}" keepAlive="1" name="Query - mainTable" description="Connection to the 'mainTable' query in the workbook." type="5" refreshedVersion="8" background="1" saveData="1">
    <dbPr connection="Provider=Microsoft.Mashup.OleDb.1;Data Source=$Workbook$;Location=mainTable;Extended Properties=&quot;&quot;" command="SELECT * FROM [mainTable]"/>
  </connection>
  <connection id="3" xr16:uid="{C7A74936-2D40-4239-92AD-ECE080F57A8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B08EBEB-F1C3-407B-8FD1-7514537F89CF}" name="WorksheetConnection_Shadowfax2.xlsx!mainTable" type="102" refreshedVersion="8" minRefreshableVersion="5">
    <extLst>
      <ext xmlns:x15="http://schemas.microsoft.com/office/spreadsheetml/2010/11/main" uri="{DE250136-89BD-433C-8126-D09CA5730AF9}">
        <x15:connection id="mainTable" autoDelete="1">
          <x15:rangePr sourceName="_xlcn.WorksheetConnection_Shadowfax2.xlsxmainTable1"/>
        </x15:connection>
      </ext>
    </extLst>
  </connection>
</connections>
</file>

<file path=xl/sharedStrings.xml><?xml version="1.0" encoding="utf-8"?>
<sst xmlns="http://schemas.openxmlformats.org/spreadsheetml/2006/main" count="8057" uniqueCount="1113">
  <si>
    <t>Delivery ID</t>
  </si>
  <si>
    <t>Dispatch Date</t>
  </si>
  <si>
    <t>Actual Arrival</t>
  </si>
  <si>
    <t>Expected Arrival</t>
  </si>
  <si>
    <t>Route Code</t>
  </si>
  <si>
    <t>Distance (KM)</t>
  </si>
  <si>
    <t>Revenue ($)</t>
  </si>
  <si>
    <t>Fuel Cost ($)</t>
  </si>
  <si>
    <t>Load Weight (Tonnes)</t>
  </si>
  <si>
    <t>Fleet Type</t>
  </si>
  <si>
    <t>Priority Level</t>
  </si>
  <si>
    <t>Driver ID</t>
  </si>
  <si>
    <t>Vendor Region</t>
  </si>
  <si>
    <t>Vendor Type</t>
  </si>
  <si>
    <t>Rating</t>
  </si>
  <si>
    <t>flag_load_Weight</t>
  </si>
  <si>
    <t>Avg_Rating</t>
  </si>
  <si>
    <t>Rating_New</t>
  </si>
  <si>
    <t>D1000</t>
  </si>
  <si>
    <t>R2</t>
  </si>
  <si>
    <t>Standard</t>
  </si>
  <si>
    <t>Urgent</t>
  </si>
  <si>
    <t>DRV28</t>
  </si>
  <si>
    <t>South</t>
  </si>
  <si>
    <t>Internal</t>
  </si>
  <si>
    <t>OK</t>
  </si>
  <si>
    <t>D1001</t>
  </si>
  <si>
    <t>R4</t>
  </si>
  <si>
    <t>Heavy</t>
  </si>
  <si>
    <t>DRV1</t>
  </si>
  <si>
    <t>West</t>
  </si>
  <si>
    <t>D1002</t>
  </si>
  <si>
    <t>R1</t>
  </si>
  <si>
    <t>Ultra</t>
  </si>
  <si>
    <t>Medium</t>
  </si>
  <si>
    <t>DRV32</t>
  </si>
  <si>
    <t>D1003</t>
  </si>
  <si>
    <t>Mini</t>
  </si>
  <si>
    <t>High</t>
  </si>
  <si>
    <t>DRV30</t>
  </si>
  <si>
    <t>External</t>
  </si>
  <si>
    <t>D1004</t>
  </si>
  <si>
    <t>DRV42</t>
  </si>
  <si>
    <t>D1005</t>
  </si>
  <si>
    <t>DRV19</t>
  </si>
  <si>
    <t>East</t>
  </si>
  <si>
    <t>D1006</t>
  </si>
  <si>
    <t>DRV20</t>
  </si>
  <si>
    <t>Central</t>
  </si>
  <si>
    <t>D1007</t>
  </si>
  <si>
    <t>R6</t>
  </si>
  <si>
    <t>DRV27</t>
  </si>
  <si>
    <t>D1008</t>
  </si>
  <si>
    <t>DRV37</t>
  </si>
  <si>
    <t>D1009</t>
  </si>
  <si>
    <t>R5</t>
  </si>
  <si>
    <t>DRV4</t>
  </si>
  <si>
    <t>D1010</t>
  </si>
  <si>
    <t>DRV23</t>
  </si>
  <si>
    <t>D1011</t>
  </si>
  <si>
    <t>DRV29</t>
  </si>
  <si>
    <t>North</t>
  </si>
  <si>
    <t>D1012</t>
  </si>
  <si>
    <t>D1013</t>
  </si>
  <si>
    <t>Low</t>
  </si>
  <si>
    <t>D1014</t>
  </si>
  <si>
    <t>R3</t>
  </si>
  <si>
    <t>DRV50</t>
  </si>
  <si>
    <t>D1015</t>
  </si>
  <si>
    <t>D1016</t>
  </si>
  <si>
    <t>DRV44</t>
  </si>
  <si>
    <t>D1017</t>
  </si>
  <si>
    <t>DRV41</t>
  </si>
  <si>
    <t>D1018</t>
  </si>
  <si>
    <t>DRV34</t>
  </si>
  <si>
    <t>D1019</t>
  </si>
  <si>
    <t>DRV22</t>
  </si>
  <si>
    <t>D1020</t>
  </si>
  <si>
    <t>DRV7</t>
  </si>
  <si>
    <t>D1021</t>
  </si>
  <si>
    <t>D1022</t>
  </si>
  <si>
    <t>DRV13</t>
  </si>
  <si>
    <t>D1023</t>
  </si>
  <si>
    <t>D1024</t>
  </si>
  <si>
    <t>DRV3</t>
  </si>
  <si>
    <t>D1025</t>
  </si>
  <si>
    <t>DRV24</t>
  </si>
  <si>
    <t>D1026</t>
  </si>
  <si>
    <t>DRV40</t>
  </si>
  <si>
    <t>D1027</t>
  </si>
  <si>
    <t>DRV21</t>
  </si>
  <si>
    <t>D1028</t>
  </si>
  <si>
    <t>DRV36</t>
  </si>
  <si>
    <t>D1029</t>
  </si>
  <si>
    <t>DRV12</t>
  </si>
  <si>
    <t>D1030</t>
  </si>
  <si>
    <t>DRV39</t>
  </si>
  <si>
    <t>D1031</t>
  </si>
  <si>
    <t>DRV33</t>
  </si>
  <si>
    <t>D1032</t>
  </si>
  <si>
    <t>DRV38</t>
  </si>
  <si>
    <t>D1033</t>
  </si>
  <si>
    <t>D1034</t>
  </si>
  <si>
    <t>D1035</t>
  </si>
  <si>
    <t>D1036</t>
  </si>
  <si>
    <t>DRV43</t>
  </si>
  <si>
    <t>D1037</t>
  </si>
  <si>
    <t>D1038</t>
  </si>
  <si>
    <t>D1039</t>
  </si>
  <si>
    <t>DRV45</t>
  </si>
  <si>
    <t>D1040</t>
  </si>
  <si>
    <t>DRV10</t>
  </si>
  <si>
    <t>D1041</t>
  </si>
  <si>
    <t>DRV8</t>
  </si>
  <si>
    <t>D1042</t>
  </si>
  <si>
    <t>DRV46</t>
  </si>
  <si>
    <t>D1043</t>
  </si>
  <si>
    <t>DRV49</t>
  </si>
  <si>
    <t>D1044</t>
  </si>
  <si>
    <t>D1045</t>
  </si>
  <si>
    <t>D1046</t>
  </si>
  <si>
    <t>D1047</t>
  </si>
  <si>
    <t>D1048</t>
  </si>
  <si>
    <t>D1049</t>
  </si>
  <si>
    <t>D1050</t>
  </si>
  <si>
    <t>D1051</t>
  </si>
  <si>
    <t>D1052</t>
  </si>
  <si>
    <t>DRV35</t>
  </si>
  <si>
    <t>D1053</t>
  </si>
  <si>
    <t>DRV14</t>
  </si>
  <si>
    <t>D1054</t>
  </si>
  <si>
    <t>DRV15</t>
  </si>
  <si>
    <t>D1055</t>
  </si>
  <si>
    <t>D1056</t>
  </si>
  <si>
    <t>D1057</t>
  </si>
  <si>
    <t>D1058</t>
  </si>
  <si>
    <t>D1059</t>
  </si>
  <si>
    <t>D1060</t>
  </si>
  <si>
    <t>DRV9</t>
  </si>
  <si>
    <t>D1061</t>
  </si>
  <si>
    <t>D1062</t>
  </si>
  <si>
    <t>DRV6</t>
  </si>
  <si>
    <t>D1063</t>
  </si>
  <si>
    <t>D1064</t>
  </si>
  <si>
    <t>D1065</t>
  </si>
  <si>
    <t>D1066</t>
  </si>
  <si>
    <t>D1067</t>
  </si>
  <si>
    <t>D1068</t>
  </si>
  <si>
    <t>D1069</t>
  </si>
  <si>
    <t>D1070</t>
  </si>
  <si>
    <t>D1071</t>
  </si>
  <si>
    <t>D1072</t>
  </si>
  <si>
    <t>D1073</t>
  </si>
  <si>
    <t>D1074</t>
  </si>
  <si>
    <t>D1075</t>
  </si>
  <si>
    <t>DRV31</t>
  </si>
  <si>
    <t>D1076</t>
  </si>
  <si>
    <t>D1077</t>
  </si>
  <si>
    <t>D1078</t>
  </si>
  <si>
    <t>DRV5</t>
  </si>
  <si>
    <t>D1079</t>
  </si>
  <si>
    <t>D1080</t>
  </si>
  <si>
    <t>D1081</t>
  </si>
  <si>
    <t>D1082</t>
  </si>
  <si>
    <t>D1083</t>
  </si>
  <si>
    <t>D1084</t>
  </si>
  <si>
    <t>D1085</t>
  </si>
  <si>
    <t>D1086</t>
  </si>
  <si>
    <t>D1087</t>
  </si>
  <si>
    <t>D1088</t>
  </si>
  <si>
    <t>D1089</t>
  </si>
  <si>
    <t>D1090</t>
  </si>
  <si>
    <t>DRV47</t>
  </si>
  <si>
    <t>D1091</t>
  </si>
  <si>
    <t>DRV26</t>
  </si>
  <si>
    <t>D1092</t>
  </si>
  <si>
    <t>D1093</t>
  </si>
  <si>
    <t>D1094</t>
  </si>
  <si>
    <t>D1095</t>
  </si>
  <si>
    <t>D1096</t>
  </si>
  <si>
    <t>D1097</t>
  </si>
  <si>
    <t>D1098</t>
  </si>
  <si>
    <t>D1099</t>
  </si>
  <si>
    <t>D1100</t>
  </si>
  <si>
    <t>DRV2</t>
  </si>
  <si>
    <t>D1101</t>
  </si>
  <si>
    <t>D1102</t>
  </si>
  <si>
    <t>D1103</t>
  </si>
  <si>
    <t>D1104</t>
  </si>
  <si>
    <t>D1105</t>
  </si>
  <si>
    <t>D1106</t>
  </si>
  <si>
    <t>D1107</t>
  </si>
  <si>
    <t>D1108</t>
  </si>
  <si>
    <t>D1109</t>
  </si>
  <si>
    <t>D1110</t>
  </si>
  <si>
    <t>D1111</t>
  </si>
  <si>
    <t>D1112</t>
  </si>
  <si>
    <t>D1113</t>
  </si>
  <si>
    <t>D1114</t>
  </si>
  <si>
    <t>D1115</t>
  </si>
  <si>
    <t>D1116</t>
  </si>
  <si>
    <t>DRV11</t>
  </si>
  <si>
    <t>D1117</t>
  </si>
  <si>
    <t>D1118</t>
  </si>
  <si>
    <t>D1119</t>
  </si>
  <si>
    <t>D1120</t>
  </si>
  <si>
    <t>D1121</t>
  </si>
  <si>
    <t>D1122</t>
  </si>
  <si>
    <t>D1123</t>
  </si>
  <si>
    <t>D1124</t>
  </si>
  <si>
    <t>D1125</t>
  </si>
  <si>
    <t>D1126</t>
  </si>
  <si>
    <t>D1127</t>
  </si>
  <si>
    <t>D1128</t>
  </si>
  <si>
    <t>DRV17</t>
  </si>
  <si>
    <t>D1129</t>
  </si>
  <si>
    <t>D1130</t>
  </si>
  <si>
    <t>D1131</t>
  </si>
  <si>
    <t>D1132</t>
  </si>
  <si>
    <t>D1133</t>
  </si>
  <si>
    <t>D1134</t>
  </si>
  <si>
    <t>D1135</t>
  </si>
  <si>
    <t>D1136</t>
  </si>
  <si>
    <t>D1137</t>
  </si>
  <si>
    <t>D1138</t>
  </si>
  <si>
    <t>DRV48</t>
  </si>
  <si>
    <t>D1139</t>
  </si>
  <si>
    <t>D1140</t>
  </si>
  <si>
    <t>D1141</t>
  </si>
  <si>
    <t>DRV16</t>
  </si>
  <si>
    <t>D1142</t>
  </si>
  <si>
    <t>DRV18</t>
  </si>
  <si>
    <t>D1143</t>
  </si>
  <si>
    <t>D1144</t>
  </si>
  <si>
    <t>D1145</t>
  </si>
  <si>
    <t>D1146</t>
  </si>
  <si>
    <t>D1147</t>
  </si>
  <si>
    <t>D1148</t>
  </si>
  <si>
    <t>D1149</t>
  </si>
  <si>
    <t>D1150</t>
  </si>
  <si>
    <t>D1151</t>
  </si>
  <si>
    <t>D1152</t>
  </si>
  <si>
    <t>D1153</t>
  </si>
  <si>
    <t>D1154</t>
  </si>
  <si>
    <t>D1155</t>
  </si>
  <si>
    <t>D1156</t>
  </si>
  <si>
    <t>D1157</t>
  </si>
  <si>
    <t>D1158</t>
  </si>
  <si>
    <t>D1159</t>
  </si>
  <si>
    <t>D1160</t>
  </si>
  <si>
    <t>D1161</t>
  </si>
  <si>
    <t>D1162</t>
  </si>
  <si>
    <t>D1163</t>
  </si>
  <si>
    <t>DRV25</t>
  </si>
  <si>
    <t>D1164</t>
  </si>
  <si>
    <t>D1165</t>
  </si>
  <si>
    <t>D1166</t>
  </si>
  <si>
    <t>D1167</t>
  </si>
  <si>
    <t>D1168</t>
  </si>
  <si>
    <t>D1169</t>
  </si>
  <si>
    <t>D1170</t>
  </si>
  <si>
    <t>D1171</t>
  </si>
  <si>
    <t>D1172</t>
  </si>
  <si>
    <t>D1173</t>
  </si>
  <si>
    <t>D1174</t>
  </si>
  <si>
    <t>D1175</t>
  </si>
  <si>
    <t>D1176</t>
  </si>
  <si>
    <t>D1177</t>
  </si>
  <si>
    <t>D1178</t>
  </si>
  <si>
    <t>D1179</t>
  </si>
  <si>
    <t>D1180</t>
  </si>
  <si>
    <t>D1181</t>
  </si>
  <si>
    <t>D1182</t>
  </si>
  <si>
    <t>D1183</t>
  </si>
  <si>
    <t>D1184</t>
  </si>
  <si>
    <t>D1185</t>
  </si>
  <si>
    <t>D1186</t>
  </si>
  <si>
    <t>D1187</t>
  </si>
  <si>
    <t>D1188</t>
  </si>
  <si>
    <t>D1189</t>
  </si>
  <si>
    <t>D1190</t>
  </si>
  <si>
    <t>D1191</t>
  </si>
  <si>
    <t>D1192</t>
  </si>
  <si>
    <t>D1193</t>
  </si>
  <si>
    <t>D1194</t>
  </si>
  <si>
    <t>D1195</t>
  </si>
  <si>
    <t>D1196</t>
  </si>
  <si>
    <t>D1197</t>
  </si>
  <si>
    <t>D1198</t>
  </si>
  <si>
    <t>D1199</t>
  </si>
  <si>
    <t>D1200</t>
  </si>
  <si>
    <t>D1201</t>
  </si>
  <si>
    <t>D1202</t>
  </si>
  <si>
    <t>D1203</t>
  </si>
  <si>
    <t>D1204</t>
  </si>
  <si>
    <t>D1205</t>
  </si>
  <si>
    <t>D1206</t>
  </si>
  <si>
    <t>D1207</t>
  </si>
  <si>
    <t>D1208</t>
  </si>
  <si>
    <t>D1209</t>
  </si>
  <si>
    <t>D1210</t>
  </si>
  <si>
    <t>D1211</t>
  </si>
  <si>
    <t>D1212</t>
  </si>
  <si>
    <t>D1213</t>
  </si>
  <si>
    <t>D1214</t>
  </si>
  <si>
    <t>D1215</t>
  </si>
  <si>
    <t>D1216</t>
  </si>
  <si>
    <t>D1217</t>
  </si>
  <si>
    <t>D1218</t>
  </si>
  <si>
    <t>D1219</t>
  </si>
  <si>
    <t>D1220</t>
  </si>
  <si>
    <t>D1221</t>
  </si>
  <si>
    <t>D1222</t>
  </si>
  <si>
    <t>D1223</t>
  </si>
  <si>
    <t>D1224</t>
  </si>
  <si>
    <t>D1225</t>
  </si>
  <si>
    <t>D1226</t>
  </si>
  <si>
    <t>D1227</t>
  </si>
  <si>
    <t>D1228</t>
  </si>
  <si>
    <t>D1229</t>
  </si>
  <si>
    <t>D1230</t>
  </si>
  <si>
    <t>D1231</t>
  </si>
  <si>
    <t>D1232</t>
  </si>
  <si>
    <t>D1233</t>
  </si>
  <si>
    <t>D1234</t>
  </si>
  <si>
    <t>D1235</t>
  </si>
  <si>
    <t>D1236</t>
  </si>
  <si>
    <t>D1237</t>
  </si>
  <si>
    <t>D1238</t>
  </si>
  <si>
    <t>D1239</t>
  </si>
  <si>
    <t>D1240</t>
  </si>
  <si>
    <t>D1241</t>
  </si>
  <si>
    <t>D1242</t>
  </si>
  <si>
    <t>D1243</t>
  </si>
  <si>
    <t>D1244</t>
  </si>
  <si>
    <t>D1245</t>
  </si>
  <si>
    <t>D1246</t>
  </si>
  <si>
    <t>D1247</t>
  </si>
  <si>
    <t>D1248</t>
  </si>
  <si>
    <t>D1249</t>
  </si>
  <si>
    <t>D1250</t>
  </si>
  <si>
    <t>D1251</t>
  </si>
  <si>
    <t>D1252</t>
  </si>
  <si>
    <t>D1253</t>
  </si>
  <si>
    <t>D1254</t>
  </si>
  <si>
    <t>D1255</t>
  </si>
  <si>
    <t>D1256</t>
  </si>
  <si>
    <t>D1257</t>
  </si>
  <si>
    <t>D1258</t>
  </si>
  <si>
    <t>D1259</t>
  </si>
  <si>
    <t>D1260</t>
  </si>
  <si>
    <t>D1261</t>
  </si>
  <si>
    <t>D1262</t>
  </si>
  <si>
    <t>D1263</t>
  </si>
  <si>
    <t>D1264</t>
  </si>
  <si>
    <t>D1265</t>
  </si>
  <si>
    <t>D1266</t>
  </si>
  <si>
    <t>D1267</t>
  </si>
  <si>
    <t>D1268</t>
  </si>
  <si>
    <t>D1269</t>
  </si>
  <si>
    <t>D1270</t>
  </si>
  <si>
    <t>D1271</t>
  </si>
  <si>
    <t>D1272</t>
  </si>
  <si>
    <t>D1273</t>
  </si>
  <si>
    <t>D1274</t>
  </si>
  <si>
    <t>D1275</t>
  </si>
  <si>
    <t>D1276</t>
  </si>
  <si>
    <t>D1277</t>
  </si>
  <si>
    <t>D1278</t>
  </si>
  <si>
    <t>D1279</t>
  </si>
  <si>
    <t>D1280</t>
  </si>
  <si>
    <t>D1281</t>
  </si>
  <si>
    <t>D1282</t>
  </si>
  <si>
    <t>D1283</t>
  </si>
  <si>
    <t>D1284</t>
  </si>
  <si>
    <t>D1285</t>
  </si>
  <si>
    <t>D1286</t>
  </si>
  <si>
    <t>D1287</t>
  </si>
  <si>
    <t>D1288</t>
  </si>
  <si>
    <t>D1289</t>
  </si>
  <si>
    <t>D1290</t>
  </si>
  <si>
    <t>D1291</t>
  </si>
  <si>
    <t>D1292</t>
  </si>
  <si>
    <t>D1293</t>
  </si>
  <si>
    <t>D1294</t>
  </si>
  <si>
    <t>D1295</t>
  </si>
  <si>
    <t>D1296</t>
  </si>
  <si>
    <t>D1297</t>
  </si>
  <si>
    <t>D1298</t>
  </si>
  <si>
    <t>D1299</t>
  </si>
  <si>
    <t>D1300</t>
  </si>
  <si>
    <t>D1301</t>
  </si>
  <si>
    <t>D1302</t>
  </si>
  <si>
    <t>D1303</t>
  </si>
  <si>
    <t>D1304</t>
  </si>
  <si>
    <t>D1305</t>
  </si>
  <si>
    <t>D1306</t>
  </si>
  <si>
    <t>D1307</t>
  </si>
  <si>
    <t>D1308</t>
  </si>
  <si>
    <t>D1309</t>
  </si>
  <si>
    <t>D1310</t>
  </si>
  <si>
    <t>D1311</t>
  </si>
  <si>
    <t>D1312</t>
  </si>
  <si>
    <t>D1313</t>
  </si>
  <si>
    <t>D1314</t>
  </si>
  <si>
    <t>D1315</t>
  </si>
  <si>
    <t>D1316</t>
  </si>
  <si>
    <t>D1317</t>
  </si>
  <si>
    <t>D1318</t>
  </si>
  <si>
    <t>D1319</t>
  </si>
  <si>
    <t>D1320</t>
  </si>
  <si>
    <t>D1321</t>
  </si>
  <si>
    <t>D1322</t>
  </si>
  <si>
    <t>D1323</t>
  </si>
  <si>
    <t>D1324</t>
  </si>
  <si>
    <t>D1325</t>
  </si>
  <si>
    <t>D1326</t>
  </si>
  <si>
    <t>D1327</t>
  </si>
  <si>
    <t>D1328</t>
  </si>
  <si>
    <t>D1329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</si>
  <si>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</si>
  <si>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</si>
  <si>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</si>
  <si>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</si>
  <si>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</si>
  <si>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</si>
  <si>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</si>
  <si>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</si>
  <si>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</si>
  <si>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D1339</t>
  </si>
  <si>
    <t>D1340</t>
  </si>
  <si>
    <t>D1341</t>
  </si>
  <si>
    <t>D1342</t>
  </si>
  <si>
    <t>D1343</t>
  </si>
  <si>
    <t>D1344</t>
  </si>
  <si>
    <t>D1345</t>
  </si>
  <si>
    <t>D1346</t>
  </si>
  <si>
    <t>D1347</t>
  </si>
  <si>
    <t>D1348</t>
  </si>
  <si>
    <t>D1349</t>
  </si>
  <si>
    <t>D1350</t>
  </si>
  <si>
    <t>D1351</t>
  </si>
  <si>
    <t>D1352</t>
  </si>
  <si>
    <t>D1353</t>
  </si>
  <si>
    <t>D1354</t>
  </si>
  <si>
    <t>D1355</t>
  </si>
  <si>
    <t>D1356</t>
  </si>
  <si>
    <t>D1357</t>
  </si>
  <si>
    <t>D1358</t>
  </si>
  <si>
    <t>D1359</t>
  </si>
  <si>
    <t>D1360</t>
  </si>
  <si>
    <t>D1361</t>
  </si>
  <si>
    <t>D1362</t>
  </si>
  <si>
    <t>D1363</t>
  </si>
  <si>
    <t>D1364</t>
  </si>
  <si>
    <t>D1365</t>
  </si>
  <si>
    <t>D1366</t>
  </si>
  <si>
    <t>D1367</t>
  </si>
  <si>
    <t>D1368</t>
  </si>
  <si>
    <t>D1369</t>
  </si>
  <si>
    <t>D1370</t>
  </si>
  <si>
    <t>D1371</t>
  </si>
  <si>
    <t>D1372</t>
  </si>
  <si>
    <t>D1373</t>
  </si>
  <si>
    <t>D1374</t>
  </si>
  <si>
    <t>D1375</t>
  </si>
  <si>
    <t>D1376</t>
  </si>
  <si>
    <t>D1377</t>
  </si>
  <si>
    <t>D1378</t>
  </si>
  <si>
    <t>D1379</t>
  </si>
  <si>
    <t>D1380</t>
  </si>
  <si>
    <t>D1381</t>
  </si>
  <si>
    <t>D1382</t>
  </si>
  <si>
    <t>D1383</t>
  </si>
  <si>
    <t>D1384</t>
  </si>
  <si>
    <t>D1385</t>
  </si>
  <si>
    <t>D1386</t>
  </si>
  <si>
    <t>D1387</t>
  </si>
  <si>
    <t>D1388</t>
  </si>
  <si>
    <t>D1389</t>
  </si>
  <si>
    <t>D1390</t>
  </si>
  <si>
    <t>D1391</t>
  </si>
  <si>
    <t>D1392</t>
  </si>
  <si>
    <t>D1393</t>
  </si>
  <si>
    <t>D1394</t>
  </si>
  <si>
    <t>D1395</t>
  </si>
  <si>
    <t>D1396</t>
  </si>
  <si>
    <t>D1397</t>
  </si>
  <si>
    <t>D1398</t>
  </si>
  <si>
    <t>D1399</t>
  </si>
  <si>
    <t>D1400</t>
  </si>
  <si>
    <t>D1401</t>
  </si>
  <si>
    <t>D1402</t>
  </si>
  <si>
    <t>D1403</t>
  </si>
  <si>
    <t>D1404</t>
  </si>
  <si>
    <t>D1405</t>
  </si>
  <si>
    <t>D1406</t>
  </si>
  <si>
    <t>D1407</t>
  </si>
  <si>
    <t>D1408</t>
  </si>
  <si>
    <t>D1409</t>
  </si>
  <si>
    <t>D1410</t>
  </si>
  <si>
    <t>D1411</t>
  </si>
  <si>
    <t>D1412</t>
  </si>
  <si>
    <t>D1413</t>
  </si>
  <si>
    <t>D1414</t>
  </si>
  <si>
    <t>D1415</t>
  </si>
  <si>
    <t>D1416</t>
  </si>
  <si>
    <t>D1417</t>
  </si>
  <si>
    <t>D1418</t>
  </si>
  <si>
    <t>D1419</t>
  </si>
  <si>
    <t>D1420</t>
  </si>
  <si>
    <t>D1421</t>
  </si>
  <si>
    <t>D1422</t>
  </si>
  <si>
    <t>D1423</t>
  </si>
  <si>
    <t>D1424</t>
  </si>
  <si>
    <t>D1425</t>
  </si>
  <si>
    <t>D1426</t>
  </si>
  <si>
    <t>D1427</t>
  </si>
  <si>
    <t>D1428</t>
  </si>
  <si>
    <t>D1429</t>
  </si>
  <si>
    <t>D1430</t>
  </si>
  <si>
    <t>D1431</t>
  </si>
  <si>
    <t>D1432</t>
  </si>
  <si>
    <t>D1433</t>
  </si>
  <si>
    <t>D1434</t>
  </si>
  <si>
    <t>D1435</t>
  </si>
  <si>
    <t>D1436</t>
  </si>
  <si>
    <t>D1437</t>
  </si>
  <si>
    <t>D1438</t>
  </si>
  <si>
    <t>D1439</t>
  </si>
  <si>
    <t>D1440</t>
  </si>
  <si>
    <t>D1441</t>
  </si>
  <si>
    <t>D1442</t>
  </si>
  <si>
    <t>D1443</t>
  </si>
  <si>
    <t>D1444</t>
  </si>
  <si>
    <t>D1445</t>
  </si>
  <si>
    <t>D1446</t>
  </si>
  <si>
    <t>D1447</t>
  </si>
  <si>
    <t>D1448</t>
  </si>
  <si>
    <t>D1449</t>
  </si>
  <si>
    <t>D1450</t>
  </si>
  <si>
    <t>D1451</t>
  </si>
  <si>
    <t>D1452</t>
  </si>
  <si>
    <t>D1453</t>
  </si>
  <si>
    <t>D1454</t>
  </si>
  <si>
    <t>D1455</t>
  </si>
  <si>
    <t>D1456</t>
  </si>
  <si>
    <t>D1457</t>
  </si>
  <si>
    <t>D1458</t>
  </si>
  <si>
    <t>D1459</t>
  </si>
  <si>
    <t>D1460</t>
  </si>
  <si>
    <t>D1461</t>
  </si>
  <si>
    <t>D1462</t>
  </si>
  <si>
    <t>D1463</t>
  </si>
  <si>
    <t>D1464</t>
  </si>
  <si>
    <t>D1465</t>
  </si>
  <si>
    <t>D1466</t>
  </si>
  <si>
    <t>D1467</t>
  </si>
  <si>
    <t>D1468</t>
  </si>
  <si>
    <t>D1469</t>
  </si>
  <si>
    <t>D1470</t>
  </si>
  <si>
    <t>D1471</t>
  </si>
  <si>
    <t>D1472</t>
  </si>
  <si>
    <t>D1473</t>
  </si>
  <si>
    <t>D1474</t>
  </si>
  <si>
    <t>D1475</t>
  </si>
  <si>
    <t>D1476</t>
  </si>
  <si>
    <t>D1477</t>
  </si>
  <si>
    <t>D1478</t>
  </si>
  <si>
    <t>D1479</t>
  </si>
  <si>
    <t>D1480</t>
  </si>
  <si>
    <t>D1481</t>
  </si>
  <si>
    <t>D1482</t>
  </si>
  <si>
    <t>D1483</t>
  </si>
  <si>
    <t>D1484</t>
  </si>
  <si>
    <t>D1485</t>
  </si>
  <si>
    <t>D1486</t>
  </si>
  <si>
    <t>D1487</t>
  </si>
  <si>
    <t>D1488</t>
  </si>
  <si>
    <t>D1489</t>
  </si>
  <si>
    <t>D1490</t>
  </si>
  <si>
    <t>D1491</t>
  </si>
  <si>
    <t>D1492</t>
  </si>
  <si>
    <t>D1493</t>
  </si>
  <si>
    <t>D1494</t>
  </si>
  <si>
    <t>D1495</t>
  </si>
  <si>
    <t>D1496</t>
  </si>
  <si>
    <t>D1497</t>
  </si>
  <si>
    <t>D1498</t>
  </si>
  <si>
    <t>D1499</t>
  </si>
  <si>
    <t>D1500</t>
  </si>
  <si>
    <t>D1501</t>
  </si>
  <si>
    <t>D1502</t>
  </si>
  <si>
    <t>D1503</t>
  </si>
  <si>
    <t>D1504</t>
  </si>
  <si>
    <t>D1505</t>
  </si>
  <si>
    <t>D1506</t>
  </si>
  <si>
    <t>D1507</t>
  </si>
  <si>
    <t>D1508</t>
  </si>
  <si>
    <t>D1509</t>
  </si>
  <si>
    <t>D1510</t>
  </si>
  <si>
    <t>D1511</t>
  </si>
  <si>
    <t>D1512</t>
  </si>
  <si>
    <t>D1513</t>
  </si>
  <si>
    <t>D1514</t>
  </si>
  <si>
    <t>D1515</t>
  </si>
  <si>
    <t>D1516</t>
  </si>
  <si>
    <t>D1517</t>
  </si>
  <si>
    <t>D1518</t>
  </si>
  <si>
    <t>D1519</t>
  </si>
  <si>
    <t>D1520</t>
  </si>
  <si>
    <t>D1521</t>
  </si>
  <si>
    <t>D1522</t>
  </si>
  <si>
    <t>D1523</t>
  </si>
  <si>
    <t>D1524</t>
  </si>
  <si>
    <t>D1525</t>
  </si>
  <si>
    <t>D1526</t>
  </si>
  <si>
    <t>D1527</t>
  </si>
  <si>
    <t>D1528</t>
  </si>
  <si>
    <t>D1529</t>
  </si>
  <si>
    <t>D1530</t>
  </si>
  <si>
    <t>D1531</t>
  </si>
  <si>
    <t>D1532</t>
  </si>
  <si>
    <t>D1533</t>
  </si>
  <si>
    <t>D1534</t>
  </si>
  <si>
    <t>D1535</t>
  </si>
  <si>
    <t>D1536</t>
  </si>
  <si>
    <t>D1537</t>
  </si>
  <si>
    <t>D1538</t>
  </si>
  <si>
    <t>D1539</t>
  </si>
  <si>
    <t>D1540</t>
  </si>
  <si>
    <t>D1541</t>
  </si>
  <si>
    <t>D1542</t>
  </si>
  <si>
    <t>D1543</t>
  </si>
  <si>
    <t>D1544</t>
  </si>
  <si>
    <t>D1545</t>
  </si>
  <si>
    <t>D1546</t>
  </si>
  <si>
    <t>D1547</t>
  </si>
  <si>
    <t>D1548</t>
  </si>
  <si>
    <t>D1549</t>
  </si>
  <si>
    <t>D1550</t>
  </si>
  <si>
    <t>D1551</t>
  </si>
  <si>
    <t>D1552</t>
  </si>
  <si>
    <t>D1553</t>
  </si>
  <si>
    <t>D1554</t>
  </si>
  <si>
    <t>D1555</t>
  </si>
  <si>
    <t>D1556</t>
  </si>
  <si>
    <t>D1557</t>
  </si>
  <si>
    <t>D1558</t>
  </si>
  <si>
    <t>D1559</t>
  </si>
  <si>
    <t>D1560</t>
  </si>
  <si>
    <t>D1561</t>
  </si>
  <si>
    <t>D1562</t>
  </si>
  <si>
    <t>D1563</t>
  </si>
  <si>
    <t>D1564</t>
  </si>
  <si>
    <t>D1565</t>
  </si>
  <si>
    <t>D1566</t>
  </si>
  <si>
    <t>D1567</t>
  </si>
  <si>
    <t>D1568</t>
  </si>
  <si>
    <t>D1569</t>
  </si>
  <si>
    <t>D1570</t>
  </si>
  <si>
    <t>D1571</t>
  </si>
  <si>
    <t>D1572</t>
  </si>
  <si>
    <t>D1573</t>
  </si>
  <si>
    <t>D1574</t>
  </si>
  <si>
    <t>D1575</t>
  </si>
  <si>
    <t>D1576</t>
  </si>
  <si>
    <t>D1577</t>
  </si>
  <si>
    <t>D1578</t>
  </si>
  <si>
    <t>D1579</t>
  </si>
  <si>
    <t>D1580</t>
  </si>
  <si>
    <t>D1581</t>
  </si>
  <si>
    <t>D1582</t>
  </si>
  <si>
    <t>D1583</t>
  </si>
  <si>
    <t>D1584</t>
  </si>
  <si>
    <t>D1585</t>
  </si>
  <si>
    <t>D1586</t>
  </si>
  <si>
    <t>D1587</t>
  </si>
  <si>
    <t>D1588</t>
  </si>
  <si>
    <t>D1589</t>
  </si>
  <si>
    <t>D1590</t>
  </si>
  <si>
    <t>D1591</t>
  </si>
  <si>
    <t>D1592</t>
  </si>
  <si>
    <t>D1593</t>
  </si>
  <si>
    <t>D1594</t>
  </si>
  <si>
    <t>D1595</t>
  </si>
  <si>
    <t>D1596</t>
  </si>
  <si>
    <t>D1597</t>
  </si>
  <si>
    <t>D1598</t>
  </si>
  <si>
    <t>D1599</t>
  </si>
  <si>
    <t>D1600</t>
  </si>
  <si>
    <t>D1601</t>
  </si>
  <si>
    <t>D1602</t>
  </si>
  <si>
    <t>D1603</t>
  </si>
  <si>
    <t>D1604</t>
  </si>
  <si>
    <t>D1605</t>
  </si>
  <si>
    <t>D1606</t>
  </si>
  <si>
    <t>D1607</t>
  </si>
  <si>
    <t>D1608</t>
  </si>
  <si>
    <t>D1609</t>
  </si>
  <si>
    <t>D1610</t>
  </si>
  <si>
    <t>D1611</t>
  </si>
  <si>
    <t>D1612</t>
  </si>
  <si>
    <t>D1613</t>
  </si>
  <si>
    <t>D1614</t>
  </si>
  <si>
    <t>D1615</t>
  </si>
  <si>
    <t>D1616</t>
  </si>
  <si>
    <t>D1617</t>
  </si>
  <si>
    <t>D1618</t>
  </si>
  <si>
    <t>D1619</t>
  </si>
  <si>
    <t>D1620</t>
  </si>
  <si>
    <t>D1621</t>
  </si>
  <si>
    <t>D1622</t>
  </si>
  <si>
    <t>D1623</t>
  </si>
  <si>
    <t>D1624</t>
  </si>
  <si>
    <t>D1625</t>
  </si>
  <si>
    <t>D1626</t>
  </si>
  <si>
    <t>D1627</t>
  </si>
  <si>
    <t>D1628</t>
  </si>
  <si>
    <t>D1629</t>
  </si>
  <si>
    <t>D1630</t>
  </si>
  <si>
    <t>D1631</t>
  </si>
  <si>
    <t>D1632</t>
  </si>
  <si>
    <t>D1633</t>
  </si>
  <si>
    <t>D1634</t>
  </si>
  <si>
    <t>D1635</t>
  </si>
  <si>
    <t>D1636</t>
  </si>
  <si>
    <t>D1637</t>
  </si>
  <si>
    <t>D1638</t>
  </si>
  <si>
    <t>D1639</t>
  </si>
  <si>
    <t>D1640</t>
  </si>
  <si>
    <t>D1641</t>
  </si>
  <si>
    <t>D1642</t>
  </si>
  <si>
    <t>D1643</t>
  </si>
  <si>
    <t>D1644</t>
  </si>
  <si>
    <t>D1645</t>
  </si>
  <si>
    <t>D1646</t>
  </si>
  <si>
    <t>D1647</t>
  </si>
  <si>
    <t>D1648</t>
  </si>
  <si>
    <t>D1649</t>
  </si>
  <si>
    <t>D1650</t>
  </si>
  <si>
    <t>D1651</t>
  </si>
  <si>
    <t>D1652</t>
  </si>
  <si>
    <t>D1653</t>
  </si>
  <si>
    <t>D1654</t>
  </si>
  <si>
    <t>D1655</t>
  </si>
  <si>
    <t>D1656</t>
  </si>
  <si>
    <t>D1657</t>
  </si>
  <si>
    <t>D1658</t>
  </si>
  <si>
    <t>D1659</t>
  </si>
  <si>
    <t>D1660</t>
  </si>
  <si>
    <t>D1661</t>
  </si>
  <si>
    <t>D1662</t>
  </si>
  <si>
    <t>D1663</t>
  </si>
  <si>
    <t>D1664</t>
  </si>
  <si>
    <t>D1665</t>
  </si>
  <si>
    <t>D1666</t>
  </si>
  <si>
    <t>D1667</t>
  </si>
  <si>
    <t>D1668</t>
  </si>
  <si>
    <t>D1669</t>
  </si>
  <si>
    <t>D1670</t>
  </si>
  <si>
    <t>D1671</t>
  </si>
  <si>
    <t>D1672</t>
  </si>
  <si>
    <t>D1673</t>
  </si>
  <si>
    <t>D1674</t>
  </si>
  <si>
    <t>D1675</t>
  </si>
  <si>
    <t>D1676</t>
  </si>
  <si>
    <t>D1677</t>
  </si>
  <si>
    <t>D1678</t>
  </si>
  <si>
    <t>D1679</t>
  </si>
  <si>
    <t>D1680</t>
  </si>
  <si>
    <t>D1681</t>
  </si>
  <si>
    <t>D1682</t>
  </si>
  <si>
    <t>D1683</t>
  </si>
  <si>
    <t>D1684</t>
  </si>
  <si>
    <t>D1685</t>
  </si>
  <si>
    <t>D1686</t>
  </si>
  <si>
    <t>D1687</t>
  </si>
  <si>
    <t>D1688</t>
  </si>
  <si>
    <t>D1689</t>
  </si>
  <si>
    <t>D1690</t>
  </si>
  <si>
    <t>D1691</t>
  </si>
  <si>
    <t>D1692</t>
  </si>
  <si>
    <t>D1693</t>
  </si>
  <si>
    <t>D1694</t>
  </si>
  <si>
    <t>D1695</t>
  </si>
  <si>
    <t>D1696</t>
  </si>
  <si>
    <t>D1697</t>
  </si>
  <si>
    <t>D1698</t>
  </si>
  <si>
    <t>D1699</t>
  </si>
  <si>
    <t>D1700</t>
  </si>
  <si>
    <t>D1701</t>
  </si>
  <si>
    <t>D1702</t>
  </si>
  <si>
    <t>D1703</t>
  </si>
  <si>
    <t>D1704</t>
  </si>
  <si>
    <t>D1705</t>
  </si>
  <si>
    <t>D1706</t>
  </si>
  <si>
    <t>D1707</t>
  </si>
  <si>
    <t>D1708</t>
  </si>
  <si>
    <t>D1709</t>
  </si>
  <si>
    <t>D1710</t>
  </si>
  <si>
    <t>D1711</t>
  </si>
  <si>
    <t>D1712</t>
  </si>
  <si>
    <t>D1713</t>
  </si>
  <si>
    <t>D1714</t>
  </si>
  <si>
    <t>D1715</t>
  </si>
  <si>
    <t>D1716</t>
  </si>
  <si>
    <t>D1717</t>
  </si>
  <si>
    <t>D1718</t>
  </si>
  <si>
    <t>D1719</t>
  </si>
  <si>
    <t>D1720</t>
  </si>
  <si>
    <t>D1721</t>
  </si>
  <si>
    <t>D1722</t>
  </si>
  <si>
    <t>D1723</t>
  </si>
  <si>
    <t>D1724</t>
  </si>
  <si>
    <t>D1725</t>
  </si>
  <si>
    <t>D1726</t>
  </si>
  <si>
    <t>D1727</t>
  </si>
  <si>
    <t>D1728</t>
  </si>
  <si>
    <t>D1729</t>
  </si>
  <si>
    <t>D1730</t>
  </si>
  <si>
    <t>D1731</t>
  </si>
  <si>
    <t>D1732</t>
  </si>
  <si>
    <t>D1733</t>
  </si>
  <si>
    <t>D1734</t>
  </si>
  <si>
    <t>D1735</t>
  </si>
  <si>
    <t>D1736</t>
  </si>
  <si>
    <t>D1737</t>
  </si>
  <si>
    <t>D1738</t>
  </si>
  <si>
    <t>D1739</t>
  </si>
  <si>
    <t>D1740</t>
  </si>
  <si>
    <t>D1741</t>
  </si>
  <si>
    <t>D1742</t>
  </si>
  <si>
    <t>D1743</t>
  </si>
  <si>
    <t>D1744</t>
  </si>
  <si>
    <t>D1745</t>
  </si>
  <si>
    <t>D1746</t>
  </si>
  <si>
    <t>D1747</t>
  </si>
  <si>
    <t>D1748</t>
  </si>
  <si>
    <t>D1749</t>
  </si>
  <si>
    <t>D1750</t>
  </si>
  <si>
    <t>D1751</t>
  </si>
  <si>
    <t>D1752</t>
  </si>
  <si>
    <t>D1753</t>
  </si>
  <si>
    <t>D1754</t>
  </si>
  <si>
    <t>D1755</t>
  </si>
  <si>
    <t>D1756</t>
  </si>
  <si>
    <t>D1757</t>
  </si>
  <si>
    <t>D1758</t>
  </si>
  <si>
    <t>D1759</t>
  </si>
  <si>
    <t>D1760</t>
  </si>
  <si>
    <t>D1761</t>
  </si>
  <si>
    <t>D1762</t>
  </si>
  <si>
    <t>D1763</t>
  </si>
  <si>
    <t>D1764</t>
  </si>
  <si>
    <t>D1765</t>
  </si>
  <si>
    <t>D1766</t>
  </si>
  <si>
    <t>D1767</t>
  </si>
  <si>
    <t>D1768</t>
  </si>
  <si>
    <t>D1769</t>
  </si>
  <si>
    <t>D1770</t>
  </si>
  <si>
    <t>D1771</t>
  </si>
  <si>
    <t>D1772</t>
  </si>
  <si>
    <t>D1773</t>
  </si>
  <si>
    <t>D1774</t>
  </si>
  <si>
    <t>D1775</t>
  </si>
  <si>
    <t>D1776</t>
  </si>
  <si>
    <t>D1777</t>
  </si>
  <si>
    <t>D1778</t>
  </si>
  <si>
    <t>D1779</t>
  </si>
  <si>
    <t>D1780</t>
  </si>
  <si>
    <t>D1781</t>
  </si>
  <si>
    <t>D1782</t>
  </si>
  <si>
    <t>D1783</t>
  </si>
  <si>
    <t>D1784</t>
  </si>
  <si>
    <t>D1785</t>
  </si>
  <si>
    <t>D1786</t>
  </si>
  <si>
    <t>D1787</t>
  </si>
  <si>
    <t>D1788</t>
  </si>
  <si>
    <t>D1789</t>
  </si>
  <si>
    <t>D1790</t>
  </si>
  <si>
    <t>D1791</t>
  </si>
  <si>
    <t>D1792</t>
  </si>
  <si>
    <t>D1793</t>
  </si>
  <si>
    <t>D1794</t>
  </si>
  <si>
    <t>D1795</t>
  </si>
  <si>
    <t>D1796</t>
  </si>
  <si>
    <t>D1797</t>
  </si>
  <si>
    <t>D1798</t>
  </si>
  <si>
    <t>D1799</t>
  </si>
  <si>
    <t>D1800</t>
  </si>
  <si>
    <t>D1801</t>
  </si>
  <si>
    <t>D1802</t>
  </si>
  <si>
    <t>D1803</t>
  </si>
  <si>
    <t>D1804</t>
  </si>
  <si>
    <t>D1805</t>
  </si>
  <si>
    <t>D1806</t>
  </si>
  <si>
    <t>D1807</t>
  </si>
  <si>
    <t>D1808</t>
  </si>
  <si>
    <t>D1809</t>
  </si>
  <si>
    <t>D1810</t>
  </si>
  <si>
    <t>D1811</t>
  </si>
  <si>
    <t>D1812</t>
  </si>
  <si>
    <t>D1813</t>
  </si>
  <si>
    <t>D1814</t>
  </si>
  <si>
    <t>D1815</t>
  </si>
  <si>
    <t>D1816</t>
  </si>
  <si>
    <t>D1817</t>
  </si>
  <si>
    <t>D1818</t>
  </si>
  <si>
    <t>D1819</t>
  </si>
  <si>
    <t>D1820</t>
  </si>
  <si>
    <t>D1821</t>
  </si>
  <si>
    <t>D1822</t>
  </si>
  <si>
    <t>D1823</t>
  </si>
  <si>
    <t>D1824</t>
  </si>
  <si>
    <t>D1825</t>
  </si>
  <si>
    <t>D1826</t>
  </si>
  <si>
    <t>D1827</t>
  </si>
  <si>
    <t>D1828</t>
  </si>
  <si>
    <t>D1829</t>
  </si>
  <si>
    <t>D1830</t>
  </si>
  <si>
    <t>D1831</t>
  </si>
  <si>
    <t>D1832</t>
  </si>
  <si>
    <t>D1833</t>
  </si>
  <si>
    <t>D1834</t>
  </si>
  <si>
    <t>D1835</t>
  </si>
  <si>
    <t>D1836</t>
  </si>
  <si>
    <t>D1837</t>
  </si>
  <si>
    <t>D1838</t>
  </si>
  <si>
    <t>D1839</t>
  </si>
  <si>
    <t>D1840</t>
  </si>
  <si>
    <t>D1841</t>
  </si>
  <si>
    <t>D1842</t>
  </si>
  <si>
    <t>D1843</t>
  </si>
  <si>
    <t>D1844</t>
  </si>
  <si>
    <t>D1845</t>
  </si>
  <si>
    <t>D1846</t>
  </si>
  <si>
    <t>D1847</t>
  </si>
  <si>
    <t>D1848</t>
  </si>
  <si>
    <t>D1849</t>
  </si>
  <si>
    <t>D1850</t>
  </si>
  <si>
    <t>D1851</t>
  </si>
  <si>
    <t>D1852</t>
  </si>
  <si>
    <t>D1853</t>
  </si>
  <si>
    <t>D1854</t>
  </si>
  <si>
    <t>D1855</t>
  </si>
  <si>
    <t>D1856</t>
  </si>
  <si>
    <t>D1857</t>
  </si>
  <si>
    <t>D1858</t>
  </si>
  <si>
    <t>D1859</t>
  </si>
  <si>
    <t>D1860</t>
  </si>
  <si>
    <t>D1861</t>
  </si>
  <si>
    <t>D1862</t>
  </si>
  <si>
    <t>D1863</t>
  </si>
  <si>
    <t>D1864</t>
  </si>
  <si>
    <t>D1865</t>
  </si>
  <si>
    <t>D1866</t>
  </si>
  <si>
    <t>D1867</t>
  </si>
  <si>
    <t>D1868</t>
  </si>
  <si>
    <t>D1869</t>
  </si>
  <si>
    <t>D1870</t>
  </si>
  <si>
    <t>D1871</t>
  </si>
  <si>
    <t>D1872</t>
  </si>
  <si>
    <t>D1873</t>
  </si>
  <si>
    <t>D1874</t>
  </si>
  <si>
    <t>D1875</t>
  </si>
  <si>
    <t>D1876</t>
  </si>
  <si>
    <t>D1877</t>
  </si>
  <si>
    <t>D1878</t>
  </si>
  <si>
    <t>D1879</t>
  </si>
  <si>
    <t>D1880</t>
  </si>
  <si>
    <t>D1881</t>
  </si>
  <si>
    <t>D1882</t>
  </si>
  <si>
    <t>D1883</t>
  </si>
  <si>
    <t>D1884</t>
  </si>
  <si>
    <t>D1885</t>
  </si>
  <si>
    <t>D1886</t>
  </si>
  <si>
    <t>D1887</t>
  </si>
  <si>
    <t>D1888</t>
  </si>
  <si>
    <t>D1889</t>
  </si>
  <si>
    <t>D1890</t>
  </si>
  <si>
    <t>D1891</t>
  </si>
  <si>
    <t>D1892</t>
  </si>
  <si>
    <t>D1893</t>
  </si>
  <si>
    <t>D1894</t>
  </si>
  <si>
    <t>D1895</t>
  </si>
  <si>
    <t>D1896</t>
  </si>
  <si>
    <t>D1897</t>
  </si>
  <si>
    <t>D1898</t>
  </si>
  <si>
    <t>D1899</t>
  </si>
  <si>
    <t>D1900</t>
  </si>
  <si>
    <t>D1901</t>
  </si>
  <si>
    <t>D1902</t>
  </si>
  <si>
    <t>D1903</t>
  </si>
  <si>
    <t>D1904</t>
  </si>
  <si>
    <t>D1905</t>
  </si>
  <si>
    <t>D1906</t>
  </si>
  <si>
    <t>D1907</t>
  </si>
  <si>
    <t>D1908</t>
  </si>
  <si>
    <t>D1909</t>
  </si>
  <si>
    <t>D1910</t>
  </si>
  <si>
    <t>D1911</t>
  </si>
  <si>
    <t>D1912</t>
  </si>
  <si>
    <t>D1913</t>
  </si>
  <si>
    <t>D1914</t>
  </si>
  <si>
    <t>D1915</t>
  </si>
  <si>
    <t>D1916</t>
  </si>
  <si>
    <t>D1917</t>
  </si>
  <si>
    <t>D1918</t>
  </si>
  <si>
    <t>D1919</t>
  </si>
  <si>
    <t>D1920</t>
  </si>
  <si>
    <t>D1921</t>
  </si>
  <si>
    <t>D1922</t>
  </si>
  <si>
    <t>D1923</t>
  </si>
  <si>
    <t>D1924</t>
  </si>
  <si>
    <t>D1925</t>
  </si>
  <si>
    <t>D1926</t>
  </si>
  <si>
    <t>D1927</t>
  </si>
  <si>
    <t>D1928</t>
  </si>
  <si>
    <t>D1929</t>
  </si>
  <si>
    <t>D1930</t>
  </si>
  <si>
    <t>D1931</t>
  </si>
  <si>
    <t>D1932</t>
  </si>
  <si>
    <t>D1933</t>
  </si>
  <si>
    <t>D1934</t>
  </si>
  <si>
    <t>D1935</t>
  </si>
  <si>
    <t>D1936</t>
  </si>
  <si>
    <t>D1937</t>
  </si>
  <si>
    <t>D1938</t>
  </si>
  <si>
    <t>D1939</t>
  </si>
  <si>
    <t>D1940</t>
  </si>
  <si>
    <t>D1941</t>
  </si>
  <si>
    <t>D1942</t>
  </si>
  <si>
    <t>D1943</t>
  </si>
  <si>
    <t>D1944</t>
  </si>
  <si>
    <t>D1945</t>
  </si>
  <si>
    <t>D1946</t>
  </si>
  <si>
    <t>D1947</t>
  </si>
  <si>
    <t>D1948</t>
  </si>
  <si>
    <t>D1949</t>
  </si>
  <si>
    <t>D1950</t>
  </si>
  <si>
    <t>D1951</t>
  </si>
  <si>
    <t>D1952</t>
  </si>
  <si>
    <t>D1953</t>
  </si>
  <si>
    <t>D1954</t>
  </si>
  <si>
    <t>D1955</t>
  </si>
  <si>
    <t>D1956</t>
  </si>
  <si>
    <t>D1957</t>
  </si>
  <si>
    <t>D1958</t>
  </si>
  <si>
    <t>D1959</t>
  </si>
  <si>
    <t>D1960</t>
  </si>
  <si>
    <t>D1961</t>
  </si>
  <si>
    <t>D1962</t>
  </si>
  <si>
    <t>D1963</t>
  </si>
  <si>
    <t>D1964</t>
  </si>
  <si>
    <t>D1965</t>
  </si>
  <si>
    <t>D1966</t>
  </si>
  <si>
    <t>D1967</t>
  </si>
  <si>
    <t>D1968</t>
  </si>
  <si>
    <t>D1969</t>
  </si>
  <si>
    <t>D1970</t>
  </si>
  <si>
    <t>D1971</t>
  </si>
  <si>
    <t>D1972</t>
  </si>
  <si>
    <t>D1973</t>
  </si>
  <si>
    <t>D1974</t>
  </si>
  <si>
    <t>D1975</t>
  </si>
  <si>
    <t>D1976</t>
  </si>
  <si>
    <t>D1977</t>
  </si>
  <si>
    <t>D1978</t>
  </si>
  <si>
    <t>D1979</t>
  </si>
  <si>
    <t>D1980</t>
  </si>
  <si>
    <t>D1981</t>
  </si>
  <si>
    <t>D1982</t>
  </si>
  <si>
    <t>D1983</t>
  </si>
  <si>
    <t>D1984</t>
  </si>
  <si>
    <t>D1985</t>
  </si>
  <si>
    <t>D1986</t>
  </si>
  <si>
    <t>D1987</t>
  </si>
  <si>
    <t>D1988</t>
  </si>
  <si>
    <t>D1989</t>
  </si>
  <si>
    <t>D1990</t>
  </si>
  <si>
    <t>D1991</t>
  </si>
  <si>
    <t>D1992</t>
  </si>
  <si>
    <t>D1993</t>
  </si>
  <si>
    <t>D1994</t>
  </si>
  <si>
    <t>D1995</t>
  </si>
  <si>
    <t>D1996</t>
  </si>
  <si>
    <t>D1997</t>
  </si>
  <si>
    <t>D1998</t>
  </si>
  <si>
    <t>D1999</t>
  </si>
  <si>
    <t>Delay(Hrs)</t>
  </si>
  <si>
    <t>Delivery_success_flag</t>
  </si>
  <si>
    <t>Grand Total</t>
  </si>
  <si>
    <t>Average of Delivery_success_flag</t>
  </si>
  <si>
    <t>Average of Delay(Hrs)</t>
  </si>
  <si>
    <t>Delivery Success Rate per Route Code</t>
  </si>
  <si>
    <t>for Top 5 performing Routes:Filter out those with highest success &amp; lowest average delay</t>
  </si>
  <si>
    <t>here we can see that every route has same performance</t>
  </si>
  <si>
    <t>Delivery Duration (Hrs)</t>
  </si>
  <si>
    <t>Revenue_Efficiency</t>
  </si>
  <si>
    <t>lower average delay means better priority handling</t>
  </si>
  <si>
    <t>we can compare here if high priority deliveries are faster are not</t>
  </si>
  <si>
    <t>result-all priority level has same average delays.</t>
  </si>
  <si>
    <t>Season</t>
  </si>
  <si>
    <t>Winter</t>
  </si>
  <si>
    <t>Sum of Fuel Cost ($)</t>
  </si>
  <si>
    <t>Sum of Revenue ($)</t>
  </si>
  <si>
    <t>The dataset includes a single identified season  'Winter'  for which we have recorded observations on total revenue, fuel costs, and the number of delayed deliveries</t>
  </si>
  <si>
    <t>delayed_count</t>
  </si>
  <si>
    <t>Sum of delayed_count</t>
  </si>
  <si>
    <t>Delay_Segment</t>
  </si>
  <si>
    <t>delayed_deliveryCount(&gt;2hrs)</t>
  </si>
  <si>
    <t>Depatch_Date("YY-mm-dd")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</si>
</sst>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12.388507060183" createdVersion="8" refreshedVersion="8" minRefreshableVersion="3" recordCount="1000" xr:uid="{DB57D79C-19D9-4495-8BA1-7F2734D21822}">
  <cacheSource type="worksheet">
    <worksheetSource name="mainTable"/>
  </cacheSource>
  <cacheFields count="21">
    <cacheField name="Delivery ID" numFmtId="0">
      <sharedItems/>
    </cacheField>
    <cacheField name="Dispatch Date" numFmtId="22">
      <sharedItems containsSemiMixedTypes="0" containsNonDate="0" containsDate="1" containsString="0" minDate="2024-01-01T00:00:00" maxDate="2024-02-12T00:00:00"/>
    </cacheField>
    <cacheField name="Actual Arrival" numFmtId="22">
      <sharedItems containsSemiMixedTypes="0" containsNonDate="0" containsDate="1" containsString="0" minDate="2024-01-01T12:00:00" maxDate="2024-02-13T00:00:00"/>
    </cacheField>
    <cacheField name="Expected Arrival" numFmtId="22">
      <sharedItems containsSemiMixedTypes="0" containsNonDate="0" containsDate="1" containsString="0" minDate="2024-01-01T10:00:00" maxDate="2024-02-13T00:00:00"/>
    </cacheField>
    <cacheField name="Route Code" numFmtId="0">
      <sharedItems count="6">
        <s v="R2"/>
        <s v="R4"/>
        <s v="R1"/>
        <s v="R6"/>
        <s v="R5"/>
        <s v="R3"/>
      </sharedItems>
    </cacheField>
    <cacheField name="Distance (KM)" numFmtId="0">
      <sharedItems containsSemiMixedTypes="0" containsString="0" containsNumber="1" containsInteger="1" minValue="50" maxValue="999"/>
    </cacheField>
    <cacheField name="Revenue ($)" numFmtId="0">
      <sharedItems containsSemiMixedTypes="0" containsString="0" containsNumber="1" containsInteger="1" minValue="500" maxValue="4994"/>
    </cacheField>
    <cacheField name="Fuel Cost ($)" numFmtId="0">
      <sharedItems containsSemiMixedTypes="0" containsString="0" containsNumber="1" containsInteger="1" minValue="50" maxValue="798"/>
    </cacheField>
    <cacheField name="Load Weight (Tonnes)" numFmtId="0">
      <sharedItems containsSemiMixedTypes="0" containsString="0" containsNumber="1" containsInteger="1" minValue="1" maxValue="29"/>
    </cacheField>
    <cacheField name="Fleet Type" numFmtId="0">
      <sharedItems/>
    </cacheField>
    <cacheField name="Priority Level" numFmtId="0">
      <sharedItems count="4">
        <s v="Urgent"/>
        <s v="Medium"/>
        <s v="High"/>
        <s v="Low"/>
      </sharedItems>
    </cacheField>
    <cacheField name="Driver ID" numFmtId="0">
      <sharedItems/>
    </cacheField>
    <cacheField name="Vendor Region" numFmtId="0">
      <sharedItems/>
    </cacheField>
    <cacheField name="Vendor Type" numFmtId="0">
      <sharedItems/>
    </cacheField>
    <cacheField name="Rating" numFmtId="0">
      <sharedItems containsString="0" containsBlank="1" containsNumber="1" minValue="3.8" maxValue="4.7"/>
    </cacheField>
    <cacheField name="Dispatch Date - new" numFmtId="14">
      <sharedItems containsSemiMixedTypes="0" containsNonDate="0" containsDate="1" containsString="0" minDate="2024-01-01T00:00:00" maxDate="2024-02-12T00:00:00"/>
    </cacheField>
    <cacheField name="flag_load_Weight" numFmtId="0">
      <sharedItems/>
    </cacheField>
    <cacheField name="Avg_Rating" numFmtId="0">
      <sharedItems containsSemiMixedTypes="0" containsString="0" containsNumber="1" minValue="4.2" maxValue="4.4000000000000004"/>
    </cacheField>
    <cacheField name="Rating_New" numFmtId="0">
      <sharedItems containsSemiMixedTypes="0" containsString="0" containsNumber="1" minValue="3.8" maxValue="4.7"/>
    </cacheField>
    <cacheField name="Delay(Hrs)" numFmtId="0">
      <sharedItems containsSemiMixedTypes="0" containsString="0" containsNumber="1" minValue="1.9999999998835847" maxValue="2.0000000000582077"/>
    </cacheField>
    <cacheField name="Delivery_success_flag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12.422255555553" backgroundQuery="1" createdVersion="8" refreshedVersion="8" minRefreshableVersion="3" recordCount="0" supportSubquery="1" supportAdvancedDrill="1" xr:uid="{DB543641-339B-4045-A776-C963BE241EFE}">
  <cacheSource type="external" connectionId="3"/>
  <cacheFields count="4">
    <cacheField name="[mainTable].[Season].[Season]" caption="Season" numFmtId="0" hierarchy="23" level="1">
      <sharedItems count="1">
        <s v="Winter"/>
      </sharedItems>
    </cacheField>
    <cacheField name="[Measures].[Sum of Revenue ($)]" caption="Sum of Revenue ($)" numFmtId="0" hierarchy="27" level="32767"/>
    <cacheField name="[Measures].[Sum of Fuel Cost ($)]" caption="Sum of Fuel Cost ($)" numFmtId="0" hierarchy="28" level="32767"/>
    <cacheField name="[Measures].[Sum of delayed_count]" caption="Sum of delayed_count" numFmtId="0" hierarchy="29" level="32767"/>
  </cacheFields>
  <cacheHierarchies count="30">
    <cacheHierarchy uniqueName="[mainTable].[Delivery ID]" caption="Delivery ID" attribute="1" defaultMemberUniqueName="[mainTable].[Delivery ID].[All]" allUniqueName="[mainTable].[Delivery ID].[All]" dimensionUniqueName="[mainTable]" displayFolder="" count="0" memberValueDatatype="130" unbalanced="0"/>
    <cacheHierarchy uniqueName="[mainTable].[Dispatch Date]" caption="Dispatch Date" attribute="1" time="1" defaultMemberUniqueName="[mainTable].[Dispatch Date].[All]" allUniqueName="[mainTable].[Dispatch Date].[All]" dimensionUniqueName="[mainTable]" displayFolder="" count="0" memberValueDatatype="7" unbalanced="0"/>
    <cacheHierarchy uniqueName="[mainTable].[Actual Arrival]" caption="Actual Arrival" attribute="1" time="1" defaultMemberUniqueName="[mainTable].[Actual Arrival].[All]" allUniqueName="[mainTable].[Actual Arrival].[All]" dimensionUniqueName="[mainTable]" displayFolder="" count="0" memberValueDatatype="7" unbalanced="0"/>
    <cacheHierarchy uniqueName="[mainTable].[Expected Arrival]" caption="Expected Arrival" attribute="1" time="1" defaultMemberUniqueName="[mainTable].[Expected Arrival].[All]" allUniqueName="[mainTable].[Expected Arrival].[All]" dimensionUniqueName="[mainTable]" displayFolder="" count="0" memberValueDatatype="7" unbalanced="0"/>
    <cacheHierarchy uniqueName="[mainTable].[Route Code]" caption="Route Code" attribute="1" defaultMemberUniqueName="[mainTable].[Route Code].[All]" allUniqueName="[mainTable].[Route Code].[All]" dimensionUniqueName="[mainTable]" displayFolder="" count="0" memberValueDatatype="130" unbalanced="0"/>
    <cacheHierarchy uniqueName="[mainTable].[Distance (KM)]" caption="Distance (KM)" attribute="1" defaultMemberUniqueName="[mainTable].[Distance (KM)].[All]" allUniqueName="[mainTable].[Distance (KM)].[All]" dimensionUniqueName="[mainTable]" displayFolder="" count="0" memberValueDatatype="20" unbalanced="0"/>
    <cacheHierarchy uniqueName="[mainTable].[Revenue ($)]" caption="Revenue ($)" attribute="1" defaultMemberUniqueName="[mainTable].[Revenue ($)].[All]" allUniqueName="[mainTable].[Revenue ($)].[All]" dimensionUniqueName="[mainTable]" displayFolder="" count="0" memberValueDatatype="20" unbalanced="0"/>
    <cacheHierarchy uniqueName="[mainTable].[Fuel Cost ($)]" caption="Fuel Cost ($)" attribute="1" defaultMemberUniqueName="[mainTable].[Fuel Cost ($)].[All]" allUniqueName="[mainTable].[Fuel Cost ($)].[All]" dimensionUniqueName="[mainTable]" displayFolder="" count="0" memberValueDatatype="20" unbalanced="0"/>
    <cacheHierarchy uniqueName="[mainTable].[Load Weight (Tonnes)]" caption="Load Weight (Tonnes)" attribute="1" defaultMemberUniqueName="[mainTable].[Load Weight (Tonnes)].[All]" allUniqueName="[mainTable].[Load Weight (Tonnes)].[All]" dimensionUniqueName="[mainTable]" displayFolder="" count="0" memberValueDatatype="20" unbalanced="0"/>
    <cacheHierarchy uniqueName="[mainTable].[Fleet Type]" caption="Fleet Type" attribute="1" defaultMemberUniqueName="[mainTable].[Fleet Type].[All]" allUniqueName="[mainTable].[Fleet Type].[All]" dimensionUniqueName="[mainTable]" displayFolder="" count="0" memberValueDatatype="130" unbalanced="0"/>
    <cacheHierarchy uniqueName="[mainTable].[Priority Level]" caption="Priority Level" attribute="1" defaultMemberUniqueName="[mainTable].[Priority Level].[All]" allUniqueName="[mainTable].[Priority Level].[All]" dimensionUniqueName="[mainTable]" displayFolder="" count="0" memberValueDatatype="130" unbalanced="0"/>
    <cacheHierarchy uniqueName="[mainTable].[Driver ID]" caption="Driver ID" attribute="1" defaultMemberUniqueName="[mainTable].[Driver ID].[All]" allUniqueName="[mainTable].[Driver ID].[All]" dimensionUniqueName="[mainTable]" displayFolder="" count="0" memberValueDatatype="130" unbalanced="0"/>
    <cacheHierarchy uniqueName="[mainTable].[Vendor Region]" caption="Vendor Region" attribute="1" defaultMemberUniqueName="[mainTable].[Vendor Region].[All]" allUniqueName="[mainTable].[Vendor Region].[All]" dimensionUniqueName="[mainTable]" displayFolder="" count="0" memberValueDatatype="130" unbalanced="0"/>
    <cacheHierarchy uniqueName="[mainTable].[Vendor Type]" caption="Vendor Type" attribute="1" defaultMemberUniqueName="[mainTable].[Vendor Type].[All]" allUniqueName="[mainTable].[Vendor Type].[All]" dimensionUniqueName="[mainTable]" displayFolder="" count="0" memberValueDatatype="130" unbalanced="0"/>
    <cacheHierarchy uniqueName="[mainTable].[Rating]" caption="Rating" attribute="1" defaultMemberUniqueName="[mainTable].[Rating].[All]" allUniqueName="[mainTable].[Rating].[All]" dimensionUniqueName="[mainTable]" displayFolder="" count="0" memberValueDatatype="5" unbalanced="0"/>
    <cacheHierarchy uniqueName="[mainTable].[Dispatch Date - new]" caption="Dispatch Date - new" attribute="1" time="1" defaultMemberUniqueName="[mainTable].[Dispatch Date - new].[All]" allUniqueName="[mainTable].[Dispatch Date - new].[All]" dimensionUniqueName="[mainTable]" displayFolder="" count="0" memberValueDatatype="7" unbalanced="0"/>
    <cacheHierarchy uniqueName="[mainTable].[flag_load_Weight]" caption="flag_load_Weight" attribute="1" defaultMemberUniqueName="[mainTable].[flag_load_Weight].[All]" allUniqueName="[mainTable].[flag_load_Weight].[All]" dimensionUniqueName="[mainTable]" displayFolder="" count="0" memberValueDatatype="130" unbalanced="0"/>
    <cacheHierarchy uniqueName="[mainTable].[Avg_Rating]" caption="Avg_Rating" attribute="1" defaultMemberUniqueName="[mainTable].[Avg_Rating].[All]" allUniqueName="[mainTable].[Avg_Rating].[All]" dimensionUniqueName="[mainTable]" displayFolder="" count="0" memberValueDatatype="5" unbalanced="0"/>
    <cacheHierarchy uniqueName="[mainTable].[Rating_New]" caption="Rating_New" attribute="1" defaultMemberUniqueName="[mainTable].[Rating_New].[All]" allUniqueName="[mainTable].[Rating_New].[All]" dimensionUniqueName="[mainTable]" displayFolder="" count="0" memberValueDatatype="5" unbalanced="0"/>
    <cacheHierarchy uniqueName="[mainTable].[Delay(Hrs)]" caption="Delay(Hrs)" attribute="1" defaultMemberUniqueName="[mainTable].[Delay(Hrs)].[All]" allUniqueName="[mainTable].[Delay(Hrs)].[All]" dimensionUniqueName="[mainTable]" displayFolder="" count="0" memberValueDatatype="5" unbalanced="0"/>
    <cacheHierarchy uniqueName="[mainTable].[Delivery_success_flag]" caption="Delivery_success_flag" attribute="1" defaultMemberUniqueName="[mainTable].[Delivery_success_flag].[All]" allUniqueName="[mainTable].[Delivery_success_flag].[All]" dimensionUniqueName="[mainTable]" displayFolder="" count="0" memberValueDatatype="20" unbalanced="0"/>
    <cacheHierarchy uniqueName="[mainTable].[Delivery Duration (Hrs)]" caption="Delivery Duration (Hrs)" attribute="1" defaultMemberUniqueName="[mainTable].[Delivery Duration (Hrs)].[All]" allUniqueName="[mainTable].[Delivery Duration (Hrs)].[All]" dimensionUniqueName="[mainTable]" displayFolder="" count="0" memberValueDatatype="20" unbalanced="0"/>
    <cacheHierarchy uniqueName="[mainTable].[Revenue_Efficiency]" caption="Revenue_Efficiency" attribute="1" defaultMemberUniqueName="[mainTable].[Revenue_Efficiency].[All]" allUniqueName="[mainTable].[Revenue_Efficiency].[All]" dimensionUniqueName="[mainTable]" displayFolder="" count="0" memberValueDatatype="5" unbalanced="0"/>
    <cacheHierarchy uniqueName="[mainTable].[Season]" caption="Season" attribute="1" defaultMemberUniqueName="[mainTable].[Season].[All]" allUniqueName="[mainTable].[Season].[All]" dimensionUniqueName="[mainTable]" displayFolder="" count="2" memberValueDatatype="130" unbalanced="0">
      <fieldsUsage count="2">
        <fieldUsage x="-1"/>
        <fieldUsage x="0"/>
      </fieldsUsage>
    </cacheHierarchy>
    <cacheHierarchy uniqueName="[mainTable].[delayed_count]" caption="delayed_count" attribute="1" defaultMemberUniqueName="[mainTable].[delayed_count].[All]" allUniqueName="[mainTable].[delayed_count].[All]" dimensionUniqueName="[mainTable]" displayFolder="" count="0" memberValueDatatype="20" unbalanced="0"/>
    <cacheHierarchy uniqueName="[Measures].[__XL_Count mainTable]" caption="__XL_Count mainTable" measure="1" displayFolder="" measureGroup="mainTable" count="0" hidden="1"/>
    <cacheHierarchy uniqueName="[Measures].[__No measures defined]" caption="__No measures defined" measure="1" displayFolder="" count="0" hidden="1"/>
    <cacheHierarchy uniqueName="[Measures].[Sum of Revenue ($)]" caption="Sum of Revenue ($)" measure="1" displayFolder="" measureGroup="main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uel Cost ($)]" caption="Sum of Fuel Cost ($)" measure="1" displayFolder="" measureGroup="main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layed_count]" caption="Sum of delayed_count" measure="1" displayFolder="" measureGroup="main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2">
    <dimension name="mainTable" uniqueName="[mainTable]" caption="mainTable"/>
    <dimension measure="1" name="Measures" uniqueName="[Measures]" caption="Measures"/>
  </dimensions>
  <measureGroups count="1">
    <measureGroup name="mainTable" caption="mainTab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D1000"/>
    <d v="2024-01-01T00:00:00"/>
    <d v="2024-01-01T12:00:00"/>
    <d v="2024-01-01T10:00:00"/>
    <x v="0"/>
    <n v="99"/>
    <n v="4210"/>
    <n v="445"/>
    <n v="29"/>
    <s v="Standard"/>
    <x v="0"/>
    <s v="DRV28"/>
    <s v="South"/>
    <s v="Internal"/>
    <m/>
    <d v="2024-01-01T00:00:00"/>
    <s v="OK"/>
    <n v="4.3"/>
    <n v="4.3"/>
    <n v="2.0000000000582077"/>
    <n v="0"/>
  </r>
  <r>
    <s v="D1001"/>
    <d v="2024-01-01T01:00:00"/>
    <d v="2024-01-01T13:00:00"/>
    <d v="2024-01-01T11:00:00"/>
    <x v="1"/>
    <n v="158"/>
    <n v="2456"/>
    <n v="778"/>
    <n v="11"/>
    <s v="Heavy"/>
    <x v="0"/>
    <s v="DRV1"/>
    <s v="West"/>
    <s v="Internal"/>
    <n v="4"/>
    <d v="2024-01-01T00:00:00"/>
    <s v="OK"/>
    <n v="4.3"/>
    <n v="4"/>
    <n v="1.9999999998835847"/>
    <n v="0"/>
  </r>
  <r>
    <s v="D1002"/>
    <d v="2024-01-01T02:00:00"/>
    <d v="2024-01-01T14:00:00"/>
    <d v="2024-01-01T12:00:00"/>
    <x v="2"/>
    <n v="616"/>
    <n v="3592"/>
    <n v="241"/>
    <n v="22"/>
    <s v="Ultra"/>
    <x v="1"/>
    <s v="DRV32"/>
    <s v="South"/>
    <s v="Internal"/>
    <n v="4.7"/>
    <d v="2024-01-01T00:00:00"/>
    <s v="OK"/>
    <n v="4.3"/>
    <n v="4.7"/>
    <n v="2.0000000000582077"/>
    <n v="0"/>
  </r>
  <r>
    <s v="D1003"/>
    <d v="2024-01-01T03:00:00"/>
    <d v="2024-01-01T15:00:00"/>
    <d v="2024-01-01T13:00:00"/>
    <x v="1"/>
    <n v="421"/>
    <n v="4812"/>
    <n v="758"/>
    <n v="20"/>
    <s v="Mini"/>
    <x v="2"/>
    <s v="DRV30"/>
    <s v="West"/>
    <s v="External"/>
    <n v="4.7"/>
    <d v="2024-01-01T00:00:00"/>
    <s v="OK"/>
    <n v="4.3"/>
    <n v="4.7"/>
    <n v="2.0000000000582077"/>
    <n v="0"/>
  </r>
  <r>
    <s v="D1004"/>
    <d v="2024-01-01T04:00:00"/>
    <d v="2024-01-01T16:00:00"/>
    <d v="2024-01-01T14:00:00"/>
    <x v="0"/>
    <n v="754"/>
    <n v="2785"/>
    <n v="572"/>
    <n v="1"/>
    <s v="Heavy"/>
    <x v="0"/>
    <s v="DRV42"/>
    <s v="West"/>
    <s v="Internal"/>
    <n v="4.5"/>
    <d v="2024-01-01T00:00:00"/>
    <s v="OK"/>
    <n v="4.3"/>
    <n v="4.5"/>
    <n v="1.9999999998835847"/>
    <n v="0"/>
  </r>
  <r>
    <s v="D1005"/>
    <d v="2024-01-01T05:00:00"/>
    <d v="2024-01-01T17:00:00"/>
    <d v="2024-01-01T15:00:00"/>
    <x v="2"/>
    <n v="487"/>
    <n v="1105"/>
    <n v="671"/>
    <n v="2"/>
    <s v="Ultra"/>
    <x v="0"/>
    <s v="DRV19"/>
    <s v="East"/>
    <s v="Internal"/>
    <n v="4"/>
    <d v="2024-01-01T00:00:00"/>
    <s v="OK"/>
    <n v="4.2"/>
    <n v="4"/>
    <n v="2.0000000000582077"/>
    <n v="0"/>
  </r>
  <r>
    <s v="D1006"/>
    <d v="2024-01-01T06:00:00"/>
    <d v="2024-01-01T18:00:00"/>
    <d v="2024-01-01T16:00:00"/>
    <x v="2"/>
    <n v="61"/>
    <n v="1049"/>
    <n v="134"/>
    <n v="2"/>
    <s v="Standard"/>
    <x v="2"/>
    <s v="DRV20"/>
    <s v="Central"/>
    <s v="External"/>
    <m/>
    <d v="2024-01-01T00:00:00"/>
    <s v="OK"/>
    <n v="4.2"/>
    <n v="4.2"/>
    <n v="2.0000000000582077"/>
    <n v="0"/>
  </r>
  <r>
    <s v="D1007"/>
    <d v="2024-01-01T07:00:00"/>
    <d v="2024-01-01T19:00:00"/>
    <d v="2024-01-01T17:00:00"/>
    <x v="3"/>
    <n v="696"/>
    <n v="3709"/>
    <n v="587"/>
    <n v="10"/>
    <s v="Ultra"/>
    <x v="0"/>
    <s v="DRV27"/>
    <s v="Central"/>
    <s v="Internal"/>
    <n v="3.8"/>
    <d v="2024-01-01T00:00:00"/>
    <s v="OK"/>
    <n v="4.2"/>
    <n v="3.8"/>
    <n v="1.9999999998835847"/>
    <n v="0"/>
  </r>
  <r>
    <s v="D1008"/>
    <d v="2024-01-01T08:00:00"/>
    <d v="2024-01-01T20:00:00"/>
    <d v="2024-01-01T18:00:00"/>
    <x v="0"/>
    <n v="346"/>
    <n v="3292"/>
    <n v="455"/>
    <n v="19"/>
    <s v="Mini"/>
    <x v="2"/>
    <s v="DRV37"/>
    <s v="Central"/>
    <s v="External"/>
    <n v="4.5"/>
    <d v="2024-01-01T00:00:00"/>
    <s v="OK"/>
    <n v="4.2"/>
    <n v="4.5"/>
    <n v="2.0000000000582077"/>
    <n v="0"/>
  </r>
  <r>
    <s v="D1009"/>
    <d v="2024-01-01T09:00:00"/>
    <d v="2024-01-01T21:00:00"/>
    <d v="2024-01-01T19:00:00"/>
    <x v="4"/>
    <n v="578"/>
    <n v="1507"/>
    <n v="551"/>
    <n v="5"/>
    <s v="Ultra"/>
    <x v="0"/>
    <s v="DRV4"/>
    <s v="West"/>
    <s v="Internal"/>
    <n v="4.7"/>
    <d v="2024-01-01T00:00:00"/>
    <s v="OK"/>
    <n v="4.3"/>
    <n v="4.7"/>
    <n v="2.0000000000582077"/>
    <n v="0"/>
  </r>
  <r>
    <s v="D1010"/>
    <d v="2024-01-01T10:00:00"/>
    <d v="2024-01-01T22:00:00"/>
    <d v="2024-01-01T20:00:00"/>
    <x v="0"/>
    <n v="697"/>
    <n v="760"/>
    <n v="307"/>
    <n v="11"/>
    <s v="Heavy"/>
    <x v="0"/>
    <s v="DRV23"/>
    <s v="South"/>
    <s v="Internal"/>
    <n v="4.2"/>
    <d v="2024-01-01T00:00:00"/>
    <s v="OK"/>
    <n v="4.3"/>
    <n v="4.2"/>
    <n v="1.9999999998835847"/>
    <n v="0"/>
  </r>
  <r>
    <s v="D1011"/>
    <d v="2024-01-01T11:00:00"/>
    <d v="2024-01-01T23:00:00"/>
    <d v="2024-01-01T21:00:00"/>
    <x v="3"/>
    <n v="646"/>
    <n v="2079"/>
    <n v="557"/>
    <n v="13"/>
    <s v="Mini"/>
    <x v="0"/>
    <s v="DRV29"/>
    <s v="North"/>
    <s v="Internal"/>
    <n v="4.2"/>
    <d v="2024-01-01T00:00:00"/>
    <s v="OK"/>
    <n v="4.3"/>
    <n v="4.2"/>
    <n v="2.0000000000582077"/>
    <n v="0"/>
  </r>
  <r>
    <s v="D1012"/>
    <d v="2024-01-01T12:00:00"/>
    <d v="2024-01-02T00:00:00"/>
    <d v="2024-01-01T22:00:00"/>
    <x v="2"/>
    <n v="777"/>
    <n v="3444"/>
    <n v="471"/>
    <n v="20"/>
    <s v="Ultra"/>
    <x v="1"/>
    <s v="DRV30"/>
    <s v="East"/>
    <s v="Internal"/>
    <n v="3.8"/>
    <d v="2024-01-01T00:00:00"/>
    <s v="OK"/>
    <n v="4.2"/>
    <n v="3.8"/>
    <n v="2.0000000000582077"/>
    <n v="0"/>
  </r>
  <r>
    <s v="D1013"/>
    <d v="2024-01-01T13:00:00"/>
    <d v="2024-01-02T01:00:00"/>
    <d v="2024-01-01T23:00:00"/>
    <x v="1"/>
    <n v="566"/>
    <n v="4342"/>
    <n v="270"/>
    <n v="25"/>
    <s v="Ultra"/>
    <x v="3"/>
    <s v="DRV28"/>
    <s v="South"/>
    <s v="External"/>
    <m/>
    <d v="2024-01-01T00:00:00"/>
    <s v="OK"/>
    <n v="4.2"/>
    <n v="4.2"/>
    <n v="1.9999999998835847"/>
    <n v="0"/>
  </r>
  <r>
    <s v="D1014"/>
    <d v="2024-01-01T14:00:00"/>
    <d v="2024-01-02T02:00:00"/>
    <d v="2024-01-02T00:00:00"/>
    <x v="5"/>
    <n v="135"/>
    <n v="911"/>
    <n v="754"/>
    <n v="22"/>
    <s v="Mini"/>
    <x v="3"/>
    <s v="DRV50"/>
    <s v="North"/>
    <s v="Internal"/>
    <n v="4.7"/>
    <d v="2024-01-01T00:00:00"/>
    <s v="OK"/>
    <n v="4.3"/>
    <n v="4.7"/>
    <n v="2.0000000000582077"/>
    <n v="0"/>
  </r>
  <r>
    <s v="D1015"/>
    <d v="2024-01-01T15:00:00"/>
    <d v="2024-01-02T03:00:00"/>
    <d v="2024-01-02T01:00:00"/>
    <x v="3"/>
    <n v="672"/>
    <n v="4523"/>
    <n v="781"/>
    <n v="25"/>
    <s v="Mini"/>
    <x v="3"/>
    <s v="DRV27"/>
    <s v="South"/>
    <s v="External"/>
    <n v="4.5"/>
    <d v="2024-01-01T00:00:00"/>
    <s v="OK"/>
    <n v="4.2"/>
    <n v="4.5"/>
    <n v="2.0000000000582077"/>
    <n v="0"/>
  </r>
  <r>
    <s v="D1016"/>
    <d v="2024-01-01T16:00:00"/>
    <d v="2024-01-02T04:00:00"/>
    <d v="2024-01-02T02:00:00"/>
    <x v="5"/>
    <n v="520"/>
    <n v="1300"/>
    <n v="388"/>
    <n v="22"/>
    <s v="Mini"/>
    <x v="0"/>
    <s v="DRV44"/>
    <s v="South"/>
    <s v="External"/>
    <n v="4.2"/>
    <d v="2024-01-01T00:00:00"/>
    <s v="OK"/>
    <n v="4.2"/>
    <n v="4.2"/>
    <n v="1.9999999998835847"/>
    <n v="0"/>
  </r>
  <r>
    <s v="D1017"/>
    <d v="2024-01-01T17:00:00"/>
    <d v="2024-01-02T05:00:00"/>
    <d v="2024-01-02T03:00:00"/>
    <x v="4"/>
    <n v="73"/>
    <n v="917"/>
    <n v="444"/>
    <n v="15"/>
    <s v="Ultra"/>
    <x v="0"/>
    <s v="DRV41"/>
    <s v="East"/>
    <s v="Internal"/>
    <n v="4.2"/>
    <d v="2024-01-01T00:00:00"/>
    <s v="OK"/>
    <n v="4.2"/>
    <n v="4.2"/>
    <n v="2.0000000000582077"/>
    <n v="0"/>
  </r>
  <r>
    <s v="D1018"/>
    <d v="2024-01-01T18:00:00"/>
    <d v="2024-01-02T06:00:00"/>
    <d v="2024-01-02T04:00:00"/>
    <x v="0"/>
    <n v="390"/>
    <n v="4171"/>
    <n v="109"/>
    <n v="14"/>
    <s v="Ultra"/>
    <x v="1"/>
    <s v="DRV34"/>
    <s v="Central"/>
    <s v="External"/>
    <m/>
    <d v="2024-01-01T00:00:00"/>
    <s v="OK"/>
    <n v="4.2"/>
    <n v="4.2"/>
    <n v="2.0000000000582077"/>
    <n v="0"/>
  </r>
  <r>
    <s v="D1019"/>
    <d v="2024-01-01T19:00:00"/>
    <d v="2024-01-02T07:00:00"/>
    <d v="2024-01-02T05:00:00"/>
    <x v="3"/>
    <n v="202"/>
    <n v="4793"/>
    <n v="497"/>
    <n v="7"/>
    <s v="Mini"/>
    <x v="1"/>
    <s v="DRV22"/>
    <s v="Central"/>
    <s v="External"/>
    <m/>
    <d v="2024-01-01T00:00:00"/>
    <s v="OK"/>
    <n v="4.2"/>
    <n v="4.2"/>
    <n v="1.9999999998835847"/>
    <n v="0"/>
  </r>
  <r>
    <s v="D1020"/>
    <d v="2024-01-01T20:00:00"/>
    <d v="2024-01-02T08:00:00"/>
    <d v="2024-01-02T06:00:00"/>
    <x v="4"/>
    <n v="254"/>
    <n v="2837"/>
    <n v="317"/>
    <n v="7"/>
    <s v="Standard"/>
    <x v="3"/>
    <s v="DRV7"/>
    <s v="East"/>
    <s v="External"/>
    <n v="3.8"/>
    <d v="2024-01-01T00:00:00"/>
    <s v="OK"/>
    <n v="4.2"/>
    <n v="3.8"/>
    <n v="2.0000000000582077"/>
    <n v="0"/>
  </r>
  <r>
    <s v="D1021"/>
    <d v="2024-01-01T21:00:00"/>
    <d v="2024-01-02T09:00:00"/>
    <d v="2024-01-02T07:00:00"/>
    <x v="1"/>
    <n v="479"/>
    <n v="2970"/>
    <n v="369"/>
    <n v="12"/>
    <s v="Standard"/>
    <x v="1"/>
    <s v="DRV41"/>
    <s v="Central"/>
    <s v="External"/>
    <n v="4"/>
    <d v="2024-01-01T00:00:00"/>
    <s v="OK"/>
    <n v="4.2"/>
    <n v="4"/>
    <n v="2.0000000000582077"/>
    <n v="0"/>
  </r>
  <r>
    <s v="D1022"/>
    <d v="2024-01-01T22:00:00"/>
    <d v="2024-01-02T10:00:00"/>
    <d v="2024-01-02T08:00:00"/>
    <x v="3"/>
    <n v="694"/>
    <n v="4348"/>
    <n v="53"/>
    <n v="23"/>
    <s v="Standard"/>
    <x v="2"/>
    <s v="DRV13"/>
    <s v="Central"/>
    <s v="Internal"/>
    <n v="4.2"/>
    <d v="2024-01-01T00:00:00"/>
    <s v="OK"/>
    <n v="4.2"/>
    <n v="4.2"/>
    <n v="1.9999999998835847"/>
    <n v="0"/>
  </r>
  <r>
    <s v="D1023"/>
    <d v="2024-01-01T23:00:00"/>
    <d v="2024-01-02T11:00:00"/>
    <d v="2024-01-02T09:00:00"/>
    <x v="0"/>
    <n v="650"/>
    <n v="2306"/>
    <n v="320"/>
    <n v="9"/>
    <s v="Heavy"/>
    <x v="3"/>
    <s v="DRV1"/>
    <s v="East"/>
    <s v="Internal"/>
    <n v="4.2"/>
    <d v="2024-01-01T00:00:00"/>
    <s v="OK"/>
    <n v="4.2"/>
    <n v="4.2"/>
    <n v="2.0000000000582077"/>
    <n v="0"/>
  </r>
  <r>
    <s v="D1024"/>
    <d v="2024-01-02T00:00:00"/>
    <d v="2024-01-02T12:00:00"/>
    <d v="2024-01-02T10:00:00"/>
    <x v="0"/>
    <n v="957"/>
    <n v="4499"/>
    <n v="288"/>
    <n v="20"/>
    <s v="Ultra"/>
    <x v="2"/>
    <s v="DRV3"/>
    <s v="North"/>
    <s v="Internal"/>
    <n v="4.7"/>
    <d v="2024-01-02T00:00:00"/>
    <s v="OK"/>
    <n v="4.3"/>
    <n v="4.7"/>
    <n v="2.0000000000582077"/>
    <n v="0"/>
  </r>
  <r>
    <s v="D1025"/>
    <d v="2024-01-02T01:00:00"/>
    <d v="2024-01-02T13:00:00"/>
    <d v="2024-01-02T11:00:00"/>
    <x v="2"/>
    <n v="623"/>
    <n v="983"/>
    <n v="293"/>
    <n v="9"/>
    <s v="Standard"/>
    <x v="0"/>
    <s v="DRV24"/>
    <s v="Central"/>
    <s v="Internal"/>
    <n v="4.7"/>
    <d v="2024-01-02T00:00:00"/>
    <s v="OK"/>
    <n v="4.2"/>
    <n v="4.7"/>
    <n v="1.9999999998835847"/>
    <n v="0"/>
  </r>
  <r>
    <s v="D1026"/>
    <d v="2024-01-02T02:00:00"/>
    <d v="2024-01-02T14:00:00"/>
    <d v="2024-01-02T12:00:00"/>
    <x v="0"/>
    <n v="412"/>
    <n v="4696"/>
    <n v="796"/>
    <n v="3"/>
    <s v="Ultra"/>
    <x v="3"/>
    <s v="DRV40"/>
    <s v="West"/>
    <s v="External"/>
    <n v="4.7"/>
    <d v="2024-01-02T00:00:00"/>
    <s v="OK"/>
    <n v="4.3"/>
    <n v="4.7"/>
    <n v="2.0000000000582077"/>
    <n v="0"/>
  </r>
  <r>
    <s v="D1027"/>
    <d v="2024-01-02T03:00:00"/>
    <d v="2024-01-02T15:00:00"/>
    <d v="2024-01-02T13:00:00"/>
    <x v="0"/>
    <n v="749"/>
    <n v="2290"/>
    <n v="731"/>
    <n v="14"/>
    <s v="Heavy"/>
    <x v="1"/>
    <s v="DRV21"/>
    <s v="East"/>
    <s v="External"/>
    <m/>
    <d v="2024-01-02T00:00:00"/>
    <s v="OK"/>
    <n v="4.2"/>
    <n v="4.2"/>
    <n v="2.0000000000582077"/>
    <n v="0"/>
  </r>
  <r>
    <s v="D1028"/>
    <d v="2024-01-02T04:00:00"/>
    <d v="2024-01-02T16:00:00"/>
    <d v="2024-01-02T14:00:00"/>
    <x v="2"/>
    <n v="206"/>
    <n v="4929"/>
    <n v="721"/>
    <n v="5"/>
    <s v="Standard"/>
    <x v="1"/>
    <s v="DRV36"/>
    <s v="South"/>
    <s v="Internal"/>
    <n v="4.2"/>
    <d v="2024-01-02T00:00:00"/>
    <s v="OK"/>
    <n v="4.3"/>
    <n v="4.2"/>
    <n v="1.9999999998835847"/>
    <n v="0"/>
  </r>
  <r>
    <s v="D1029"/>
    <d v="2024-01-02T05:00:00"/>
    <d v="2024-01-02T17:00:00"/>
    <d v="2024-01-02T15:00:00"/>
    <x v="1"/>
    <n v="263"/>
    <n v="2948"/>
    <n v="580"/>
    <n v="14"/>
    <s v="Heavy"/>
    <x v="1"/>
    <s v="DRV12"/>
    <s v="North"/>
    <s v="Internal"/>
    <m/>
    <d v="2024-01-02T00:00:00"/>
    <s v="OK"/>
    <n v="4.3"/>
    <n v="4.3"/>
    <n v="2.0000000000582077"/>
    <n v="0"/>
  </r>
  <r>
    <s v="D1030"/>
    <d v="2024-01-02T06:00:00"/>
    <d v="2024-01-02T18:00:00"/>
    <d v="2024-01-02T16:00:00"/>
    <x v="0"/>
    <n v="528"/>
    <n v="3248"/>
    <n v="506"/>
    <n v="27"/>
    <s v="Standard"/>
    <x v="2"/>
    <s v="DRV39"/>
    <s v="South"/>
    <s v="Internal"/>
    <m/>
    <d v="2024-01-02T00:00:00"/>
    <s v="OK"/>
    <n v="4.3"/>
    <n v="4.3"/>
    <n v="2.0000000000582077"/>
    <n v="0"/>
  </r>
  <r>
    <s v="D1031"/>
    <d v="2024-01-02T07:00:00"/>
    <d v="2024-01-02T19:00:00"/>
    <d v="2024-01-02T17:00:00"/>
    <x v="5"/>
    <n v="640"/>
    <n v="1608"/>
    <n v="347"/>
    <n v="6"/>
    <s v="Heavy"/>
    <x v="3"/>
    <s v="DRV33"/>
    <s v="West"/>
    <s v="Internal"/>
    <n v="4.2"/>
    <d v="2024-01-02T00:00:00"/>
    <s v="OK"/>
    <n v="4.3"/>
    <n v="4.2"/>
    <n v="1.9999999998835847"/>
    <n v="0"/>
  </r>
  <r>
    <s v="D1032"/>
    <d v="2024-01-02T08:00:00"/>
    <d v="2024-01-02T20:00:00"/>
    <d v="2024-01-02T18:00:00"/>
    <x v="1"/>
    <n v="864"/>
    <n v="2493"/>
    <n v="646"/>
    <n v="4"/>
    <s v="Ultra"/>
    <x v="3"/>
    <s v="DRV38"/>
    <s v="North"/>
    <s v="External"/>
    <n v="4"/>
    <d v="2024-01-02T00:00:00"/>
    <s v="OK"/>
    <n v="4.4000000000000004"/>
    <n v="4"/>
    <n v="2.0000000000582077"/>
    <n v="0"/>
  </r>
  <r>
    <s v="D1033"/>
    <d v="2024-01-02T09:00:00"/>
    <d v="2024-01-02T21:00:00"/>
    <d v="2024-01-02T19:00:00"/>
    <x v="2"/>
    <n v="922"/>
    <n v="2859"/>
    <n v="615"/>
    <n v="5"/>
    <s v="Mini"/>
    <x v="1"/>
    <s v="DRV12"/>
    <s v="South"/>
    <s v="Internal"/>
    <n v="4.2"/>
    <d v="2024-01-02T00:00:00"/>
    <s v="OK"/>
    <n v="4.3"/>
    <n v="4.2"/>
    <n v="2.0000000000582077"/>
    <n v="0"/>
  </r>
  <r>
    <s v="D1034"/>
    <d v="2024-01-02T10:00:00"/>
    <d v="2024-01-02T22:00:00"/>
    <d v="2024-01-02T20:00:00"/>
    <x v="4"/>
    <n v="154"/>
    <n v="2786"/>
    <n v="319"/>
    <n v="15"/>
    <s v="Ultra"/>
    <x v="0"/>
    <s v="DRV1"/>
    <s v="South"/>
    <s v="Internal"/>
    <n v="4.2"/>
    <d v="2024-01-02T00:00:00"/>
    <s v="OK"/>
    <n v="4.3"/>
    <n v="4.2"/>
    <n v="1.9999999998835847"/>
    <n v="0"/>
  </r>
  <r>
    <s v="D1035"/>
    <d v="2024-01-02T11:00:00"/>
    <d v="2024-01-02T23:00:00"/>
    <d v="2024-01-02T21:00:00"/>
    <x v="3"/>
    <n v="596"/>
    <n v="4304"/>
    <n v="324"/>
    <n v="27"/>
    <s v="Heavy"/>
    <x v="3"/>
    <s v="DRV39"/>
    <s v="South"/>
    <s v="Internal"/>
    <n v="4.5"/>
    <d v="2024-01-02T00:00:00"/>
    <s v="OK"/>
    <n v="4.3"/>
    <n v="4.5"/>
    <n v="2.0000000000582077"/>
    <n v="0"/>
  </r>
  <r>
    <s v="D1036"/>
    <d v="2024-01-02T12:00:00"/>
    <d v="2024-01-03T00:00:00"/>
    <d v="2024-01-02T22:00:00"/>
    <x v="3"/>
    <n v="845"/>
    <n v="4859"/>
    <n v="410"/>
    <n v="26"/>
    <s v="Ultra"/>
    <x v="1"/>
    <s v="DRV43"/>
    <s v="South"/>
    <s v="External"/>
    <n v="4"/>
    <d v="2024-01-02T00:00:00"/>
    <s v="OK"/>
    <n v="4.2"/>
    <n v="4"/>
    <n v="2.0000000000582077"/>
    <n v="0"/>
  </r>
  <r>
    <s v="D1037"/>
    <d v="2024-01-02T13:00:00"/>
    <d v="2024-01-03T01:00:00"/>
    <d v="2024-01-02T23:00:00"/>
    <x v="5"/>
    <n v="80"/>
    <n v="4093"/>
    <n v="167"/>
    <n v="24"/>
    <s v="Mini"/>
    <x v="0"/>
    <s v="DRV42"/>
    <s v="South"/>
    <s v="External"/>
    <n v="4.5"/>
    <d v="2024-01-02T00:00:00"/>
    <s v="OK"/>
    <n v="4.2"/>
    <n v="4.5"/>
    <n v="1.9999999998835847"/>
    <n v="0"/>
  </r>
  <r>
    <s v="D1038"/>
    <d v="2024-01-02T14:00:00"/>
    <d v="2024-01-03T02:00:00"/>
    <d v="2024-01-03T00:00:00"/>
    <x v="5"/>
    <n v="633"/>
    <n v="4705"/>
    <n v="349"/>
    <n v="2"/>
    <s v="Standard"/>
    <x v="0"/>
    <s v="DRV40"/>
    <s v="North"/>
    <s v="Internal"/>
    <m/>
    <d v="2024-01-02T00:00:00"/>
    <s v="OK"/>
    <n v="4.3"/>
    <n v="4.3"/>
    <n v="2.0000000000582077"/>
    <n v="0"/>
  </r>
  <r>
    <s v="D1039"/>
    <d v="2024-01-02T15:00:00"/>
    <d v="2024-01-03T03:00:00"/>
    <d v="2024-01-03T01:00:00"/>
    <x v="3"/>
    <n v="880"/>
    <n v="1889"/>
    <n v="591"/>
    <n v="18"/>
    <s v="Standard"/>
    <x v="1"/>
    <s v="DRV45"/>
    <s v="Central"/>
    <s v="Internal"/>
    <n v="4.2"/>
    <d v="2024-01-02T00:00:00"/>
    <s v="OK"/>
    <n v="4.2"/>
    <n v="4.2"/>
    <n v="2.0000000000582077"/>
    <n v="0"/>
  </r>
  <r>
    <s v="D1040"/>
    <d v="2024-01-02T16:00:00"/>
    <d v="2024-01-03T04:00:00"/>
    <d v="2024-01-03T02:00:00"/>
    <x v="4"/>
    <n v="872"/>
    <n v="1540"/>
    <n v="484"/>
    <n v="23"/>
    <s v="Standard"/>
    <x v="3"/>
    <s v="DRV10"/>
    <s v="West"/>
    <s v="External"/>
    <m/>
    <d v="2024-01-02T00:00:00"/>
    <s v="OK"/>
    <n v="4.3"/>
    <n v="4.3"/>
    <n v="1.9999999998835847"/>
    <n v="0"/>
  </r>
  <r>
    <s v="D1041"/>
    <d v="2024-01-02T17:00:00"/>
    <d v="2024-01-03T05:00:00"/>
    <d v="2024-01-03T03:00:00"/>
    <x v="2"/>
    <n v="326"/>
    <n v="3483"/>
    <n v="515"/>
    <n v="1"/>
    <s v="Heavy"/>
    <x v="1"/>
    <s v="DRV8"/>
    <s v="West"/>
    <s v="Internal"/>
    <n v="4.7"/>
    <d v="2024-01-02T00:00:00"/>
    <s v="OK"/>
    <n v="4.3"/>
    <n v="4.7"/>
    <n v="2.0000000000582077"/>
    <n v="0"/>
  </r>
  <r>
    <s v="D1042"/>
    <d v="2024-01-02T18:00:00"/>
    <d v="2024-01-03T06:00:00"/>
    <d v="2024-01-03T04:00:00"/>
    <x v="1"/>
    <n v="653"/>
    <n v="3856"/>
    <n v="715"/>
    <n v="26"/>
    <s v="Mini"/>
    <x v="2"/>
    <s v="DRV46"/>
    <s v="Central"/>
    <s v="Internal"/>
    <m/>
    <d v="2024-01-02T00:00:00"/>
    <s v="OK"/>
    <n v="4.2"/>
    <n v="4.2"/>
    <n v="2.0000000000582077"/>
    <n v="0"/>
  </r>
  <r>
    <s v="D1043"/>
    <d v="2024-01-02T19:00:00"/>
    <d v="2024-01-03T07:00:00"/>
    <d v="2024-01-03T05:00:00"/>
    <x v="3"/>
    <n v="471"/>
    <n v="1736"/>
    <n v="252"/>
    <n v="24"/>
    <s v="Standard"/>
    <x v="2"/>
    <s v="DRV49"/>
    <s v="South"/>
    <s v="Internal"/>
    <m/>
    <d v="2024-01-02T00:00:00"/>
    <s v="OK"/>
    <n v="4.3"/>
    <n v="4.3"/>
    <n v="1.9999999998835847"/>
    <n v="0"/>
  </r>
  <r>
    <s v="D1044"/>
    <d v="2024-01-02T20:00:00"/>
    <d v="2024-01-03T08:00:00"/>
    <d v="2024-01-03T06:00:00"/>
    <x v="3"/>
    <n v="366"/>
    <n v="3970"/>
    <n v="599"/>
    <n v="9"/>
    <s v="Standard"/>
    <x v="1"/>
    <s v="DRV43"/>
    <s v="West"/>
    <s v="Internal"/>
    <n v="4"/>
    <d v="2024-01-02T00:00:00"/>
    <s v="OK"/>
    <n v="4.3"/>
    <n v="4"/>
    <n v="2.0000000000582077"/>
    <n v="0"/>
  </r>
  <r>
    <s v="D1045"/>
    <d v="2024-01-02T21:00:00"/>
    <d v="2024-01-03T09:00:00"/>
    <d v="2024-01-03T07:00:00"/>
    <x v="0"/>
    <n v="468"/>
    <n v="1065"/>
    <n v="601"/>
    <n v="15"/>
    <s v="Ultra"/>
    <x v="2"/>
    <s v="DRV20"/>
    <s v="South"/>
    <s v="External"/>
    <m/>
    <d v="2024-01-02T00:00:00"/>
    <s v="OK"/>
    <n v="4.2"/>
    <n v="4.2"/>
    <n v="2.0000000000582077"/>
    <n v="0"/>
  </r>
  <r>
    <s v="D1046"/>
    <d v="2024-01-02T22:00:00"/>
    <d v="2024-01-03T10:00:00"/>
    <d v="2024-01-03T08:00:00"/>
    <x v="0"/>
    <n v="97"/>
    <n v="3665"/>
    <n v="193"/>
    <n v="21"/>
    <s v="Standard"/>
    <x v="3"/>
    <s v="DRV8"/>
    <s v="North"/>
    <s v="External"/>
    <n v="4.5"/>
    <d v="2024-01-02T00:00:00"/>
    <s v="OK"/>
    <n v="4.4000000000000004"/>
    <n v="4.5"/>
    <n v="1.9999999998835847"/>
    <n v="0"/>
  </r>
  <r>
    <s v="D1047"/>
    <d v="2024-01-02T23:00:00"/>
    <d v="2024-01-03T11:00:00"/>
    <d v="2024-01-03T09:00:00"/>
    <x v="3"/>
    <n v="179"/>
    <n v="4562"/>
    <n v="642"/>
    <n v="10"/>
    <s v="Heavy"/>
    <x v="2"/>
    <s v="DRV19"/>
    <s v="South"/>
    <s v="External"/>
    <n v="4.7"/>
    <d v="2024-01-02T00:00:00"/>
    <s v="OK"/>
    <n v="4.2"/>
    <n v="4.7"/>
    <n v="2.0000000000582077"/>
    <n v="0"/>
  </r>
  <r>
    <s v="D1048"/>
    <d v="2024-01-03T00:00:00"/>
    <d v="2024-01-03T12:00:00"/>
    <d v="2024-01-03T10:00:00"/>
    <x v="0"/>
    <n v="929"/>
    <n v="4501"/>
    <n v="394"/>
    <n v="5"/>
    <s v="Ultra"/>
    <x v="2"/>
    <s v="DRV45"/>
    <s v="South"/>
    <s v="External"/>
    <m/>
    <d v="2024-01-03T00:00:00"/>
    <s v="OK"/>
    <n v="4.2"/>
    <n v="4.2"/>
    <n v="2.0000000000582077"/>
    <n v="0"/>
  </r>
  <r>
    <s v="D1049"/>
    <d v="2024-01-03T01:00:00"/>
    <d v="2024-01-03T13:00:00"/>
    <d v="2024-01-03T11:00:00"/>
    <x v="5"/>
    <n v="481"/>
    <n v="1102"/>
    <n v="200"/>
    <n v="10"/>
    <s v="Ultra"/>
    <x v="0"/>
    <s v="DRV34"/>
    <s v="North"/>
    <s v="External"/>
    <n v="4"/>
    <d v="2024-01-03T00:00:00"/>
    <s v="OK"/>
    <n v="4.4000000000000004"/>
    <n v="4"/>
    <n v="1.9999999998835847"/>
    <n v="0"/>
  </r>
  <r>
    <s v="D1050"/>
    <d v="2024-01-03T02:00:00"/>
    <d v="2024-01-03T14:00:00"/>
    <d v="2024-01-03T12:00:00"/>
    <x v="4"/>
    <n v="389"/>
    <n v="991"/>
    <n v="765"/>
    <n v="4"/>
    <s v="Mini"/>
    <x v="3"/>
    <s v="DRV45"/>
    <s v="Central"/>
    <s v="Internal"/>
    <n v="4.7"/>
    <d v="2024-01-03T00:00:00"/>
    <s v="OK"/>
    <n v="4.2"/>
    <n v="4.7"/>
    <n v="2.0000000000582077"/>
    <n v="0"/>
  </r>
  <r>
    <s v="D1051"/>
    <d v="2024-01-03T03:00:00"/>
    <d v="2024-01-03T15:00:00"/>
    <d v="2024-01-03T13:00:00"/>
    <x v="0"/>
    <n v="258"/>
    <n v="1566"/>
    <n v="146"/>
    <n v="2"/>
    <s v="Ultra"/>
    <x v="1"/>
    <s v="DRV24"/>
    <s v="South"/>
    <s v="Internal"/>
    <m/>
    <d v="2024-01-03T00:00:00"/>
    <s v="OK"/>
    <n v="4.3"/>
    <n v="4.3"/>
    <n v="2.0000000000582077"/>
    <n v="0"/>
  </r>
  <r>
    <s v="D1052"/>
    <d v="2024-01-03T04:00:00"/>
    <d v="2024-01-03T16:00:00"/>
    <d v="2024-01-03T14:00:00"/>
    <x v="3"/>
    <n v="637"/>
    <n v="1805"/>
    <n v="611"/>
    <n v="26"/>
    <s v="Ultra"/>
    <x v="3"/>
    <s v="DRV35"/>
    <s v="North"/>
    <s v="Internal"/>
    <n v="4.7"/>
    <d v="2024-01-03T00:00:00"/>
    <s v="OK"/>
    <n v="4.3"/>
    <n v="4.7"/>
    <n v="1.9999999998835847"/>
    <n v="0"/>
  </r>
  <r>
    <s v="D1053"/>
    <d v="2024-01-03T05:00:00"/>
    <d v="2024-01-03T17:00:00"/>
    <d v="2024-01-03T15:00:00"/>
    <x v="0"/>
    <n v="859"/>
    <n v="1220"/>
    <n v="596"/>
    <n v="22"/>
    <s v="Heavy"/>
    <x v="1"/>
    <s v="DRV14"/>
    <s v="West"/>
    <s v="External"/>
    <n v="4.5"/>
    <d v="2024-01-03T00:00:00"/>
    <s v="OK"/>
    <n v="4.3"/>
    <n v="4.5"/>
    <n v="2.0000000000582077"/>
    <n v="0"/>
  </r>
  <r>
    <s v="D1054"/>
    <d v="2024-01-03T06:00:00"/>
    <d v="2024-01-03T18:00:00"/>
    <d v="2024-01-03T16:00:00"/>
    <x v="0"/>
    <n v="968"/>
    <n v="3323"/>
    <n v="781"/>
    <n v="17"/>
    <s v="Heavy"/>
    <x v="1"/>
    <s v="DRV15"/>
    <s v="East"/>
    <s v="External"/>
    <n v="4.5"/>
    <d v="2024-01-03T00:00:00"/>
    <s v="OK"/>
    <n v="4.2"/>
    <n v="4.5"/>
    <n v="2.0000000000582077"/>
    <n v="0"/>
  </r>
  <r>
    <s v="D1055"/>
    <d v="2024-01-03T07:00:00"/>
    <d v="2024-01-03T19:00:00"/>
    <d v="2024-01-03T17:00:00"/>
    <x v="4"/>
    <n v="625"/>
    <n v="1520"/>
    <n v="688"/>
    <n v="15"/>
    <s v="Heavy"/>
    <x v="0"/>
    <s v="DRV27"/>
    <s v="West"/>
    <s v="Internal"/>
    <n v="4.5"/>
    <d v="2024-01-03T00:00:00"/>
    <s v="OK"/>
    <n v="4.3"/>
    <n v="4.5"/>
    <n v="1.9999999998835847"/>
    <n v="0"/>
  </r>
  <r>
    <s v="D1056"/>
    <d v="2024-01-03T08:00:00"/>
    <d v="2024-01-03T20:00:00"/>
    <d v="2024-01-03T18:00:00"/>
    <x v="4"/>
    <n v="477"/>
    <n v="3109"/>
    <n v="163"/>
    <n v="9"/>
    <s v="Standard"/>
    <x v="0"/>
    <s v="DRV21"/>
    <s v="North"/>
    <s v="External"/>
    <n v="4.2"/>
    <d v="2024-01-03T00:00:00"/>
    <s v="OK"/>
    <n v="4.4000000000000004"/>
    <n v="4.2"/>
    <n v="2.0000000000582077"/>
    <n v="0"/>
  </r>
  <r>
    <s v="D1057"/>
    <d v="2024-01-03T09:00:00"/>
    <d v="2024-01-03T21:00:00"/>
    <d v="2024-01-03T19:00:00"/>
    <x v="2"/>
    <n v="59"/>
    <n v="2686"/>
    <n v="537"/>
    <n v="15"/>
    <s v="Ultra"/>
    <x v="3"/>
    <s v="DRV1"/>
    <s v="South"/>
    <s v="External"/>
    <m/>
    <d v="2024-01-03T00:00:00"/>
    <s v="OK"/>
    <n v="4.2"/>
    <n v="4.2"/>
    <n v="2.0000000000582077"/>
    <n v="0"/>
  </r>
  <r>
    <s v="D1058"/>
    <d v="2024-01-03T10:00:00"/>
    <d v="2024-01-03T22:00:00"/>
    <d v="2024-01-03T20:00:00"/>
    <x v="1"/>
    <n v="929"/>
    <n v="2261"/>
    <n v="156"/>
    <n v="4"/>
    <s v="Ultra"/>
    <x v="0"/>
    <s v="DRV24"/>
    <s v="East"/>
    <s v="External"/>
    <m/>
    <d v="2024-01-03T00:00:00"/>
    <s v="OK"/>
    <n v="4.2"/>
    <n v="4.2"/>
    <n v="1.9999999998835847"/>
    <n v="0"/>
  </r>
  <r>
    <s v="D1059"/>
    <d v="2024-01-03T11:00:00"/>
    <d v="2024-01-03T23:00:00"/>
    <d v="2024-01-03T21:00:00"/>
    <x v="2"/>
    <n v="229"/>
    <n v="4634"/>
    <n v="263"/>
    <n v="22"/>
    <s v="Heavy"/>
    <x v="2"/>
    <s v="DRV29"/>
    <s v="West"/>
    <s v="Internal"/>
    <m/>
    <d v="2024-01-03T00:00:00"/>
    <s v="OK"/>
    <n v="4.3"/>
    <n v="4.3"/>
    <n v="2.0000000000582077"/>
    <n v="0"/>
  </r>
  <r>
    <s v="D1060"/>
    <d v="2024-01-03T12:00:00"/>
    <d v="2024-01-04T00:00:00"/>
    <d v="2024-01-03T22:00:00"/>
    <x v="3"/>
    <n v="253"/>
    <n v="2096"/>
    <n v="428"/>
    <n v="16"/>
    <s v="Mini"/>
    <x v="3"/>
    <s v="DRV9"/>
    <s v="South"/>
    <s v="External"/>
    <m/>
    <d v="2024-01-03T00:00:00"/>
    <s v="OK"/>
    <n v="4.2"/>
    <n v="4.2"/>
    <n v="2.0000000000582077"/>
    <n v="0"/>
  </r>
  <r>
    <s v="D1061"/>
    <d v="2024-01-03T13:00:00"/>
    <d v="2024-01-04T01:00:00"/>
    <d v="2024-01-03T23:00:00"/>
    <x v="5"/>
    <n v="741"/>
    <n v="4303"/>
    <n v="785"/>
    <n v="9"/>
    <s v="Mini"/>
    <x v="2"/>
    <s v="DRV15"/>
    <s v="East"/>
    <s v="Internal"/>
    <n v="4"/>
    <d v="2024-01-03T00:00:00"/>
    <s v="OK"/>
    <n v="4.2"/>
    <n v="4"/>
    <n v="1.9999999998835847"/>
    <n v="0"/>
  </r>
  <r>
    <s v="D1062"/>
    <d v="2024-01-03T14:00:00"/>
    <d v="2024-01-04T02:00:00"/>
    <d v="2024-01-04T00:00:00"/>
    <x v="0"/>
    <n v="428"/>
    <n v="742"/>
    <n v="530"/>
    <n v="23"/>
    <s v="Standard"/>
    <x v="1"/>
    <s v="DRV6"/>
    <s v="Central"/>
    <s v="Internal"/>
    <n v="4"/>
    <d v="2024-01-03T00:00:00"/>
    <s v="OK"/>
    <n v="4.2"/>
    <n v="4"/>
    <n v="2.0000000000582077"/>
    <n v="0"/>
  </r>
  <r>
    <s v="D1063"/>
    <d v="2024-01-03T15:00:00"/>
    <d v="2024-01-04T03:00:00"/>
    <d v="2024-01-04T01:00:00"/>
    <x v="1"/>
    <n v="640"/>
    <n v="3008"/>
    <n v="525"/>
    <n v="13"/>
    <s v="Mini"/>
    <x v="2"/>
    <s v="DRV15"/>
    <s v="West"/>
    <s v="External"/>
    <n v="4.2"/>
    <d v="2024-01-03T00:00:00"/>
    <s v="OK"/>
    <n v="4.3"/>
    <n v="4.2"/>
    <n v="2.0000000000582077"/>
    <n v="0"/>
  </r>
  <r>
    <s v="D1064"/>
    <d v="2024-01-03T16:00:00"/>
    <d v="2024-01-04T04:00:00"/>
    <d v="2024-01-04T02:00:00"/>
    <x v="4"/>
    <n v="718"/>
    <n v="2801"/>
    <n v="296"/>
    <n v="13"/>
    <s v="Ultra"/>
    <x v="3"/>
    <s v="DRV41"/>
    <s v="South"/>
    <s v="External"/>
    <m/>
    <d v="2024-01-03T00:00:00"/>
    <s v="OK"/>
    <n v="4.2"/>
    <n v="4.2"/>
    <n v="1.9999999998835847"/>
    <n v="0"/>
  </r>
  <r>
    <s v="D1065"/>
    <d v="2024-01-03T17:00:00"/>
    <d v="2024-01-04T05:00:00"/>
    <d v="2024-01-04T03:00:00"/>
    <x v="2"/>
    <n v="344"/>
    <n v="1612"/>
    <n v="652"/>
    <n v="18"/>
    <s v="Heavy"/>
    <x v="1"/>
    <s v="DRV41"/>
    <s v="East"/>
    <s v="External"/>
    <n v="4.7"/>
    <d v="2024-01-03T00:00:00"/>
    <s v="OK"/>
    <n v="4.2"/>
    <n v="4.7"/>
    <n v="2.0000000000582077"/>
    <n v="0"/>
  </r>
  <r>
    <s v="D1066"/>
    <d v="2024-01-03T18:00:00"/>
    <d v="2024-01-04T06:00:00"/>
    <d v="2024-01-04T04:00:00"/>
    <x v="5"/>
    <n v="509"/>
    <n v="2911"/>
    <n v="668"/>
    <n v="21"/>
    <s v="Standard"/>
    <x v="0"/>
    <s v="DRV36"/>
    <s v="West"/>
    <s v="External"/>
    <m/>
    <d v="2024-01-03T00:00:00"/>
    <s v="OK"/>
    <n v="4.3"/>
    <n v="4.3"/>
    <n v="2.0000000000582077"/>
    <n v="0"/>
  </r>
  <r>
    <s v="D1067"/>
    <d v="2024-01-03T19:00:00"/>
    <d v="2024-01-04T07:00:00"/>
    <d v="2024-01-04T05:00:00"/>
    <x v="1"/>
    <n v="398"/>
    <n v="2375"/>
    <n v="247"/>
    <n v="19"/>
    <s v="Mini"/>
    <x v="0"/>
    <s v="DRV21"/>
    <s v="South"/>
    <s v="External"/>
    <n v="4.5"/>
    <d v="2024-01-03T00:00:00"/>
    <s v="OK"/>
    <n v="4.2"/>
    <n v="4.5"/>
    <n v="1.9999999998835847"/>
    <n v="0"/>
  </r>
  <r>
    <s v="D1068"/>
    <d v="2024-01-03T20:00:00"/>
    <d v="2024-01-04T08:00:00"/>
    <d v="2024-01-04T06:00:00"/>
    <x v="0"/>
    <n v="253"/>
    <n v="2477"/>
    <n v="389"/>
    <n v="26"/>
    <s v="Standard"/>
    <x v="3"/>
    <s v="DRV32"/>
    <s v="South"/>
    <s v="Internal"/>
    <n v="4.2"/>
    <d v="2024-01-03T00:00:00"/>
    <s v="OK"/>
    <n v="4.3"/>
    <n v="4.2"/>
    <n v="2.0000000000582077"/>
    <n v="0"/>
  </r>
  <r>
    <s v="D1069"/>
    <d v="2024-01-03T21:00:00"/>
    <d v="2024-01-04T09:00:00"/>
    <d v="2024-01-04T07:00:00"/>
    <x v="0"/>
    <n v="602"/>
    <n v="4146"/>
    <n v="393"/>
    <n v="8"/>
    <s v="Heavy"/>
    <x v="2"/>
    <s v="DRV22"/>
    <s v="Central"/>
    <s v="External"/>
    <m/>
    <d v="2024-01-03T00:00:00"/>
    <s v="OK"/>
    <n v="4.2"/>
    <n v="4.2"/>
    <n v="2.0000000000582077"/>
    <n v="0"/>
  </r>
  <r>
    <s v="D1070"/>
    <d v="2024-01-03T22:00:00"/>
    <d v="2024-01-04T10:00:00"/>
    <d v="2024-01-04T08:00:00"/>
    <x v="5"/>
    <n v="554"/>
    <n v="1447"/>
    <n v="697"/>
    <n v="5"/>
    <s v="Ultra"/>
    <x v="2"/>
    <s v="DRV33"/>
    <s v="East"/>
    <s v="External"/>
    <n v="4.2"/>
    <d v="2024-01-03T00:00:00"/>
    <s v="OK"/>
    <n v="4.2"/>
    <n v="4.2"/>
    <n v="1.9999999998835847"/>
    <n v="0"/>
  </r>
  <r>
    <s v="D1071"/>
    <d v="2024-01-03T23:00:00"/>
    <d v="2024-01-04T11:00:00"/>
    <d v="2024-01-04T09:00:00"/>
    <x v="5"/>
    <n v="63"/>
    <n v="2448"/>
    <n v="749"/>
    <n v="21"/>
    <s v="Standard"/>
    <x v="3"/>
    <s v="DRV3"/>
    <s v="West"/>
    <s v="External"/>
    <n v="4.7"/>
    <d v="2024-01-03T00:00:00"/>
    <s v="OK"/>
    <n v="4.3"/>
    <n v="4.7"/>
    <n v="2.0000000000582077"/>
    <n v="0"/>
  </r>
  <r>
    <s v="D1072"/>
    <d v="2024-01-04T00:00:00"/>
    <d v="2024-01-04T12:00:00"/>
    <d v="2024-01-04T10:00:00"/>
    <x v="5"/>
    <n v="91"/>
    <n v="4230"/>
    <n v="643"/>
    <n v="14"/>
    <s v="Ultra"/>
    <x v="1"/>
    <s v="DRV20"/>
    <s v="West"/>
    <s v="Internal"/>
    <n v="4"/>
    <d v="2024-01-04T00:00:00"/>
    <s v="OK"/>
    <n v="4.3"/>
    <n v="4"/>
    <n v="2.0000000000582077"/>
    <n v="0"/>
  </r>
  <r>
    <s v="D1073"/>
    <d v="2024-01-04T01:00:00"/>
    <d v="2024-01-04T13:00:00"/>
    <d v="2024-01-04T11:00:00"/>
    <x v="3"/>
    <n v="307"/>
    <n v="808"/>
    <n v="170"/>
    <n v="28"/>
    <s v="Ultra"/>
    <x v="1"/>
    <s v="DRV30"/>
    <s v="East"/>
    <s v="Internal"/>
    <n v="3.8"/>
    <d v="2024-01-04T00:00:00"/>
    <s v="OK"/>
    <n v="4.2"/>
    <n v="3.8"/>
    <n v="1.9999999998835847"/>
    <n v="0"/>
  </r>
  <r>
    <s v="D1074"/>
    <d v="2024-01-04T02:00:00"/>
    <d v="2024-01-04T14:00:00"/>
    <d v="2024-01-04T12:00:00"/>
    <x v="1"/>
    <n v="727"/>
    <n v="2283"/>
    <n v="577"/>
    <n v="20"/>
    <s v="Standard"/>
    <x v="2"/>
    <s v="DRV50"/>
    <s v="West"/>
    <s v="External"/>
    <n v="4.5"/>
    <d v="2024-01-04T00:00:00"/>
    <s v="OK"/>
    <n v="4.3"/>
    <n v="4.5"/>
    <n v="2.0000000000582077"/>
    <n v="0"/>
  </r>
  <r>
    <s v="D1075"/>
    <d v="2024-01-04T03:00:00"/>
    <d v="2024-01-04T15:00:00"/>
    <d v="2024-01-04T13:00:00"/>
    <x v="5"/>
    <n v="396"/>
    <n v="2046"/>
    <n v="266"/>
    <n v="1"/>
    <s v="Mini"/>
    <x v="2"/>
    <s v="DRV31"/>
    <s v="North"/>
    <s v="Internal"/>
    <m/>
    <d v="2024-01-04T00:00:00"/>
    <s v="OK"/>
    <n v="4.3"/>
    <n v="4.3"/>
    <n v="2.0000000000582077"/>
    <n v="0"/>
  </r>
  <r>
    <s v="D1076"/>
    <d v="2024-01-04T04:00:00"/>
    <d v="2024-01-04T16:00:00"/>
    <d v="2024-01-04T14:00:00"/>
    <x v="5"/>
    <n v="697"/>
    <n v="4897"/>
    <n v="448"/>
    <n v="16"/>
    <s v="Standard"/>
    <x v="3"/>
    <s v="DRV3"/>
    <s v="North"/>
    <s v="External"/>
    <n v="4.5"/>
    <d v="2024-01-04T00:00:00"/>
    <s v="OK"/>
    <n v="4.4000000000000004"/>
    <n v="4.5"/>
    <n v="1.9999999998835847"/>
    <n v="0"/>
  </r>
  <r>
    <s v="D1077"/>
    <d v="2024-01-04T05:00:00"/>
    <d v="2024-01-04T17:00:00"/>
    <d v="2024-01-04T15:00:00"/>
    <x v="0"/>
    <n v="326"/>
    <n v="1781"/>
    <n v="635"/>
    <n v="27"/>
    <s v="Mini"/>
    <x v="0"/>
    <s v="DRV41"/>
    <s v="North"/>
    <s v="External"/>
    <n v="4.7"/>
    <d v="2024-01-04T00:00:00"/>
    <s v="OK"/>
    <n v="4.4000000000000004"/>
    <n v="4.7"/>
    <n v="2.0000000000582077"/>
    <n v="0"/>
  </r>
  <r>
    <s v="D1078"/>
    <d v="2024-01-04T06:00:00"/>
    <d v="2024-01-04T18:00:00"/>
    <d v="2024-01-04T16:00:00"/>
    <x v="2"/>
    <n v="85"/>
    <n v="3600"/>
    <n v="174"/>
    <n v="15"/>
    <s v="Standard"/>
    <x v="3"/>
    <s v="DRV5"/>
    <s v="West"/>
    <s v="External"/>
    <n v="4.5"/>
    <d v="2024-01-04T00:00:00"/>
    <s v="OK"/>
    <n v="4.3"/>
    <n v="4.5"/>
    <n v="2.0000000000582077"/>
    <n v="0"/>
  </r>
  <r>
    <s v="D1079"/>
    <d v="2024-01-04T07:00:00"/>
    <d v="2024-01-04T19:00:00"/>
    <d v="2024-01-04T17:00:00"/>
    <x v="0"/>
    <n v="97"/>
    <n v="1652"/>
    <n v="197"/>
    <n v="12"/>
    <s v="Ultra"/>
    <x v="3"/>
    <s v="DRV15"/>
    <s v="West"/>
    <s v="External"/>
    <n v="4.2"/>
    <d v="2024-01-04T00:00:00"/>
    <s v="OK"/>
    <n v="4.3"/>
    <n v="4.2"/>
    <n v="1.9999999998835847"/>
    <n v="0"/>
  </r>
  <r>
    <s v="D1080"/>
    <d v="2024-01-04T08:00:00"/>
    <d v="2024-01-04T20:00:00"/>
    <d v="2024-01-04T18:00:00"/>
    <x v="0"/>
    <n v="489"/>
    <n v="2571"/>
    <n v="211"/>
    <n v="20"/>
    <s v="Standard"/>
    <x v="0"/>
    <s v="DRV41"/>
    <s v="South"/>
    <s v="Internal"/>
    <n v="4.7"/>
    <d v="2024-01-04T00:00:00"/>
    <s v="OK"/>
    <n v="4.3"/>
    <n v="4.7"/>
    <n v="2.0000000000582077"/>
    <n v="0"/>
  </r>
  <r>
    <s v="D1081"/>
    <d v="2024-01-04T09:00:00"/>
    <d v="2024-01-04T21:00:00"/>
    <d v="2024-01-04T19:00:00"/>
    <x v="1"/>
    <n v="676"/>
    <n v="717"/>
    <n v="593"/>
    <n v="26"/>
    <s v="Standard"/>
    <x v="2"/>
    <s v="DRV31"/>
    <s v="North"/>
    <s v="Internal"/>
    <m/>
    <d v="2024-01-04T00:00:00"/>
    <s v="OK"/>
    <n v="4.3"/>
    <n v="4.3"/>
    <n v="2.0000000000582077"/>
    <n v="0"/>
  </r>
  <r>
    <s v="D1082"/>
    <d v="2024-01-04T10:00:00"/>
    <d v="2024-01-04T22:00:00"/>
    <d v="2024-01-04T20:00:00"/>
    <x v="0"/>
    <n v="99"/>
    <n v="2851"/>
    <n v="531"/>
    <n v="18"/>
    <s v="Standard"/>
    <x v="0"/>
    <s v="DRV8"/>
    <s v="West"/>
    <s v="External"/>
    <n v="4.7"/>
    <d v="2024-01-04T00:00:00"/>
    <s v="OK"/>
    <n v="4.3"/>
    <n v="4.7"/>
    <n v="1.9999999998835847"/>
    <n v="0"/>
  </r>
  <r>
    <s v="D1083"/>
    <d v="2024-01-04T11:00:00"/>
    <d v="2024-01-04T23:00:00"/>
    <d v="2024-01-04T21:00:00"/>
    <x v="5"/>
    <n v="379"/>
    <n v="3559"/>
    <n v="410"/>
    <n v="15"/>
    <s v="Standard"/>
    <x v="1"/>
    <s v="DRV15"/>
    <s v="West"/>
    <s v="Internal"/>
    <n v="4.5"/>
    <d v="2024-01-04T00:00:00"/>
    <s v="OK"/>
    <n v="4.3"/>
    <n v="4.5"/>
    <n v="2.0000000000582077"/>
    <n v="0"/>
  </r>
  <r>
    <s v="D1084"/>
    <d v="2024-01-04T12:00:00"/>
    <d v="2024-01-05T00:00:00"/>
    <d v="2024-01-04T22:00:00"/>
    <x v="5"/>
    <n v="719"/>
    <n v="759"/>
    <n v="713"/>
    <n v="18"/>
    <s v="Heavy"/>
    <x v="2"/>
    <s v="DRV32"/>
    <s v="North"/>
    <s v="External"/>
    <n v="4"/>
    <d v="2024-01-04T00:00:00"/>
    <s v="OK"/>
    <n v="4.4000000000000004"/>
    <n v="4"/>
    <n v="2.0000000000582077"/>
    <n v="0"/>
  </r>
  <r>
    <s v="D1085"/>
    <d v="2024-01-04T13:00:00"/>
    <d v="2024-01-05T01:00:00"/>
    <d v="2024-01-04T23:00:00"/>
    <x v="2"/>
    <n v="139"/>
    <n v="820"/>
    <n v="611"/>
    <n v="4"/>
    <s v="Standard"/>
    <x v="3"/>
    <s v="DRV44"/>
    <s v="East"/>
    <s v="Internal"/>
    <n v="3.8"/>
    <d v="2024-01-04T00:00:00"/>
    <s v="OK"/>
    <n v="4.2"/>
    <n v="3.8"/>
    <n v="1.9999999998835847"/>
    <n v="0"/>
  </r>
  <r>
    <s v="D1086"/>
    <d v="2024-01-04T14:00:00"/>
    <d v="2024-01-05T02:00:00"/>
    <d v="2024-01-05T00:00:00"/>
    <x v="1"/>
    <n v="282"/>
    <n v="583"/>
    <n v="629"/>
    <n v="25"/>
    <s v="Mini"/>
    <x v="2"/>
    <s v="DRV27"/>
    <s v="West"/>
    <s v="External"/>
    <n v="4.5"/>
    <d v="2024-01-04T00:00:00"/>
    <s v="OK"/>
    <n v="4.3"/>
    <n v="4.5"/>
    <n v="2.0000000000582077"/>
    <n v="0"/>
  </r>
  <r>
    <s v="D1087"/>
    <d v="2024-01-04T15:00:00"/>
    <d v="2024-01-05T03:00:00"/>
    <d v="2024-01-05T01:00:00"/>
    <x v="5"/>
    <n v="396"/>
    <n v="2757"/>
    <n v="745"/>
    <n v="9"/>
    <s v="Mini"/>
    <x v="2"/>
    <s v="DRV29"/>
    <s v="North"/>
    <s v="Internal"/>
    <m/>
    <d v="2024-01-04T00:00:00"/>
    <s v="OK"/>
    <n v="4.3"/>
    <n v="4.3"/>
    <n v="2.0000000000582077"/>
    <n v="0"/>
  </r>
  <r>
    <s v="D1088"/>
    <d v="2024-01-04T16:00:00"/>
    <d v="2024-01-05T04:00:00"/>
    <d v="2024-01-05T02:00:00"/>
    <x v="2"/>
    <n v="675"/>
    <n v="1287"/>
    <n v="193"/>
    <n v="29"/>
    <s v="Standard"/>
    <x v="3"/>
    <s v="DRV4"/>
    <s v="East"/>
    <s v="Internal"/>
    <n v="4.2"/>
    <d v="2024-01-04T00:00:00"/>
    <s v="OK"/>
    <n v="4.2"/>
    <n v="4.2"/>
    <n v="1.9999999998835847"/>
    <n v="0"/>
  </r>
  <r>
    <s v="D1089"/>
    <d v="2024-01-04T17:00:00"/>
    <d v="2024-01-05T05:00:00"/>
    <d v="2024-01-05T03:00:00"/>
    <x v="3"/>
    <n v="554"/>
    <n v="849"/>
    <n v="156"/>
    <n v="8"/>
    <s v="Heavy"/>
    <x v="0"/>
    <s v="DRV41"/>
    <s v="East"/>
    <s v="External"/>
    <m/>
    <d v="2024-01-04T00:00:00"/>
    <s v="OK"/>
    <n v="4.2"/>
    <n v="4.2"/>
    <n v="2.0000000000582077"/>
    <n v="0"/>
  </r>
  <r>
    <s v="D1090"/>
    <d v="2024-01-04T18:00:00"/>
    <d v="2024-01-05T06:00:00"/>
    <d v="2024-01-05T04:00:00"/>
    <x v="3"/>
    <n v="920"/>
    <n v="2721"/>
    <n v="115"/>
    <n v="4"/>
    <s v="Mini"/>
    <x v="0"/>
    <s v="DRV47"/>
    <s v="South"/>
    <s v="Internal"/>
    <m/>
    <d v="2024-01-04T00:00:00"/>
    <s v="OK"/>
    <n v="4.3"/>
    <n v="4.3"/>
    <n v="2.0000000000582077"/>
    <n v="0"/>
  </r>
  <r>
    <s v="D1091"/>
    <d v="2024-01-04T19:00:00"/>
    <d v="2024-01-05T07:00:00"/>
    <d v="2024-01-05T05:00:00"/>
    <x v="3"/>
    <n v="869"/>
    <n v="2774"/>
    <n v="670"/>
    <n v="7"/>
    <s v="Mini"/>
    <x v="0"/>
    <s v="DRV26"/>
    <s v="West"/>
    <s v="External"/>
    <n v="3.8"/>
    <d v="2024-01-04T00:00:00"/>
    <s v="OK"/>
    <n v="4.3"/>
    <n v="3.8"/>
    <n v="1.9999999998835847"/>
    <n v="0"/>
  </r>
  <r>
    <s v="D1092"/>
    <d v="2024-01-04T20:00:00"/>
    <d v="2024-01-05T08:00:00"/>
    <d v="2024-01-05T06:00:00"/>
    <x v="2"/>
    <n v="687"/>
    <n v="1788"/>
    <n v="692"/>
    <n v="16"/>
    <s v="Heavy"/>
    <x v="3"/>
    <s v="DRV1"/>
    <s v="East"/>
    <s v="External"/>
    <m/>
    <d v="2024-01-04T00:00:00"/>
    <s v="OK"/>
    <n v="4.2"/>
    <n v="4.2"/>
    <n v="2.0000000000582077"/>
    <n v="0"/>
  </r>
  <r>
    <s v="D1093"/>
    <d v="2024-01-04T21:00:00"/>
    <d v="2024-01-05T09:00:00"/>
    <d v="2024-01-05T07:00:00"/>
    <x v="5"/>
    <n v="351"/>
    <n v="3998"/>
    <n v="52"/>
    <n v="1"/>
    <s v="Ultra"/>
    <x v="1"/>
    <s v="DRV45"/>
    <s v="South"/>
    <s v="External"/>
    <n v="3.8"/>
    <d v="2024-01-04T00:00:00"/>
    <s v="OK"/>
    <n v="4.2"/>
    <n v="3.8"/>
    <n v="2.0000000000582077"/>
    <n v="0"/>
  </r>
  <r>
    <s v="D1094"/>
    <d v="2024-01-04T22:00:00"/>
    <d v="2024-01-05T10:00:00"/>
    <d v="2024-01-05T08:00:00"/>
    <x v="4"/>
    <n v="264"/>
    <n v="3471"/>
    <n v="615"/>
    <n v="11"/>
    <s v="Heavy"/>
    <x v="2"/>
    <s v="DRV12"/>
    <s v="Central"/>
    <s v="External"/>
    <n v="3.8"/>
    <d v="2024-01-04T00:00:00"/>
    <s v="OK"/>
    <n v="4.2"/>
    <n v="3.8"/>
    <n v="1.9999999998835847"/>
    <n v="0"/>
  </r>
  <r>
    <s v="D1095"/>
    <d v="2024-01-04T23:00:00"/>
    <d v="2024-01-05T11:00:00"/>
    <d v="2024-01-05T09:00:00"/>
    <x v="4"/>
    <n v="638"/>
    <n v="2487"/>
    <n v="681"/>
    <n v="27"/>
    <s v="Heavy"/>
    <x v="1"/>
    <s v="DRV4"/>
    <s v="West"/>
    <s v="External"/>
    <n v="3.8"/>
    <d v="2024-01-04T00:00:00"/>
    <s v="OK"/>
    <n v="4.3"/>
    <n v="3.8"/>
    <n v="2.0000000000582077"/>
    <n v="0"/>
  </r>
  <r>
    <s v="D1096"/>
    <d v="2024-01-05T00:00:00"/>
    <d v="2024-01-05T12:00:00"/>
    <d v="2024-01-05T10:00:00"/>
    <x v="2"/>
    <n v="898"/>
    <n v="4619"/>
    <n v="668"/>
    <n v="20"/>
    <s v="Heavy"/>
    <x v="1"/>
    <s v="DRV43"/>
    <s v="South"/>
    <s v="External"/>
    <m/>
    <d v="2024-01-05T00:00:00"/>
    <s v="OK"/>
    <n v="4.2"/>
    <n v="4.2"/>
    <n v="2.0000000000582077"/>
    <n v="0"/>
  </r>
  <r>
    <s v="D1097"/>
    <d v="2024-01-05T01:00:00"/>
    <d v="2024-01-05T13:00:00"/>
    <d v="2024-01-05T11:00:00"/>
    <x v="0"/>
    <n v="343"/>
    <n v="903"/>
    <n v="356"/>
    <n v="13"/>
    <s v="Standard"/>
    <x v="2"/>
    <s v="DRV23"/>
    <s v="South"/>
    <s v="External"/>
    <n v="4"/>
    <d v="2024-01-05T00:00:00"/>
    <s v="OK"/>
    <n v="4.2"/>
    <n v="4"/>
    <n v="1.9999999998835847"/>
    <n v="0"/>
  </r>
  <r>
    <s v="D1098"/>
    <d v="2024-01-05T02:00:00"/>
    <d v="2024-01-05T14:00:00"/>
    <d v="2024-01-05T12:00:00"/>
    <x v="2"/>
    <n v="89"/>
    <n v="3789"/>
    <n v="769"/>
    <n v="20"/>
    <s v="Heavy"/>
    <x v="0"/>
    <s v="DRV49"/>
    <s v="West"/>
    <s v="Internal"/>
    <n v="4.7"/>
    <d v="2024-01-05T00:00:00"/>
    <s v="OK"/>
    <n v="4.3"/>
    <n v="4.7"/>
    <n v="2.0000000000582077"/>
    <n v="0"/>
  </r>
  <r>
    <s v="D1099"/>
    <d v="2024-01-05T03:00:00"/>
    <d v="2024-01-05T15:00:00"/>
    <d v="2024-01-05T13:00:00"/>
    <x v="5"/>
    <n v="858"/>
    <n v="4669"/>
    <n v="118"/>
    <n v="6"/>
    <s v="Ultra"/>
    <x v="3"/>
    <s v="DRV15"/>
    <s v="Central"/>
    <s v="Internal"/>
    <m/>
    <d v="2024-01-05T00:00:00"/>
    <s v="OK"/>
    <n v="4.2"/>
    <n v="4.2"/>
    <n v="2.0000000000582077"/>
    <n v="0"/>
  </r>
  <r>
    <s v="D1100"/>
    <d v="2024-01-05T04:00:00"/>
    <d v="2024-01-05T16:00:00"/>
    <d v="2024-01-05T14:00:00"/>
    <x v="2"/>
    <n v="419"/>
    <n v="3242"/>
    <n v="642"/>
    <n v="28"/>
    <s v="Mini"/>
    <x v="2"/>
    <s v="DRV2"/>
    <s v="Central"/>
    <s v="External"/>
    <n v="4.2"/>
    <d v="2024-01-05T00:00:00"/>
    <s v="OK"/>
    <n v="4.2"/>
    <n v="4.2"/>
    <n v="1.9999999998835847"/>
    <n v="0"/>
  </r>
  <r>
    <s v="D1101"/>
    <d v="2024-01-05T05:00:00"/>
    <d v="2024-01-05T17:00:00"/>
    <d v="2024-01-05T15:00:00"/>
    <x v="0"/>
    <n v="339"/>
    <n v="2635"/>
    <n v="131"/>
    <n v="13"/>
    <s v="Heavy"/>
    <x v="1"/>
    <s v="DRV21"/>
    <s v="Central"/>
    <s v="External"/>
    <m/>
    <d v="2024-01-05T00:00:00"/>
    <s v="OK"/>
    <n v="4.2"/>
    <n v="4.2"/>
    <n v="2.0000000000582077"/>
    <n v="0"/>
  </r>
  <r>
    <s v="D1102"/>
    <d v="2024-01-05T06:00:00"/>
    <d v="2024-01-05T18:00:00"/>
    <d v="2024-01-05T16:00:00"/>
    <x v="5"/>
    <n v="106"/>
    <n v="4072"/>
    <n v="152"/>
    <n v="3"/>
    <s v="Mini"/>
    <x v="3"/>
    <s v="DRV23"/>
    <s v="East"/>
    <s v="External"/>
    <n v="4.5"/>
    <d v="2024-01-05T00:00:00"/>
    <s v="OK"/>
    <n v="4.2"/>
    <n v="4.5"/>
    <n v="2.0000000000582077"/>
    <n v="0"/>
  </r>
  <r>
    <s v="D1103"/>
    <d v="2024-01-05T07:00:00"/>
    <d v="2024-01-05T19:00:00"/>
    <d v="2024-01-05T17:00:00"/>
    <x v="3"/>
    <n v="551"/>
    <n v="3281"/>
    <n v="603"/>
    <n v="22"/>
    <s v="Heavy"/>
    <x v="3"/>
    <s v="DRV24"/>
    <s v="North"/>
    <s v="Internal"/>
    <n v="4.2"/>
    <d v="2024-01-05T00:00:00"/>
    <s v="OK"/>
    <n v="4.3"/>
    <n v="4.2"/>
    <n v="1.9999999998835847"/>
    <n v="0"/>
  </r>
  <r>
    <s v="D1104"/>
    <d v="2024-01-05T08:00:00"/>
    <d v="2024-01-05T20:00:00"/>
    <d v="2024-01-05T18:00:00"/>
    <x v="5"/>
    <n v="285"/>
    <n v="1017"/>
    <n v="308"/>
    <n v="20"/>
    <s v="Ultra"/>
    <x v="1"/>
    <s v="DRV1"/>
    <s v="East"/>
    <s v="Internal"/>
    <m/>
    <d v="2024-01-05T00:00:00"/>
    <s v="OK"/>
    <n v="4.2"/>
    <n v="4.2"/>
    <n v="2.0000000000582077"/>
    <n v="0"/>
  </r>
  <r>
    <s v="D1105"/>
    <d v="2024-01-05T09:00:00"/>
    <d v="2024-01-05T21:00:00"/>
    <d v="2024-01-05T19:00:00"/>
    <x v="4"/>
    <n v="277"/>
    <n v="4930"/>
    <n v="364"/>
    <n v="11"/>
    <s v="Heavy"/>
    <x v="3"/>
    <s v="DRV46"/>
    <s v="West"/>
    <s v="Internal"/>
    <m/>
    <d v="2024-01-05T00:00:00"/>
    <s v="OK"/>
    <n v="4.3"/>
    <n v="4.3"/>
    <n v="2.0000000000582077"/>
    <n v="0"/>
  </r>
  <r>
    <s v="D1106"/>
    <d v="2024-01-05T10:00:00"/>
    <d v="2024-01-05T22:00:00"/>
    <d v="2024-01-05T20:00:00"/>
    <x v="0"/>
    <n v="594"/>
    <n v="1431"/>
    <n v="658"/>
    <n v="18"/>
    <s v="Ultra"/>
    <x v="3"/>
    <s v="DRV47"/>
    <s v="South"/>
    <s v="External"/>
    <m/>
    <d v="2024-01-05T00:00:00"/>
    <s v="OK"/>
    <n v="4.2"/>
    <n v="4.2"/>
    <n v="1.9999999998835847"/>
    <n v="0"/>
  </r>
  <r>
    <s v="D1107"/>
    <d v="2024-01-05T11:00:00"/>
    <d v="2024-01-05T23:00:00"/>
    <d v="2024-01-05T21:00:00"/>
    <x v="0"/>
    <n v="206"/>
    <n v="1162"/>
    <n v="757"/>
    <n v="12"/>
    <s v="Mini"/>
    <x v="0"/>
    <s v="DRV47"/>
    <s v="South"/>
    <s v="Internal"/>
    <m/>
    <d v="2024-01-05T00:00:00"/>
    <s v="OK"/>
    <n v="4.3"/>
    <n v="4.3"/>
    <n v="2.0000000000582077"/>
    <n v="0"/>
  </r>
  <r>
    <s v="D1108"/>
    <d v="2024-01-05T12:00:00"/>
    <d v="2024-01-06T00:00:00"/>
    <d v="2024-01-05T22:00:00"/>
    <x v="3"/>
    <n v="438"/>
    <n v="2845"/>
    <n v="305"/>
    <n v="2"/>
    <s v="Standard"/>
    <x v="1"/>
    <s v="DRV2"/>
    <s v="Central"/>
    <s v="External"/>
    <n v="4.7"/>
    <d v="2024-01-05T00:00:00"/>
    <s v="OK"/>
    <n v="4.2"/>
    <n v="4.7"/>
    <n v="2.0000000000582077"/>
    <n v="0"/>
  </r>
  <r>
    <s v="D1109"/>
    <d v="2024-01-05T13:00:00"/>
    <d v="2024-01-06T01:00:00"/>
    <d v="2024-01-05T23:00:00"/>
    <x v="2"/>
    <n v="284"/>
    <n v="3283"/>
    <n v="461"/>
    <n v="25"/>
    <s v="Ultra"/>
    <x v="2"/>
    <s v="DRV3"/>
    <s v="Central"/>
    <s v="External"/>
    <n v="4"/>
    <d v="2024-01-05T00:00:00"/>
    <s v="OK"/>
    <n v="4.2"/>
    <n v="4"/>
    <n v="1.9999999998835847"/>
    <n v="0"/>
  </r>
  <r>
    <s v="D1110"/>
    <d v="2024-01-05T14:00:00"/>
    <d v="2024-01-06T02:00:00"/>
    <d v="2024-01-06T00:00:00"/>
    <x v="0"/>
    <n v="560"/>
    <n v="3817"/>
    <n v="436"/>
    <n v="29"/>
    <s v="Mini"/>
    <x v="3"/>
    <s v="DRV29"/>
    <s v="East"/>
    <s v="External"/>
    <n v="4"/>
    <d v="2024-01-05T00:00:00"/>
    <s v="OK"/>
    <n v="4.2"/>
    <n v="4"/>
    <n v="2.0000000000582077"/>
    <n v="0"/>
  </r>
  <r>
    <s v="D1111"/>
    <d v="2024-01-05T15:00:00"/>
    <d v="2024-01-06T03:00:00"/>
    <d v="2024-01-06T01:00:00"/>
    <x v="2"/>
    <n v="181"/>
    <n v="1239"/>
    <n v="380"/>
    <n v="6"/>
    <s v="Ultra"/>
    <x v="3"/>
    <s v="DRV1"/>
    <s v="West"/>
    <s v="External"/>
    <n v="4.7"/>
    <d v="2024-01-05T00:00:00"/>
    <s v="OK"/>
    <n v="4.3"/>
    <n v="4.7"/>
    <n v="2.0000000000582077"/>
    <n v="0"/>
  </r>
  <r>
    <s v="D1112"/>
    <d v="2024-01-05T16:00:00"/>
    <d v="2024-01-06T04:00:00"/>
    <d v="2024-01-06T02:00:00"/>
    <x v="3"/>
    <n v="732"/>
    <n v="2686"/>
    <n v="238"/>
    <n v="17"/>
    <s v="Ultra"/>
    <x v="3"/>
    <s v="DRV32"/>
    <s v="East"/>
    <s v="Internal"/>
    <m/>
    <d v="2024-01-05T00:00:00"/>
    <s v="OK"/>
    <n v="4.2"/>
    <n v="4.2"/>
    <n v="1.9999999998835847"/>
    <n v="0"/>
  </r>
  <r>
    <s v="D1113"/>
    <d v="2024-01-05T17:00:00"/>
    <d v="2024-01-06T05:00:00"/>
    <d v="2024-01-06T03:00:00"/>
    <x v="2"/>
    <n v="66"/>
    <n v="1642"/>
    <n v="672"/>
    <n v="27"/>
    <s v="Ultra"/>
    <x v="1"/>
    <s v="DRV43"/>
    <s v="Central"/>
    <s v="External"/>
    <n v="4"/>
    <d v="2024-01-05T00:00:00"/>
    <s v="OK"/>
    <n v="4.2"/>
    <n v="4"/>
    <n v="2.0000000000582077"/>
    <n v="0"/>
  </r>
  <r>
    <s v="D1114"/>
    <d v="2024-01-05T18:00:00"/>
    <d v="2024-01-06T06:00:00"/>
    <d v="2024-01-06T04:00:00"/>
    <x v="1"/>
    <n v="877"/>
    <n v="4176"/>
    <n v="567"/>
    <n v="2"/>
    <s v="Standard"/>
    <x v="0"/>
    <s v="DRV8"/>
    <s v="Central"/>
    <s v="External"/>
    <n v="4.5"/>
    <d v="2024-01-05T00:00:00"/>
    <s v="OK"/>
    <n v="4.2"/>
    <n v="4.5"/>
    <n v="2.0000000000582077"/>
    <n v="0"/>
  </r>
  <r>
    <s v="D1115"/>
    <d v="2024-01-05T19:00:00"/>
    <d v="2024-01-06T07:00:00"/>
    <d v="2024-01-06T05:00:00"/>
    <x v="4"/>
    <n v="406"/>
    <n v="3470"/>
    <n v="627"/>
    <n v="28"/>
    <s v="Ultra"/>
    <x v="3"/>
    <s v="DRV31"/>
    <s v="Central"/>
    <s v="External"/>
    <n v="4.5"/>
    <d v="2024-01-05T00:00:00"/>
    <s v="OK"/>
    <n v="4.2"/>
    <n v="4.5"/>
    <n v="1.9999999998835847"/>
    <n v="0"/>
  </r>
  <r>
    <s v="D1116"/>
    <d v="2024-01-05T20:00:00"/>
    <d v="2024-01-06T08:00:00"/>
    <d v="2024-01-06T06:00:00"/>
    <x v="5"/>
    <n v="789"/>
    <n v="4566"/>
    <n v="371"/>
    <n v="13"/>
    <s v="Heavy"/>
    <x v="0"/>
    <s v="DRV11"/>
    <s v="North"/>
    <s v="Internal"/>
    <n v="4.5"/>
    <d v="2024-01-05T00:00:00"/>
    <s v="OK"/>
    <n v="4.3"/>
    <n v="4.5"/>
    <n v="2.0000000000582077"/>
    <n v="0"/>
  </r>
  <r>
    <s v="D1117"/>
    <d v="2024-01-05T21:00:00"/>
    <d v="2024-01-06T09:00:00"/>
    <d v="2024-01-06T07:00:00"/>
    <x v="5"/>
    <n v="96"/>
    <n v="1717"/>
    <n v="565"/>
    <n v="24"/>
    <s v="Standard"/>
    <x v="3"/>
    <s v="DRV37"/>
    <s v="West"/>
    <s v="External"/>
    <m/>
    <d v="2024-01-05T00:00:00"/>
    <s v="OK"/>
    <n v="4.3"/>
    <n v="4.3"/>
    <n v="2.0000000000582077"/>
    <n v="0"/>
  </r>
  <r>
    <s v="D1118"/>
    <d v="2024-01-05T22:00:00"/>
    <d v="2024-01-06T10:00:00"/>
    <d v="2024-01-06T08:00:00"/>
    <x v="4"/>
    <n v="229"/>
    <n v="792"/>
    <n v="461"/>
    <n v="27"/>
    <s v="Ultra"/>
    <x v="0"/>
    <s v="DRV46"/>
    <s v="East"/>
    <s v="External"/>
    <n v="4.2"/>
    <d v="2024-01-05T00:00:00"/>
    <s v="OK"/>
    <n v="4.2"/>
    <n v="4.2"/>
    <n v="1.9999999998835847"/>
    <n v="0"/>
  </r>
  <r>
    <s v="D1119"/>
    <d v="2024-01-05T23:00:00"/>
    <d v="2024-01-06T11:00:00"/>
    <d v="2024-01-06T09:00:00"/>
    <x v="3"/>
    <n v="681"/>
    <n v="973"/>
    <n v="348"/>
    <n v="6"/>
    <s v="Ultra"/>
    <x v="2"/>
    <s v="DRV20"/>
    <s v="East"/>
    <s v="External"/>
    <n v="3.8"/>
    <d v="2024-01-05T00:00:00"/>
    <s v="OK"/>
    <n v="4.2"/>
    <n v="3.8"/>
    <n v="2.0000000000582077"/>
    <n v="0"/>
  </r>
  <r>
    <s v="D1120"/>
    <d v="2024-01-06T00:00:00"/>
    <d v="2024-01-06T12:00:00"/>
    <d v="2024-01-06T10:00:00"/>
    <x v="3"/>
    <n v="968"/>
    <n v="642"/>
    <n v="270"/>
    <n v="9"/>
    <s v="Standard"/>
    <x v="1"/>
    <s v="DRV15"/>
    <s v="East"/>
    <s v="Internal"/>
    <m/>
    <d v="2024-01-06T00:00:00"/>
    <s v="OK"/>
    <n v="4.2"/>
    <n v="4.2"/>
    <n v="2.0000000000582077"/>
    <n v="0"/>
  </r>
  <r>
    <s v="D1121"/>
    <d v="2024-01-06T01:00:00"/>
    <d v="2024-01-06T13:00:00"/>
    <d v="2024-01-06T11:00:00"/>
    <x v="5"/>
    <n v="515"/>
    <n v="2542"/>
    <n v="300"/>
    <n v="25"/>
    <s v="Standard"/>
    <x v="3"/>
    <s v="DRV12"/>
    <s v="South"/>
    <s v="External"/>
    <m/>
    <d v="2024-01-06T00:00:00"/>
    <s v="OK"/>
    <n v="4.2"/>
    <n v="4.2"/>
    <n v="1.9999999998835847"/>
    <n v="0"/>
  </r>
  <r>
    <s v="D1122"/>
    <d v="2024-01-06T02:00:00"/>
    <d v="2024-01-06T14:00:00"/>
    <d v="2024-01-06T12:00:00"/>
    <x v="4"/>
    <n v="663"/>
    <n v="1084"/>
    <n v="506"/>
    <n v="24"/>
    <s v="Mini"/>
    <x v="1"/>
    <s v="DRV38"/>
    <s v="West"/>
    <s v="External"/>
    <n v="4.7"/>
    <d v="2024-01-06T00:00:00"/>
    <s v="OK"/>
    <n v="4.3"/>
    <n v="4.7"/>
    <n v="2.0000000000582077"/>
    <n v="0"/>
  </r>
  <r>
    <s v="D1123"/>
    <d v="2024-01-06T03:00:00"/>
    <d v="2024-01-06T15:00:00"/>
    <d v="2024-01-06T13:00:00"/>
    <x v="2"/>
    <n v="639"/>
    <n v="3150"/>
    <n v="446"/>
    <n v="26"/>
    <s v="Ultra"/>
    <x v="2"/>
    <s v="DRV42"/>
    <s v="West"/>
    <s v="Internal"/>
    <n v="4.5"/>
    <d v="2024-01-06T00:00:00"/>
    <s v="OK"/>
    <n v="4.3"/>
    <n v="4.5"/>
    <n v="2.0000000000582077"/>
    <n v="0"/>
  </r>
  <r>
    <s v="D1124"/>
    <d v="2024-01-06T04:00:00"/>
    <d v="2024-01-06T16:00:00"/>
    <d v="2024-01-06T14:00:00"/>
    <x v="4"/>
    <n v="213"/>
    <n v="697"/>
    <n v="56"/>
    <n v="18"/>
    <s v="Standard"/>
    <x v="1"/>
    <s v="DRV30"/>
    <s v="Central"/>
    <s v="Internal"/>
    <m/>
    <d v="2024-01-06T00:00:00"/>
    <s v="OK"/>
    <n v="4.2"/>
    <n v="4.2"/>
    <n v="1.9999999998835847"/>
    <n v="0"/>
  </r>
  <r>
    <s v="D1125"/>
    <d v="2024-01-06T05:00:00"/>
    <d v="2024-01-06T17:00:00"/>
    <d v="2024-01-06T15:00:00"/>
    <x v="0"/>
    <n v="753"/>
    <n v="2747"/>
    <n v="621"/>
    <n v="3"/>
    <s v="Heavy"/>
    <x v="1"/>
    <s v="DRV15"/>
    <s v="North"/>
    <s v="External"/>
    <n v="4.7"/>
    <d v="2024-01-06T00:00:00"/>
    <s v="OK"/>
    <n v="4.4000000000000004"/>
    <n v="4.7"/>
    <n v="2.0000000000582077"/>
    <n v="0"/>
  </r>
  <r>
    <s v="D1126"/>
    <d v="2024-01-06T06:00:00"/>
    <d v="2024-01-06T18:00:00"/>
    <d v="2024-01-06T16:00:00"/>
    <x v="1"/>
    <n v="373"/>
    <n v="1612"/>
    <n v="145"/>
    <n v="9"/>
    <s v="Heavy"/>
    <x v="2"/>
    <s v="DRV11"/>
    <s v="West"/>
    <s v="Internal"/>
    <m/>
    <d v="2024-01-06T00:00:00"/>
    <s v="OK"/>
    <n v="4.3"/>
    <n v="4.3"/>
    <n v="2.0000000000582077"/>
    <n v="0"/>
  </r>
  <r>
    <s v="D1127"/>
    <d v="2024-01-06T07:00:00"/>
    <d v="2024-01-06T19:00:00"/>
    <d v="2024-01-06T17:00:00"/>
    <x v="3"/>
    <n v="108"/>
    <n v="4491"/>
    <n v="532"/>
    <n v="10"/>
    <s v="Ultra"/>
    <x v="3"/>
    <s v="DRV21"/>
    <s v="Central"/>
    <s v="External"/>
    <m/>
    <d v="2024-01-06T00:00:00"/>
    <s v="OK"/>
    <n v="4.2"/>
    <n v="4.2"/>
    <n v="1.9999999998835847"/>
    <n v="0"/>
  </r>
  <r>
    <s v="D1128"/>
    <d v="2024-01-06T08:00:00"/>
    <d v="2024-01-06T20:00:00"/>
    <d v="2024-01-06T18:00:00"/>
    <x v="0"/>
    <n v="337"/>
    <n v="2106"/>
    <n v="629"/>
    <n v="12"/>
    <s v="Ultra"/>
    <x v="1"/>
    <s v="DRV17"/>
    <s v="South"/>
    <s v="Internal"/>
    <n v="4.7"/>
    <d v="2024-01-06T00:00:00"/>
    <s v="OK"/>
    <n v="4.3"/>
    <n v="4.7"/>
    <n v="2.0000000000582077"/>
    <n v="0"/>
  </r>
  <r>
    <s v="D1129"/>
    <d v="2024-01-06T09:00:00"/>
    <d v="2024-01-06T21:00:00"/>
    <d v="2024-01-06T19:00:00"/>
    <x v="0"/>
    <n v="757"/>
    <n v="1876"/>
    <n v="535"/>
    <n v="21"/>
    <s v="Standard"/>
    <x v="1"/>
    <s v="DRV47"/>
    <s v="North"/>
    <s v="External"/>
    <n v="4.2"/>
    <d v="2024-01-06T00:00:00"/>
    <s v="OK"/>
    <n v="4.4000000000000004"/>
    <n v="4.2"/>
    <n v="2.0000000000582077"/>
    <n v="0"/>
  </r>
  <r>
    <s v="D1130"/>
    <d v="2024-01-06T10:00:00"/>
    <d v="2024-01-06T22:00:00"/>
    <d v="2024-01-06T20:00:00"/>
    <x v="5"/>
    <n v="629"/>
    <n v="3290"/>
    <n v="221"/>
    <n v="22"/>
    <s v="Standard"/>
    <x v="2"/>
    <s v="DRV7"/>
    <s v="South"/>
    <s v="Internal"/>
    <m/>
    <d v="2024-01-06T00:00:00"/>
    <s v="OK"/>
    <n v="4.3"/>
    <n v="4.3"/>
    <n v="1.9999999998835847"/>
    <n v="0"/>
  </r>
  <r>
    <s v="D1131"/>
    <d v="2024-01-06T11:00:00"/>
    <d v="2024-01-06T23:00:00"/>
    <d v="2024-01-06T21:00:00"/>
    <x v="4"/>
    <n v="62"/>
    <n v="1521"/>
    <n v="279"/>
    <n v="26"/>
    <s v="Mini"/>
    <x v="3"/>
    <s v="DRV28"/>
    <s v="North"/>
    <s v="Internal"/>
    <n v="3.8"/>
    <d v="2024-01-06T00:00:00"/>
    <s v="OK"/>
    <n v="4.3"/>
    <n v="3.8"/>
    <n v="2.0000000000582077"/>
    <n v="0"/>
  </r>
  <r>
    <s v="D1132"/>
    <d v="2024-01-06T12:00:00"/>
    <d v="2024-01-07T00:00:00"/>
    <d v="2024-01-06T22:00:00"/>
    <x v="2"/>
    <n v="973"/>
    <n v="3210"/>
    <n v="268"/>
    <n v="21"/>
    <s v="Ultra"/>
    <x v="1"/>
    <s v="DRV47"/>
    <s v="East"/>
    <s v="External"/>
    <n v="4.7"/>
    <d v="2024-01-06T00:00:00"/>
    <s v="OK"/>
    <n v="4.2"/>
    <n v="4.7"/>
    <n v="2.0000000000582077"/>
    <n v="0"/>
  </r>
  <r>
    <s v="D1133"/>
    <d v="2024-01-06T13:00:00"/>
    <d v="2024-01-07T01:00:00"/>
    <d v="2024-01-06T23:00:00"/>
    <x v="4"/>
    <n v="309"/>
    <n v="2558"/>
    <n v="527"/>
    <n v="12"/>
    <s v="Ultra"/>
    <x v="2"/>
    <s v="DRV30"/>
    <s v="Central"/>
    <s v="External"/>
    <n v="4.2"/>
    <d v="2024-01-06T00:00:00"/>
    <s v="OK"/>
    <n v="4.2"/>
    <n v="4.2"/>
    <n v="1.9999999998835847"/>
    <n v="0"/>
  </r>
  <r>
    <s v="D1134"/>
    <d v="2024-01-06T14:00:00"/>
    <d v="2024-01-07T02:00:00"/>
    <d v="2024-01-07T00:00:00"/>
    <x v="1"/>
    <n v="997"/>
    <n v="1092"/>
    <n v="81"/>
    <n v="20"/>
    <s v="Ultra"/>
    <x v="2"/>
    <s v="DRV9"/>
    <s v="West"/>
    <s v="Internal"/>
    <m/>
    <d v="2024-01-06T00:00:00"/>
    <s v="OK"/>
    <n v="4.3"/>
    <n v="4.3"/>
    <n v="2.0000000000582077"/>
    <n v="0"/>
  </r>
  <r>
    <s v="D1135"/>
    <d v="2024-01-06T15:00:00"/>
    <d v="2024-01-07T03:00:00"/>
    <d v="2024-01-07T01:00:00"/>
    <x v="3"/>
    <n v="849"/>
    <n v="2757"/>
    <n v="321"/>
    <n v="22"/>
    <s v="Heavy"/>
    <x v="3"/>
    <s v="DRV4"/>
    <s v="Central"/>
    <s v="Internal"/>
    <n v="4"/>
    <d v="2024-01-06T00:00:00"/>
    <s v="OK"/>
    <n v="4.2"/>
    <n v="4"/>
    <n v="2.0000000000582077"/>
    <n v="0"/>
  </r>
  <r>
    <s v="D1136"/>
    <d v="2024-01-06T16:00:00"/>
    <d v="2024-01-07T04:00:00"/>
    <d v="2024-01-07T02:00:00"/>
    <x v="2"/>
    <n v="383"/>
    <n v="4841"/>
    <n v="623"/>
    <n v="19"/>
    <s v="Heavy"/>
    <x v="1"/>
    <s v="DRV21"/>
    <s v="North"/>
    <s v="Internal"/>
    <n v="4.5"/>
    <d v="2024-01-06T00:00:00"/>
    <s v="OK"/>
    <n v="4.3"/>
    <n v="4.5"/>
    <n v="1.9999999998835847"/>
    <n v="0"/>
  </r>
  <r>
    <s v="D1137"/>
    <d v="2024-01-06T17:00:00"/>
    <d v="2024-01-07T05:00:00"/>
    <d v="2024-01-07T03:00:00"/>
    <x v="5"/>
    <n v="481"/>
    <n v="1929"/>
    <n v="287"/>
    <n v="4"/>
    <s v="Standard"/>
    <x v="3"/>
    <s v="DRV47"/>
    <s v="West"/>
    <s v="External"/>
    <n v="4.5"/>
    <d v="2024-01-06T00:00:00"/>
    <s v="OK"/>
    <n v="4.3"/>
    <n v="4.5"/>
    <n v="2.0000000000582077"/>
    <n v="0"/>
  </r>
  <r>
    <s v="D1138"/>
    <d v="2024-01-06T18:00:00"/>
    <d v="2024-01-07T06:00:00"/>
    <d v="2024-01-07T04:00:00"/>
    <x v="3"/>
    <n v="591"/>
    <n v="4843"/>
    <n v="157"/>
    <n v="8"/>
    <s v="Mini"/>
    <x v="2"/>
    <s v="DRV48"/>
    <s v="West"/>
    <s v="Internal"/>
    <n v="4"/>
    <d v="2024-01-06T00:00:00"/>
    <s v="OK"/>
    <n v="4.3"/>
    <n v="4"/>
    <n v="2.0000000000582077"/>
    <n v="0"/>
  </r>
  <r>
    <s v="D1139"/>
    <d v="2024-01-06T19:00:00"/>
    <d v="2024-01-07T07:00:00"/>
    <d v="2024-01-07T05:00:00"/>
    <x v="4"/>
    <n v="960"/>
    <n v="4693"/>
    <n v="148"/>
    <n v="15"/>
    <s v="Ultra"/>
    <x v="3"/>
    <s v="DRV13"/>
    <s v="South"/>
    <s v="Internal"/>
    <n v="4.5"/>
    <d v="2024-01-06T00:00:00"/>
    <s v="OK"/>
    <n v="4.3"/>
    <n v="4.5"/>
    <n v="1.9999999998835847"/>
    <n v="0"/>
  </r>
  <r>
    <s v="D1140"/>
    <d v="2024-01-06T20:00:00"/>
    <d v="2024-01-07T08:00:00"/>
    <d v="2024-01-07T06:00:00"/>
    <x v="3"/>
    <n v="721"/>
    <n v="2885"/>
    <n v="189"/>
    <n v="11"/>
    <s v="Ultra"/>
    <x v="2"/>
    <s v="DRV28"/>
    <s v="North"/>
    <s v="External"/>
    <n v="4"/>
    <d v="2024-01-06T00:00:00"/>
    <s v="OK"/>
    <n v="4.4000000000000004"/>
    <n v="4"/>
    <n v="2.0000000000582077"/>
    <n v="0"/>
  </r>
  <r>
    <s v="D1141"/>
    <d v="2024-01-06T21:00:00"/>
    <d v="2024-01-07T09:00:00"/>
    <d v="2024-01-07T07:00:00"/>
    <x v="3"/>
    <n v="424"/>
    <n v="3515"/>
    <n v="351"/>
    <n v="25"/>
    <s v="Heavy"/>
    <x v="2"/>
    <s v="DRV16"/>
    <s v="West"/>
    <s v="Internal"/>
    <m/>
    <d v="2024-01-06T00:00:00"/>
    <s v="OK"/>
    <n v="4.3"/>
    <n v="4.3"/>
    <n v="2.0000000000582077"/>
    <n v="0"/>
  </r>
  <r>
    <s v="D1142"/>
    <d v="2024-01-06T22:00:00"/>
    <d v="2024-01-07T10:00:00"/>
    <d v="2024-01-07T08:00:00"/>
    <x v="3"/>
    <n v="647"/>
    <n v="1183"/>
    <n v="66"/>
    <n v="3"/>
    <s v="Standard"/>
    <x v="3"/>
    <s v="DRV18"/>
    <s v="East"/>
    <s v="Internal"/>
    <n v="4.2"/>
    <d v="2024-01-06T00:00:00"/>
    <s v="OK"/>
    <n v="4.2"/>
    <n v="4.2"/>
    <n v="1.9999999998835847"/>
    <n v="0"/>
  </r>
  <r>
    <s v="D1143"/>
    <d v="2024-01-06T23:00:00"/>
    <d v="2024-01-07T11:00:00"/>
    <d v="2024-01-07T09:00:00"/>
    <x v="4"/>
    <n v="926"/>
    <n v="3444"/>
    <n v="197"/>
    <n v="15"/>
    <s v="Ultra"/>
    <x v="0"/>
    <s v="DRV6"/>
    <s v="Central"/>
    <s v="External"/>
    <n v="4"/>
    <d v="2024-01-06T00:00:00"/>
    <s v="OK"/>
    <n v="4.2"/>
    <n v="4"/>
    <n v="2.0000000000582077"/>
    <n v="0"/>
  </r>
  <r>
    <s v="D1144"/>
    <d v="2024-01-07T00:00:00"/>
    <d v="2024-01-07T12:00:00"/>
    <d v="2024-01-07T10:00:00"/>
    <x v="2"/>
    <n v="647"/>
    <n v="687"/>
    <n v="793"/>
    <n v="6"/>
    <s v="Standard"/>
    <x v="2"/>
    <s v="DRV1"/>
    <s v="South"/>
    <s v="External"/>
    <m/>
    <d v="2024-01-07T00:00:00"/>
    <s v="OK"/>
    <n v="4.2"/>
    <n v="4.2"/>
    <n v="2.0000000000582077"/>
    <n v="0"/>
  </r>
  <r>
    <s v="D1145"/>
    <d v="2024-01-07T01:00:00"/>
    <d v="2024-01-07T13:00:00"/>
    <d v="2024-01-07T11:00:00"/>
    <x v="1"/>
    <n v="941"/>
    <n v="3735"/>
    <n v="74"/>
    <n v="28"/>
    <s v="Standard"/>
    <x v="1"/>
    <s v="DRV16"/>
    <s v="North"/>
    <s v="External"/>
    <n v="4.7"/>
    <d v="2024-01-07T00:00:00"/>
    <s v="OK"/>
    <n v="4.4000000000000004"/>
    <n v="4.7"/>
    <n v="1.9999999998835847"/>
    <n v="0"/>
  </r>
  <r>
    <s v="D1146"/>
    <d v="2024-01-07T02:00:00"/>
    <d v="2024-01-07T14:00:00"/>
    <d v="2024-01-07T12:00:00"/>
    <x v="5"/>
    <n v="795"/>
    <n v="1865"/>
    <n v="724"/>
    <n v="26"/>
    <s v="Ultra"/>
    <x v="1"/>
    <s v="DRV45"/>
    <s v="East"/>
    <s v="Internal"/>
    <n v="4.7"/>
    <d v="2024-01-07T00:00:00"/>
    <s v="OK"/>
    <n v="4.2"/>
    <n v="4.7"/>
    <n v="2.0000000000582077"/>
    <n v="0"/>
  </r>
  <r>
    <s v="D1147"/>
    <d v="2024-01-07T03:00:00"/>
    <d v="2024-01-07T15:00:00"/>
    <d v="2024-01-07T13:00:00"/>
    <x v="3"/>
    <n v="471"/>
    <n v="4644"/>
    <n v="311"/>
    <n v="1"/>
    <s v="Mini"/>
    <x v="0"/>
    <s v="DRV13"/>
    <s v="Central"/>
    <s v="Internal"/>
    <n v="4.2"/>
    <d v="2024-01-07T00:00:00"/>
    <s v="OK"/>
    <n v="4.2"/>
    <n v="4.2"/>
    <n v="2.0000000000582077"/>
    <n v="0"/>
  </r>
  <r>
    <s v="D1148"/>
    <d v="2024-01-07T04:00:00"/>
    <d v="2024-01-07T16:00:00"/>
    <d v="2024-01-07T14:00:00"/>
    <x v="4"/>
    <n v="155"/>
    <n v="4324"/>
    <n v="546"/>
    <n v="5"/>
    <s v="Standard"/>
    <x v="2"/>
    <s v="DRV27"/>
    <s v="West"/>
    <s v="Internal"/>
    <n v="4.7"/>
    <d v="2024-01-07T00:00:00"/>
    <s v="OK"/>
    <n v="4.3"/>
    <n v="4.7"/>
    <n v="1.9999999998835847"/>
    <n v="0"/>
  </r>
  <r>
    <s v="D1149"/>
    <d v="2024-01-07T05:00:00"/>
    <d v="2024-01-07T17:00:00"/>
    <d v="2024-01-07T15:00:00"/>
    <x v="1"/>
    <n v="863"/>
    <n v="4354"/>
    <n v="680"/>
    <n v="26"/>
    <s v="Ultra"/>
    <x v="1"/>
    <s v="DRV42"/>
    <s v="Central"/>
    <s v="External"/>
    <m/>
    <d v="2024-01-07T00:00:00"/>
    <s v="OK"/>
    <n v="4.2"/>
    <n v="4.2"/>
    <n v="2.0000000000582077"/>
    <n v="0"/>
  </r>
  <r>
    <s v="D1150"/>
    <d v="2024-01-07T06:00:00"/>
    <d v="2024-01-07T18:00:00"/>
    <d v="2024-01-07T16:00:00"/>
    <x v="2"/>
    <n v="500"/>
    <n v="1748"/>
    <n v="194"/>
    <n v="4"/>
    <s v="Ultra"/>
    <x v="2"/>
    <s v="DRV9"/>
    <s v="West"/>
    <s v="Internal"/>
    <m/>
    <d v="2024-01-07T00:00:00"/>
    <s v="OK"/>
    <n v="4.3"/>
    <n v="4.3"/>
    <n v="2.0000000000582077"/>
    <n v="0"/>
  </r>
  <r>
    <s v="D1151"/>
    <d v="2024-01-07T07:00:00"/>
    <d v="2024-01-07T19:00:00"/>
    <d v="2024-01-07T17:00:00"/>
    <x v="5"/>
    <n v="348"/>
    <n v="2491"/>
    <n v="418"/>
    <n v="29"/>
    <s v="Heavy"/>
    <x v="2"/>
    <s v="DRV46"/>
    <s v="East"/>
    <s v="Internal"/>
    <n v="4.5"/>
    <d v="2024-01-07T00:00:00"/>
    <s v="OK"/>
    <n v="4.2"/>
    <n v="4.5"/>
    <n v="1.9999999998835847"/>
    <n v="0"/>
  </r>
  <r>
    <s v="D1152"/>
    <d v="2024-01-07T08:00:00"/>
    <d v="2024-01-07T20:00:00"/>
    <d v="2024-01-07T18:00:00"/>
    <x v="0"/>
    <n v="305"/>
    <n v="3457"/>
    <n v="408"/>
    <n v="21"/>
    <s v="Ultra"/>
    <x v="1"/>
    <s v="DRV37"/>
    <s v="East"/>
    <s v="Internal"/>
    <m/>
    <d v="2024-01-07T00:00:00"/>
    <s v="OK"/>
    <n v="4.2"/>
    <n v="4.2"/>
    <n v="2.0000000000582077"/>
    <n v="0"/>
  </r>
  <r>
    <s v="D1153"/>
    <d v="2024-01-07T09:00:00"/>
    <d v="2024-01-07T21:00:00"/>
    <d v="2024-01-07T19:00:00"/>
    <x v="1"/>
    <n v="96"/>
    <n v="905"/>
    <n v="693"/>
    <n v="21"/>
    <s v="Standard"/>
    <x v="0"/>
    <s v="DRV1"/>
    <s v="South"/>
    <s v="Internal"/>
    <n v="4.7"/>
    <d v="2024-01-07T00:00:00"/>
    <s v="OK"/>
    <n v="4.3"/>
    <n v="4.7"/>
    <n v="2.0000000000582077"/>
    <n v="0"/>
  </r>
  <r>
    <s v="D1154"/>
    <d v="2024-01-07T10:00:00"/>
    <d v="2024-01-07T22:00:00"/>
    <d v="2024-01-07T20:00:00"/>
    <x v="2"/>
    <n v="220"/>
    <n v="1569"/>
    <n v="224"/>
    <n v="19"/>
    <s v="Heavy"/>
    <x v="2"/>
    <s v="DRV45"/>
    <s v="South"/>
    <s v="External"/>
    <n v="3.8"/>
    <d v="2024-01-07T00:00:00"/>
    <s v="OK"/>
    <n v="4.2"/>
    <n v="3.8"/>
    <n v="1.9999999998835847"/>
    <n v="0"/>
  </r>
  <r>
    <s v="D1155"/>
    <d v="2024-01-07T11:00:00"/>
    <d v="2024-01-07T23:00:00"/>
    <d v="2024-01-07T21:00:00"/>
    <x v="3"/>
    <n v="326"/>
    <n v="4767"/>
    <n v="191"/>
    <n v="13"/>
    <s v="Heavy"/>
    <x v="1"/>
    <s v="DRV3"/>
    <s v="East"/>
    <s v="Internal"/>
    <n v="4.5"/>
    <d v="2024-01-07T00:00:00"/>
    <s v="OK"/>
    <n v="4.2"/>
    <n v="4.5"/>
    <n v="2.0000000000582077"/>
    <n v="0"/>
  </r>
  <r>
    <s v="D1156"/>
    <d v="2024-01-07T12:00:00"/>
    <d v="2024-01-08T00:00:00"/>
    <d v="2024-01-07T22:00:00"/>
    <x v="2"/>
    <n v="387"/>
    <n v="3197"/>
    <n v="149"/>
    <n v="9"/>
    <s v="Ultra"/>
    <x v="0"/>
    <s v="DRV7"/>
    <s v="Central"/>
    <s v="External"/>
    <n v="4.7"/>
    <d v="2024-01-07T00:00:00"/>
    <s v="OK"/>
    <n v="4.2"/>
    <n v="4.7"/>
    <n v="2.0000000000582077"/>
    <n v="0"/>
  </r>
  <r>
    <s v="D1157"/>
    <d v="2024-01-07T13:00:00"/>
    <d v="2024-01-08T01:00:00"/>
    <d v="2024-01-07T23:00:00"/>
    <x v="2"/>
    <n v="242"/>
    <n v="2302"/>
    <n v="535"/>
    <n v="26"/>
    <s v="Ultra"/>
    <x v="1"/>
    <s v="DRV5"/>
    <s v="North"/>
    <s v="External"/>
    <n v="4.7"/>
    <d v="2024-01-07T00:00:00"/>
    <s v="OK"/>
    <n v="4.4000000000000004"/>
    <n v="4.7"/>
    <n v="1.9999999998835847"/>
    <n v="0"/>
  </r>
  <r>
    <s v="D1158"/>
    <d v="2024-01-07T14:00:00"/>
    <d v="2024-01-08T02:00:00"/>
    <d v="2024-01-08T00:00:00"/>
    <x v="5"/>
    <n v="96"/>
    <n v="4846"/>
    <n v="388"/>
    <n v="27"/>
    <s v="Heavy"/>
    <x v="1"/>
    <s v="DRV37"/>
    <s v="South"/>
    <s v="External"/>
    <n v="4.2"/>
    <d v="2024-01-07T00:00:00"/>
    <s v="OK"/>
    <n v="4.2"/>
    <n v="4.2"/>
    <n v="2.0000000000582077"/>
    <n v="0"/>
  </r>
  <r>
    <s v="D1159"/>
    <d v="2024-01-07T15:00:00"/>
    <d v="2024-01-08T03:00:00"/>
    <d v="2024-01-08T01:00:00"/>
    <x v="0"/>
    <n v="93"/>
    <n v="3144"/>
    <n v="454"/>
    <n v="12"/>
    <s v="Standard"/>
    <x v="2"/>
    <s v="DRV36"/>
    <s v="East"/>
    <s v="Internal"/>
    <n v="4"/>
    <d v="2024-01-07T00:00:00"/>
    <s v="OK"/>
    <n v="4.2"/>
    <n v="4"/>
    <n v="2.0000000000582077"/>
    <n v="0"/>
  </r>
  <r>
    <s v="D1160"/>
    <d v="2024-01-07T16:00:00"/>
    <d v="2024-01-08T04:00:00"/>
    <d v="2024-01-08T02:00:00"/>
    <x v="5"/>
    <n v="398"/>
    <n v="1934"/>
    <n v="718"/>
    <n v="24"/>
    <s v="Ultra"/>
    <x v="2"/>
    <s v="DRV27"/>
    <s v="East"/>
    <s v="Internal"/>
    <m/>
    <d v="2024-01-07T00:00:00"/>
    <s v="OK"/>
    <n v="4.2"/>
    <n v="4.2"/>
    <n v="1.9999999998835847"/>
    <n v="0"/>
  </r>
  <r>
    <s v="D1161"/>
    <d v="2024-01-07T17:00:00"/>
    <d v="2024-01-08T05:00:00"/>
    <d v="2024-01-08T03:00:00"/>
    <x v="3"/>
    <n v="999"/>
    <n v="3232"/>
    <n v="708"/>
    <n v="24"/>
    <s v="Standard"/>
    <x v="2"/>
    <s v="DRV32"/>
    <s v="East"/>
    <s v="Internal"/>
    <n v="3.8"/>
    <d v="2024-01-07T00:00:00"/>
    <s v="OK"/>
    <n v="4.2"/>
    <n v="3.8"/>
    <n v="2.0000000000582077"/>
    <n v="0"/>
  </r>
  <r>
    <s v="D1162"/>
    <d v="2024-01-07T18:00:00"/>
    <d v="2024-01-08T06:00:00"/>
    <d v="2024-01-08T04:00:00"/>
    <x v="4"/>
    <n v="729"/>
    <n v="563"/>
    <n v="458"/>
    <n v="21"/>
    <s v="Heavy"/>
    <x v="1"/>
    <s v="DRV19"/>
    <s v="Central"/>
    <s v="External"/>
    <n v="3.8"/>
    <d v="2024-01-07T00:00:00"/>
    <s v="OK"/>
    <n v="4.2"/>
    <n v="3.8"/>
    <n v="2.0000000000582077"/>
    <n v="0"/>
  </r>
  <r>
    <s v="D1163"/>
    <d v="2024-01-07T19:00:00"/>
    <d v="2024-01-08T07:00:00"/>
    <d v="2024-01-08T05:00:00"/>
    <x v="2"/>
    <n v="58"/>
    <n v="734"/>
    <n v="295"/>
    <n v="8"/>
    <s v="Mini"/>
    <x v="0"/>
    <s v="DRV25"/>
    <s v="South"/>
    <s v="Internal"/>
    <n v="4.5"/>
    <d v="2024-01-07T00:00:00"/>
    <s v="OK"/>
    <n v="4.3"/>
    <n v="4.5"/>
    <n v="1.9999999998835847"/>
    <n v="0"/>
  </r>
  <r>
    <s v="D1164"/>
    <d v="2024-01-07T20:00:00"/>
    <d v="2024-01-08T08:00:00"/>
    <d v="2024-01-08T06:00:00"/>
    <x v="1"/>
    <n v="772"/>
    <n v="1335"/>
    <n v="570"/>
    <n v="2"/>
    <s v="Ultra"/>
    <x v="2"/>
    <s v="DRV37"/>
    <s v="East"/>
    <s v="External"/>
    <n v="4"/>
    <d v="2024-01-07T00:00:00"/>
    <s v="OK"/>
    <n v="4.2"/>
    <n v="4"/>
    <n v="2.0000000000582077"/>
    <n v="0"/>
  </r>
  <r>
    <s v="D1165"/>
    <d v="2024-01-07T21:00:00"/>
    <d v="2024-01-08T09:00:00"/>
    <d v="2024-01-08T07:00:00"/>
    <x v="3"/>
    <n v="584"/>
    <n v="1657"/>
    <n v="452"/>
    <n v="24"/>
    <s v="Standard"/>
    <x v="2"/>
    <s v="DRV25"/>
    <s v="West"/>
    <s v="Internal"/>
    <n v="4.2"/>
    <d v="2024-01-07T00:00:00"/>
    <s v="OK"/>
    <n v="4.3"/>
    <n v="4.2"/>
    <n v="2.0000000000582077"/>
    <n v="0"/>
  </r>
  <r>
    <s v="D1166"/>
    <d v="2024-01-07T22:00:00"/>
    <d v="2024-01-08T10:00:00"/>
    <d v="2024-01-08T08:00:00"/>
    <x v="0"/>
    <n v="847"/>
    <n v="4151"/>
    <n v="203"/>
    <n v="8"/>
    <s v="Mini"/>
    <x v="3"/>
    <s v="DRV23"/>
    <s v="North"/>
    <s v="Internal"/>
    <n v="4.2"/>
    <d v="2024-01-07T00:00:00"/>
    <s v="OK"/>
    <n v="4.3"/>
    <n v="4.2"/>
    <n v="1.9999999998835847"/>
    <n v="0"/>
  </r>
  <r>
    <s v="D1167"/>
    <d v="2024-01-07T23:00:00"/>
    <d v="2024-01-08T11:00:00"/>
    <d v="2024-01-08T09:00:00"/>
    <x v="3"/>
    <n v="339"/>
    <n v="3666"/>
    <n v="645"/>
    <n v="1"/>
    <s v="Standard"/>
    <x v="2"/>
    <s v="DRV49"/>
    <s v="East"/>
    <s v="External"/>
    <n v="4"/>
    <d v="2024-01-07T00:00:00"/>
    <s v="OK"/>
    <n v="4.2"/>
    <n v="4"/>
    <n v="2.0000000000582077"/>
    <n v="0"/>
  </r>
  <r>
    <s v="D1168"/>
    <d v="2024-01-08T00:00:00"/>
    <d v="2024-01-08T12:00:00"/>
    <d v="2024-01-08T10:00:00"/>
    <x v="1"/>
    <n v="319"/>
    <n v="3489"/>
    <n v="678"/>
    <n v="21"/>
    <s v="Standard"/>
    <x v="1"/>
    <s v="DRV23"/>
    <s v="South"/>
    <s v="External"/>
    <m/>
    <d v="2024-01-08T00:00:00"/>
    <s v="OK"/>
    <n v="4.2"/>
    <n v="4.2"/>
    <n v="2.0000000000582077"/>
    <n v="0"/>
  </r>
  <r>
    <s v="D1169"/>
    <d v="2024-01-08T01:00:00"/>
    <d v="2024-01-08T13:00:00"/>
    <d v="2024-01-08T11:00:00"/>
    <x v="4"/>
    <n v="535"/>
    <n v="1055"/>
    <n v="527"/>
    <n v="19"/>
    <s v="Heavy"/>
    <x v="3"/>
    <s v="DRV22"/>
    <s v="South"/>
    <s v="Internal"/>
    <m/>
    <d v="2024-01-08T00:00:00"/>
    <s v="OK"/>
    <n v="4.3"/>
    <n v="4.3"/>
    <n v="1.9999999998835847"/>
    <n v="0"/>
  </r>
  <r>
    <s v="D1170"/>
    <d v="2024-01-08T02:00:00"/>
    <d v="2024-01-08T14:00:00"/>
    <d v="2024-01-08T12:00:00"/>
    <x v="5"/>
    <n v="855"/>
    <n v="792"/>
    <n v="295"/>
    <n v="25"/>
    <s v="Standard"/>
    <x v="2"/>
    <s v="DRV4"/>
    <s v="West"/>
    <s v="Internal"/>
    <m/>
    <d v="2024-01-08T00:00:00"/>
    <s v="OK"/>
    <n v="4.3"/>
    <n v="4.3"/>
    <n v="2.0000000000582077"/>
    <n v="0"/>
  </r>
  <r>
    <s v="D1171"/>
    <d v="2024-01-08T03:00:00"/>
    <d v="2024-01-08T15:00:00"/>
    <d v="2024-01-08T13:00:00"/>
    <x v="3"/>
    <n v="166"/>
    <n v="1281"/>
    <n v="181"/>
    <n v="5"/>
    <s v="Ultra"/>
    <x v="3"/>
    <s v="DRV8"/>
    <s v="Central"/>
    <s v="External"/>
    <m/>
    <d v="2024-01-08T00:00:00"/>
    <s v="OK"/>
    <n v="4.2"/>
    <n v="4.2"/>
    <n v="2.0000000000582077"/>
    <n v="0"/>
  </r>
  <r>
    <s v="D1172"/>
    <d v="2024-01-08T04:00:00"/>
    <d v="2024-01-08T16:00:00"/>
    <d v="2024-01-08T14:00:00"/>
    <x v="5"/>
    <n v="904"/>
    <n v="1862"/>
    <n v="582"/>
    <n v="23"/>
    <s v="Heavy"/>
    <x v="2"/>
    <s v="DRV14"/>
    <s v="North"/>
    <s v="External"/>
    <n v="4.7"/>
    <d v="2024-01-08T00:00:00"/>
    <s v="OK"/>
    <n v="4.4000000000000004"/>
    <n v="4.7"/>
    <n v="1.9999999998835847"/>
    <n v="0"/>
  </r>
  <r>
    <s v="D1173"/>
    <d v="2024-01-08T05:00:00"/>
    <d v="2024-01-08T17:00:00"/>
    <d v="2024-01-08T15:00:00"/>
    <x v="5"/>
    <n v="190"/>
    <n v="2992"/>
    <n v="751"/>
    <n v="24"/>
    <s v="Heavy"/>
    <x v="0"/>
    <s v="DRV48"/>
    <s v="East"/>
    <s v="Internal"/>
    <n v="3.8"/>
    <d v="2024-01-08T00:00:00"/>
    <s v="OK"/>
    <n v="4.2"/>
    <n v="3.8"/>
    <n v="2.0000000000582077"/>
    <n v="0"/>
  </r>
  <r>
    <s v="D1174"/>
    <d v="2024-01-08T06:00:00"/>
    <d v="2024-01-08T18:00:00"/>
    <d v="2024-01-08T16:00:00"/>
    <x v="1"/>
    <n v="80"/>
    <n v="3877"/>
    <n v="346"/>
    <n v="19"/>
    <s v="Ultra"/>
    <x v="1"/>
    <s v="DRV38"/>
    <s v="Central"/>
    <s v="External"/>
    <n v="4.7"/>
    <d v="2024-01-08T00:00:00"/>
    <s v="OK"/>
    <n v="4.2"/>
    <n v="4.7"/>
    <n v="2.0000000000582077"/>
    <n v="0"/>
  </r>
  <r>
    <s v="D1175"/>
    <d v="2024-01-08T07:00:00"/>
    <d v="2024-01-08T19:00:00"/>
    <d v="2024-01-08T17:00:00"/>
    <x v="1"/>
    <n v="136"/>
    <n v="1715"/>
    <n v="692"/>
    <n v="10"/>
    <s v="Mini"/>
    <x v="0"/>
    <s v="DRV39"/>
    <s v="Central"/>
    <s v="Internal"/>
    <n v="4.5"/>
    <d v="2024-01-08T00:00:00"/>
    <s v="OK"/>
    <n v="4.2"/>
    <n v="4.5"/>
    <n v="1.9999999998835847"/>
    <n v="0"/>
  </r>
  <r>
    <s v="D1176"/>
    <d v="2024-01-08T08:00:00"/>
    <d v="2024-01-08T20:00:00"/>
    <d v="2024-01-08T18:00:00"/>
    <x v="5"/>
    <n v="764"/>
    <n v="500"/>
    <n v="655"/>
    <n v="27"/>
    <s v="Ultra"/>
    <x v="1"/>
    <s v="DRV35"/>
    <s v="Central"/>
    <s v="External"/>
    <n v="4.2"/>
    <d v="2024-01-08T00:00:00"/>
    <s v="OK"/>
    <n v="4.2"/>
    <n v="4.2"/>
    <n v="2.0000000000582077"/>
    <n v="0"/>
  </r>
  <r>
    <s v="D1177"/>
    <d v="2024-01-08T09:00:00"/>
    <d v="2024-01-08T21:00:00"/>
    <d v="2024-01-08T19:00:00"/>
    <x v="1"/>
    <n v="505"/>
    <n v="2453"/>
    <n v="54"/>
    <n v="29"/>
    <s v="Standard"/>
    <x v="2"/>
    <s v="DRV18"/>
    <s v="North"/>
    <s v="Internal"/>
    <m/>
    <d v="2024-01-08T00:00:00"/>
    <s v="OK"/>
    <n v="4.3"/>
    <n v="4.3"/>
    <n v="2.0000000000582077"/>
    <n v="0"/>
  </r>
  <r>
    <s v="D1178"/>
    <d v="2024-01-08T10:00:00"/>
    <d v="2024-01-08T22:00:00"/>
    <d v="2024-01-08T20:00:00"/>
    <x v="0"/>
    <n v="755"/>
    <n v="2959"/>
    <n v="573"/>
    <n v="28"/>
    <s v="Mini"/>
    <x v="2"/>
    <s v="DRV32"/>
    <s v="West"/>
    <s v="External"/>
    <m/>
    <d v="2024-01-08T00:00:00"/>
    <s v="OK"/>
    <n v="4.3"/>
    <n v="4.3"/>
    <n v="1.9999999998835847"/>
    <n v="0"/>
  </r>
  <r>
    <s v="D1179"/>
    <d v="2024-01-08T11:00:00"/>
    <d v="2024-01-08T23:00:00"/>
    <d v="2024-01-08T21:00:00"/>
    <x v="0"/>
    <n v="252"/>
    <n v="719"/>
    <n v="684"/>
    <n v="21"/>
    <s v="Mini"/>
    <x v="3"/>
    <s v="DRV20"/>
    <s v="South"/>
    <s v="External"/>
    <n v="4"/>
    <d v="2024-01-08T00:00:00"/>
    <s v="OK"/>
    <n v="4.2"/>
    <n v="4"/>
    <n v="2.0000000000582077"/>
    <n v="0"/>
  </r>
  <r>
    <s v="D1180"/>
    <d v="2024-01-08T12:00:00"/>
    <d v="2024-01-09T00:00:00"/>
    <d v="2024-01-08T22:00:00"/>
    <x v="0"/>
    <n v="776"/>
    <n v="1148"/>
    <n v="198"/>
    <n v="26"/>
    <s v="Mini"/>
    <x v="0"/>
    <s v="DRV18"/>
    <s v="Central"/>
    <s v="External"/>
    <n v="4.2"/>
    <d v="2024-01-08T00:00:00"/>
    <s v="OK"/>
    <n v="4.2"/>
    <n v="4.2"/>
    <n v="2.0000000000582077"/>
    <n v="0"/>
  </r>
  <r>
    <s v="D1181"/>
    <d v="2024-01-08T13:00:00"/>
    <d v="2024-01-09T01:00:00"/>
    <d v="2024-01-08T23:00:00"/>
    <x v="0"/>
    <n v="672"/>
    <n v="3679"/>
    <n v="685"/>
    <n v="20"/>
    <s v="Heavy"/>
    <x v="0"/>
    <s v="DRV16"/>
    <s v="North"/>
    <s v="External"/>
    <n v="4.2"/>
    <d v="2024-01-08T00:00:00"/>
    <s v="OK"/>
    <n v="4.4000000000000004"/>
    <n v="4.2"/>
    <n v="1.9999999998835847"/>
    <n v="0"/>
  </r>
  <r>
    <s v="D1182"/>
    <d v="2024-01-08T14:00:00"/>
    <d v="2024-01-09T02:00:00"/>
    <d v="2024-01-09T00:00:00"/>
    <x v="4"/>
    <n v="201"/>
    <n v="4566"/>
    <n v="737"/>
    <n v="20"/>
    <s v="Standard"/>
    <x v="1"/>
    <s v="DRV18"/>
    <s v="North"/>
    <s v="Internal"/>
    <n v="3.8"/>
    <d v="2024-01-08T00:00:00"/>
    <s v="OK"/>
    <n v="4.3"/>
    <n v="3.8"/>
    <n v="2.0000000000582077"/>
    <n v="0"/>
  </r>
  <r>
    <s v="D1183"/>
    <d v="2024-01-08T15:00:00"/>
    <d v="2024-01-09T03:00:00"/>
    <d v="2024-01-09T01:00:00"/>
    <x v="2"/>
    <n v="262"/>
    <n v="4326"/>
    <n v="303"/>
    <n v="27"/>
    <s v="Standard"/>
    <x v="1"/>
    <s v="DRV7"/>
    <s v="North"/>
    <s v="External"/>
    <n v="3.8"/>
    <d v="2024-01-08T00:00:00"/>
    <s v="OK"/>
    <n v="4.4000000000000004"/>
    <n v="3.8"/>
    <n v="2.0000000000582077"/>
    <n v="0"/>
  </r>
  <r>
    <s v="D1184"/>
    <d v="2024-01-08T16:00:00"/>
    <d v="2024-01-09T04:00:00"/>
    <d v="2024-01-09T02:00:00"/>
    <x v="0"/>
    <n v="948"/>
    <n v="4854"/>
    <n v="166"/>
    <n v="7"/>
    <s v="Mini"/>
    <x v="0"/>
    <s v="DRV47"/>
    <s v="South"/>
    <s v="Internal"/>
    <n v="4.5"/>
    <d v="2024-01-08T00:00:00"/>
    <s v="OK"/>
    <n v="4.3"/>
    <n v="4.5"/>
    <n v="1.9999999998835847"/>
    <n v="0"/>
  </r>
  <r>
    <s v="D1185"/>
    <d v="2024-01-08T17:00:00"/>
    <d v="2024-01-09T05:00:00"/>
    <d v="2024-01-09T03:00:00"/>
    <x v="5"/>
    <n v="221"/>
    <n v="4253"/>
    <n v="269"/>
    <n v="2"/>
    <s v="Heavy"/>
    <x v="3"/>
    <s v="DRV1"/>
    <s v="West"/>
    <s v="External"/>
    <m/>
    <d v="2024-01-08T00:00:00"/>
    <s v="OK"/>
    <n v="4.3"/>
    <n v="4.3"/>
    <n v="2.0000000000582077"/>
    <n v="0"/>
  </r>
  <r>
    <s v="D1186"/>
    <d v="2024-01-08T18:00:00"/>
    <d v="2024-01-09T06:00:00"/>
    <d v="2024-01-09T04:00:00"/>
    <x v="2"/>
    <n v="918"/>
    <n v="4766"/>
    <n v="332"/>
    <n v="13"/>
    <s v="Ultra"/>
    <x v="1"/>
    <s v="DRV13"/>
    <s v="East"/>
    <s v="Internal"/>
    <n v="4.2"/>
    <d v="2024-01-08T00:00:00"/>
    <s v="OK"/>
    <n v="4.2"/>
    <n v="4.2"/>
    <n v="2.0000000000582077"/>
    <n v="0"/>
  </r>
  <r>
    <s v="D1187"/>
    <d v="2024-01-08T19:00:00"/>
    <d v="2024-01-09T07:00:00"/>
    <d v="2024-01-09T05:00:00"/>
    <x v="1"/>
    <n v="153"/>
    <n v="1607"/>
    <n v="680"/>
    <n v="11"/>
    <s v="Heavy"/>
    <x v="2"/>
    <s v="DRV37"/>
    <s v="West"/>
    <s v="External"/>
    <n v="3.8"/>
    <d v="2024-01-08T00:00:00"/>
    <s v="OK"/>
    <n v="4.3"/>
    <n v="3.8"/>
    <n v="1.9999999998835847"/>
    <n v="0"/>
  </r>
  <r>
    <s v="D1188"/>
    <d v="2024-01-08T20:00:00"/>
    <d v="2024-01-09T08:00:00"/>
    <d v="2024-01-09T06:00:00"/>
    <x v="2"/>
    <n v="253"/>
    <n v="3730"/>
    <n v="148"/>
    <n v="1"/>
    <s v="Heavy"/>
    <x v="1"/>
    <s v="DRV42"/>
    <s v="West"/>
    <s v="External"/>
    <m/>
    <d v="2024-01-08T00:00:00"/>
    <s v="OK"/>
    <n v="4.3"/>
    <n v="4.3"/>
    <n v="2.0000000000582077"/>
    <n v="0"/>
  </r>
  <r>
    <s v="D1189"/>
    <d v="2024-01-08T21:00:00"/>
    <d v="2024-01-09T09:00:00"/>
    <d v="2024-01-09T07:00:00"/>
    <x v="5"/>
    <n v="68"/>
    <n v="1270"/>
    <n v="661"/>
    <n v="20"/>
    <s v="Mini"/>
    <x v="1"/>
    <s v="DRV22"/>
    <s v="West"/>
    <s v="Internal"/>
    <m/>
    <d v="2024-01-08T00:00:00"/>
    <s v="OK"/>
    <n v="4.3"/>
    <n v="4.3"/>
    <n v="2.0000000000582077"/>
    <n v="0"/>
  </r>
  <r>
    <s v="D1190"/>
    <d v="2024-01-08T22:00:00"/>
    <d v="2024-01-09T10:00:00"/>
    <d v="2024-01-09T08:00:00"/>
    <x v="1"/>
    <n v="779"/>
    <n v="3575"/>
    <n v="299"/>
    <n v="6"/>
    <s v="Heavy"/>
    <x v="1"/>
    <s v="DRV17"/>
    <s v="South"/>
    <s v="External"/>
    <n v="4.2"/>
    <d v="2024-01-08T00:00:00"/>
    <s v="OK"/>
    <n v="4.2"/>
    <n v="4.2"/>
    <n v="1.9999999998835847"/>
    <n v="0"/>
  </r>
  <r>
    <s v="D1191"/>
    <d v="2024-01-08T23:00:00"/>
    <d v="2024-01-09T11:00:00"/>
    <d v="2024-01-09T09:00:00"/>
    <x v="2"/>
    <n v="189"/>
    <n v="1728"/>
    <n v="413"/>
    <n v="19"/>
    <s v="Heavy"/>
    <x v="3"/>
    <s v="DRV39"/>
    <s v="South"/>
    <s v="External"/>
    <m/>
    <d v="2024-01-08T00:00:00"/>
    <s v="OK"/>
    <n v="4.2"/>
    <n v="4.2"/>
    <n v="2.0000000000582077"/>
    <n v="0"/>
  </r>
  <r>
    <s v="D1192"/>
    <d v="2024-01-09T00:00:00"/>
    <d v="2024-01-09T12:00:00"/>
    <d v="2024-01-09T10:00:00"/>
    <x v="2"/>
    <n v="681"/>
    <n v="826"/>
    <n v="615"/>
    <n v="20"/>
    <s v="Standard"/>
    <x v="2"/>
    <s v="DRV29"/>
    <s v="South"/>
    <s v="External"/>
    <n v="4"/>
    <d v="2024-01-09T00:00:00"/>
    <s v="OK"/>
    <n v="4.2"/>
    <n v="4"/>
    <n v="2.0000000000582077"/>
    <n v="0"/>
  </r>
  <r>
    <s v="D1193"/>
    <d v="2024-01-09T01:00:00"/>
    <d v="2024-01-09T13:00:00"/>
    <d v="2024-01-09T11:00:00"/>
    <x v="0"/>
    <n v="775"/>
    <n v="571"/>
    <n v="50"/>
    <n v="19"/>
    <s v="Mini"/>
    <x v="3"/>
    <s v="DRV9"/>
    <s v="Central"/>
    <s v="Internal"/>
    <m/>
    <d v="2024-01-09T00:00:00"/>
    <s v="OK"/>
    <n v="4.2"/>
    <n v="4.2"/>
    <n v="1.9999999998835847"/>
    <n v="0"/>
  </r>
  <r>
    <s v="D1194"/>
    <d v="2024-01-09T02:00:00"/>
    <d v="2024-01-09T14:00:00"/>
    <d v="2024-01-09T12:00:00"/>
    <x v="0"/>
    <n v="198"/>
    <n v="4412"/>
    <n v="350"/>
    <n v="24"/>
    <s v="Mini"/>
    <x v="0"/>
    <s v="DRV39"/>
    <s v="West"/>
    <s v="External"/>
    <n v="3.8"/>
    <d v="2024-01-09T00:00:00"/>
    <s v="OK"/>
    <n v="4.3"/>
    <n v="3.8"/>
    <n v="2.0000000000582077"/>
    <n v="0"/>
  </r>
  <r>
    <s v="D1195"/>
    <d v="2024-01-09T03:00:00"/>
    <d v="2024-01-09T15:00:00"/>
    <d v="2024-01-09T13:00:00"/>
    <x v="1"/>
    <n v="275"/>
    <n v="3872"/>
    <n v="435"/>
    <n v="15"/>
    <s v="Standard"/>
    <x v="0"/>
    <s v="DRV32"/>
    <s v="South"/>
    <s v="External"/>
    <n v="4.7"/>
    <d v="2024-01-09T00:00:00"/>
    <s v="OK"/>
    <n v="4.2"/>
    <n v="4.7"/>
    <n v="2.0000000000582077"/>
    <n v="0"/>
  </r>
  <r>
    <s v="D1196"/>
    <d v="2024-01-09T04:00:00"/>
    <d v="2024-01-09T16:00:00"/>
    <d v="2024-01-09T14:00:00"/>
    <x v="1"/>
    <n v="110"/>
    <n v="606"/>
    <n v="634"/>
    <n v="24"/>
    <s v="Standard"/>
    <x v="1"/>
    <s v="DRV49"/>
    <s v="North"/>
    <s v="Internal"/>
    <m/>
    <d v="2024-01-09T00:00:00"/>
    <s v="OK"/>
    <n v="4.3"/>
    <n v="4.3"/>
    <n v="1.9999999998835847"/>
    <n v="0"/>
  </r>
  <r>
    <s v="D1197"/>
    <d v="2024-01-09T05:00:00"/>
    <d v="2024-01-09T17:00:00"/>
    <d v="2024-01-09T15:00:00"/>
    <x v="1"/>
    <n v="994"/>
    <n v="2279"/>
    <n v="333"/>
    <n v="25"/>
    <s v="Mini"/>
    <x v="1"/>
    <s v="DRV15"/>
    <s v="South"/>
    <s v="External"/>
    <n v="3.8"/>
    <d v="2024-01-09T00:00:00"/>
    <s v="OK"/>
    <n v="4.2"/>
    <n v="3.8"/>
    <n v="2.0000000000582077"/>
    <n v="0"/>
  </r>
  <r>
    <s v="D1198"/>
    <d v="2024-01-09T06:00:00"/>
    <d v="2024-01-09T18:00:00"/>
    <d v="2024-01-09T16:00:00"/>
    <x v="1"/>
    <n v="485"/>
    <n v="1136"/>
    <n v="610"/>
    <n v="11"/>
    <s v="Heavy"/>
    <x v="1"/>
    <s v="DRV10"/>
    <s v="East"/>
    <s v="Internal"/>
    <n v="4.2"/>
    <d v="2024-01-09T00:00:00"/>
    <s v="OK"/>
    <n v="4.2"/>
    <n v="4.2"/>
    <n v="2.0000000000582077"/>
    <n v="0"/>
  </r>
  <r>
    <s v="D1199"/>
    <d v="2024-01-09T07:00:00"/>
    <d v="2024-01-09T19:00:00"/>
    <d v="2024-01-09T17:00:00"/>
    <x v="3"/>
    <n v="537"/>
    <n v="3224"/>
    <n v="402"/>
    <n v="24"/>
    <s v="Standard"/>
    <x v="1"/>
    <s v="DRV28"/>
    <s v="West"/>
    <s v="Internal"/>
    <n v="4.7"/>
    <d v="2024-01-09T00:00:00"/>
    <s v="OK"/>
    <n v="4.3"/>
    <n v="4.7"/>
    <n v="1.9999999998835847"/>
    <n v="0"/>
  </r>
  <r>
    <s v="D1200"/>
    <d v="2024-01-09T08:00:00"/>
    <d v="2024-01-09T20:00:00"/>
    <d v="2024-01-09T18:00:00"/>
    <x v="4"/>
    <n v="267"/>
    <n v="3876"/>
    <n v="72"/>
    <n v="5"/>
    <s v="Heavy"/>
    <x v="2"/>
    <s v="DRV29"/>
    <s v="East"/>
    <s v="External"/>
    <m/>
    <d v="2024-01-09T00:00:00"/>
    <s v="OK"/>
    <n v="4.2"/>
    <n v="4.2"/>
    <n v="2.0000000000582077"/>
    <n v="0"/>
  </r>
  <r>
    <s v="D1201"/>
    <d v="2024-01-09T09:00:00"/>
    <d v="2024-01-09T21:00:00"/>
    <d v="2024-01-09T19:00:00"/>
    <x v="5"/>
    <n v="417"/>
    <n v="4333"/>
    <n v="217"/>
    <n v="1"/>
    <s v="Standard"/>
    <x v="3"/>
    <s v="DRV49"/>
    <s v="North"/>
    <s v="External"/>
    <n v="4.5"/>
    <d v="2024-01-09T00:00:00"/>
    <s v="OK"/>
    <n v="4.4000000000000004"/>
    <n v="4.5"/>
    <n v="2.0000000000582077"/>
    <n v="0"/>
  </r>
  <r>
    <s v="D1202"/>
    <d v="2024-01-09T10:00:00"/>
    <d v="2024-01-09T22:00:00"/>
    <d v="2024-01-09T20:00:00"/>
    <x v="0"/>
    <n v="845"/>
    <n v="1659"/>
    <n v="142"/>
    <n v="14"/>
    <s v="Standard"/>
    <x v="1"/>
    <s v="DRV23"/>
    <s v="West"/>
    <s v="External"/>
    <n v="4"/>
    <d v="2024-01-09T00:00:00"/>
    <s v="OK"/>
    <n v="4.3"/>
    <n v="4"/>
    <n v="1.9999999998835847"/>
    <n v="0"/>
  </r>
  <r>
    <s v="D1203"/>
    <d v="2024-01-09T11:00:00"/>
    <d v="2024-01-09T23:00:00"/>
    <d v="2024-01-09T21:00:00"/>
    <x v="5"/>
    <n v="369"/>
    <n v="3573"/>
    <n v="156"/>
    <n v="17"/>
    <s v="Mini"/>
    <x v="1"/>
    <s v="DRV3"/>
    <s v="Central"/>
    <s v="Internal"/>
    <n v="4.7"/>
    <d v="2024-01-09T00:00:00"/>
    <s v="OK"/>
    <n v="4.2"/>
    <n v="4.7"/>
    <n v="2.0000000000582077"/>
    <n v="0"/>
  </r>
  <r>
    <s v="D1204"/>
    <d v="2024-01-09T12:00:00"/>
    <d v="2024-01-10T00:00:00"/>
    <d v="2024-01-09T22:00:00"/>
    <x v="1"/>
    <n v="803"/>
    <n v="4895"/>
    <n v="477"/>
    <n v="1"/>
    <s v="Heavy"/>
    <x v="3"/>
    <s v="DRV2"/>
    <s v="West"/>
    <s v="Internal"/>
    <m/>
    <d v="2024-01-09T00:00:00"/>
    <s v="OK"/>
    <n v="4.3"/>
    <n v="4.3"/>
    <n v="2.0000000000582077"/>
    <n v="0"/>
  </r>
  <r>
    <s v="D1205"/>
    <d v="2024-01-09T13:00:00"/>
    <d v="2024-01-10T01:00:00"/>
    <d v="2024-01-09T23:00:00"/>
    <x v="0"/>
    <n v="346"/>
    <n v="4970"/>
    <n v="143"/>
    <n v="21"/>
    <s v="Ultra"/>
    <x v="1"/>
    <s v="DRV15"/>
    <s v="East"/>
    <s v="Internal"/>
    <n v="4.5"/>
    <d v="2024-01-09T00:00:00"/>
    <s v="OK"/>
    <n v="4.2"/>
    <n v="4.5"/>
    <n v="1.9999999998835847"/>
    <n v="0"/>
  </r>
  <r>
    <s v="D1206"/>
    <d v="2024-01-09T14:00:00"/>
    <d v="2024-01-10T02:00:00"/>
    <d v="2024-01-10T00:00:00"/>
    <x v="4"/>
    <n v="407"/>
    <n v="1939"/>
    <n v="637"/>
    <n v="29"/>
    <s v="Standard"/>
    <x v="1"/>
    <s v="DRV34"/>
    <s v="South"/>
    <s v="Internal"/>
    <n v="3.8"/>
    <d v="2024-01-09T00:00:00"/>
    <s v="OK"/>
    <n v="4.3"/>
    <n v="3.8"/>
    <n v="2.0000000000582077"/>
    <n v="0"/>
  </r>
  <r>
    <s v="D1207"/>
    <d v="2024-01-09T15:00:00"/>
    <d v="2024-01-10T03:00:00"/>
    <d v="2024-01-10T01:00:00"/>
    <x v="4"/>
    <n v="624"/>
    <n v="1778"/>
    <n v="201"/>
    <n v="23"/>
    <s v="Mini"/>
    <x v="1"/>
    <s v="DRV33"/>
    <s v="South"/>
    <s v="Internal"/>
    <n v="4.2"/>
    <d v="2024-01-09T00:00:00"/>
    <s v="OK"/>
    <n v="4.3"/>
    <n v="4.2"/>
    <n v="2.0000000000582077"/>
    <n v="0"/>
  </r>
  <r>
    <s v="D1208"/>
    <d v="2024-01-09T16:00:00"/>
    <d v="2024-01-10T04:00:00"/>
    <d v="2024-01-10T02:00:00"/>
    <x v="2"/>
    <n v="956"/>
    <n v="3402"/>
    <n v="273"/>
    <n v="27"/>
    <s v="Mini"/>
    <x v="0"/>
    <s v="DRV1"/>
    <s v="East"/>
    <s v="Internal"/>
    <n v="4.2"/>
    <d v="2024-01-09T00:00:00"/>
    <s v="OK"/>
    <n v="4.2"/>
    <n v="4.2"/>
    <n v="1.9999999998835847"/>
    <n v="0"/>
  </r>
  <r>
    <s v="D1209"/>
    <d v="2024-01-09T17:00:00"/>
    <d v="2024-01-10T05:00:00"/>
    <d v="2024-01-10T03:00:00"/>
    <x v="2"/>
    <n v="491"/>
    <n v="3997"/>
    <n v="761"/>
    <n v="19"/>
    <s v="Mini"/>
    <x v="0"/>
    <s v="DRV48"/>
    <s v="West"/>
    <s v="External"/>
    <n v="4.2"/>
    <d v="2024-01-09T00:00:00"/>
    <s v="OK"/>
    <n v="4.3"/>
    <n v="4.2"/>
    <n v="2.0000000000582077"/>
    <n v="0"/>
  </r>
  <r>
    <s v="D1210"/>
    <d v="2024-01-09T18:00:00"/>
    <d v="2024-01-10T06:00:00"/>
    <d v="2024-01-10T04:00:00"/>
    <x v="0"/>
    <n v="300"/>
    <n v="3898"/>
    <n v="148"/>
    <n v="22"/>
    <s v="Mini"/>
    <x v="3"/>
    <s v="DRV36"/>
    <s v="Central"/>
    <s v="Internal"/>
    <n v="3.8"/>
    <d v="2024-01-09T00:00:00"/>
    <s v="OK"/>
    <n v="4.2"/>
    <n v="3.8"/>
    <n v="2.0000000000582077"/>
    <n v="0"/>
  </r>
  <r>
    <s v="D1211"/>
    <d v="2024-01-09T19:00:00"/>
    <d v="2024-01-10T07:00:00"/>
    <d v="2024-01-10T05:00:00"/>
    <x v="1"/>
    <n v="671"/>
    <n v="2313"/>
    <n v="658"/>
    <n v="18"/>
    <s v="Ultra"/>
    <x v="3"/>
    <s v="DRV42"/>
    <s v="South"/>
    <s v="External"/>
    <n v="4.5"/>
    <d v="2024-01-09T00:00:00"/>
    <s v="OK"/>
    <n v="4.2"/>
    <n v="4.5"/>
    <n v="1.9999999998835847"/>
    <n v="0"/>
  </r>
  <r>
    <s v="D1212"/>
    <d v="2024-01-09T20:00:00"/>
    <d v="2024-01-10T08:00:00"/>
    <d v="2024-01-10T06:00:00"/>
    <x v="5"/>
    <n v="433"/>
    <n v="1501"/>
    <n v="219"/>
    <n v="26"/>
    <s v="Mini"/>
    <x v="1"/>
    <s v="DRV3"/>
    <s v="North"/>
    <s v="Internal"/>
    <n v="4.7"/>
    <d v="2024-01-09T00:00:00"/>
    <s v="OK"/>
    <n v="4.3"/>
    <n v="4.7"/>
    <n v="2.0000000000582077"/>
    <n v="0"/>
  </r>
  <r>
    <s v="D1213"/>
    <d v="2024-01-09T21:00:00"/>
    <d v="2024-01-10T09:00:00"/>
    <d v="2024-01-10T07:00:00"/>
    <x v="2"/>
    <n v="474"/>
    <n v="670"/>
    <n v="260"/>
    <n v="2"/>
    <s v="Standard"/>
    <x v="2"/>
    <s v="DRV35"/>
    <s v="West"/>
    <s v="External"/>
    <n v="4.2"/>
    <d v="2024-01-09T00:00:00"/>
    <s v="OK"/>
    <n v="4.3"/>
    <n v="4.2"/>
    <n v="2.0000000000582077"/>
    <n v="0"/>
  </r>
  <r>
    <s v="D1214"/>
    <d v="2024-01-09T22:00:00"/>
    <d v="2024-01-10T10:00:00"/>
    <d v="2024-01-10T08:00:00"/>
    <x v="2"/>
    <n v="304"/>
    <n v="1004"/>
    <n v="738"/>
    <n v="20"/>
    <s v="Heavy"/>
    <x v="2"/>
    <s v="DRV40"/>
    <s v="Central"/>
    <s v="External"/>
    <m/>
    <d v="2024-01-09T00:00:00"/>
    <s v="OK"/>
    <n v="4.2"/>
    <n v="4.2"/>
    <n v="1.9999999998835847"/>
    <n v="0"/>
  </r>
  <r>
    <s v="D1215"/>
    <d v="2024-01-09T23:00:00"/>
    <d v="2024-01-10T11:00:00"/>
    <d v="2024-01-10T09:00:00"/>
    <x v="4"/>
    <n v="944"/>
    <n v="905"/>
    <n v="350"/>
    <n v="9"/>
    <s v="Heavy"/>
    <x v="2"/>
    <s v="DRV21"/>
    <s v="Central"/>
    <s v="External"/>
    <n v="4.5"/>
    <d v="2024-01-09T00:00:00"/>
    <s v="OK"/>
    <n v="4.2"/>
    <n v="4.5"/>
    <n v="2.0000000000582077"/>
    <n v="0"/>
  </r>
  <r>
    <s v="D1216"/>
    <d v="2024-01-10T00:00:00"/>
    <d v="2024-01-10T12:00:00"/>
    <d v="2024-01-10T10:00:00"/>
    <x v="1"/>
    <n v="867"/>
    <n v="4563"/>
    <n v="573"/>
    <n v="24"/>
    <s v="Mini"/>
    <x v="1"/>
    <s v="DRV28"/>
    <s v="East"/>
    <s v="Internal"/>
    <m/>
    <d v="2024-01-10T00:00:00"/>
    <s v="OK"/>
    <n v="4.2"/>
    <n v="4.2"/>
    <n v="2.0000000000582077"/>
    <n v="0"/>
  </r>
  <r>
    <s v="D1217"/>
    <d v="2024-01-10T01:00:00"/>
    <d v="2024-01-10T13:00:00"/>
    <d v="2024-01-10T11:00:00"/>
    <x v="1"/>
    <n v="331"/>
    <n v="3186"/>
    <n v="624"/>
    <n v="4"/>
    <s v="Heavy"/>
    <x v="2"/>
    <s v="DRV20"/>
    <s v="South"/>
    <s v="Internal"/>
    <m/>
    <d v="2024-01-10T00:00:00"/>
    <s v="OK"/>
    <n v="4.3"/>
    <n v="4.3"/>
    <n v="1.9999999998835847"/>
    <n v="0"/>
  </r>
  <r>
    <s v="D1218"/>
    <d v="2024-01-10T02:00:00"/>
    <d v="2024-01-10T14:00:00"/>
    <d v="2024-01-10T12:00:00"/>
    <x v="1"/>
    <n v="440"/>
    <n v="3611"/>
    <n v="633"/>
    <n v="1"/>
    <s v="Mini"/>
    <x v="1"/>
    <s v="DRV2"/>
    <s v="Central"/>
    <s v="Internal"/>
    <n v="4.7"/>
    <d v="2024-01-10T00:00:00"/>
    <s v="OK"/>
    <n v="4.2"/>
    <n v="4.7"/>
    <n v="2.0000000000582077"/>
    <n v="0"/>
  </r>
  <r>
    <s v="D1219"/>
    <d v="2024-01-10T03:00:00"/>
    <d v="2024-01-10T15:00:00"/>
    <d v="2024-01-10T13:00:00"/>
    <x v="3"/>
    <n v="543"/>
    <n v="3096"/>
    <n v="68"/>
    <n v="10"/>
    <s v="Mini"/>
    <x v="3"/>
    <s v="DRV15"/>
    <s v="Central"/>
    <s v="External"/>
    <n v="4"/>
    <d v="2024-01-10T00:00:00"/>
    <s v="OK"/>
    <n v="4.2"/>
    <n v="4"/>
    <n v="2.0000000000582077"/>
    <n v="0"/>
  </r>
  <r>
    <s v="D1220"/>
    <d v="2024-01-10T04:00:00"/>
    <d v="2024-01-10T16:00:00"/>
    <d v="2024-01-10T14:00:00"/>
    <x v="5"/>
    <n v="250"/>
    <n v="3594"/>
    <n v="321"/>
    <n v="27"/>
    <s v="Standard"/>
    <x v="0"/>
    <s v="DRV20"/>
    <s v="Central"/>
    <s v="Internal"/>
    <m/>
    <d v="2024-01-10T00:00:00"/>
    <s v="OK"/>
    <n v="4.2"/>
    <n v="4.2"/>
    <n v="1.9999999998835847"/>
    <n v="0"/>
  </r>
  <r>
    <s v="D1221"/>
    <d v="2024-01-10T05:00:00"/>
    <d v="2024-01-10T17:00:00"/>
    <d v="2024-01-10T15:00:00"/>
    <x v="1"/>
    <n v="171"/>
    <n v="637"/>
    <n v="71"/>
    <n v="1"/>
    <s v="Standard"/>
    <x v="2"/>
    <s v="DRV45"/>
    <s v="South"/>
    <s v="Internal"/>
    <n v="4.5"/>
    <d v="2024-01-10T00:00:00"/>
    <s v="OK"/>
    <n v="4.3"/>
    <n v="4.5"/>
    <n v="2.0000000000582077"/>
    <n v="0"/>
  </r>
  <r>
    <s v="D1222"/>
    <d v="2024-01-10T06:00:00"/>
    <d v="2024-01-10T18:00:00"/>
    <d v="2024-01-10T16:00:00"/>
    <x v="3"/>
    <n v="378"/>
    <n v="3559"/>
    <n v="748"/>
    <n v="2"/>
    <s v="Mini"/>
    <x v="0"/>
    <s v="DRV5"/>
    <s v="North"/>
    <s v="Internal"/>
    <m/>
    <d v="2024-01-10T00:00:00"/>
    <s v="OK"/>
    <n v="4.3"/>
    <n v="4.3"/>
    <n v="2.0000000000582077"/>
    <n v="0"/>
  </r>
  <r>
    <s v="D1223"/>
    <d v="2024-01-10T07:00:00"/>
    <d v="2024-01-10T19:00:00"/>
    <d v="2024-01-10T17:00:00"/>
    <x v="3"/>
    <n v="782"/>
    <n v="1122"/>
    <n v="129"/>
    <n v="14"/>
    <s v="Mini"/>
    <x v="0"/>
    <s v="DRV23"/>
    <s v="Central"/>
    <s v="External"/>
    <n v="4.7"/>
    <d v="2024-01-10T00:00:00"/>
    <s v="OK"/>
    <n v="4.2"/>
    <n v="4.7"/>
    <n v="1.9999999998835847"/>
    <n v="0"/>
  </r>
  <r>
    <s v="D1224"/>
    <d v="2024-01-10T08:00:00"/>
    <d v="2024-01-10T20:00:00"/>
    <d v="2024-01-10T18:00:00"/>
    <x v="4"/>
    <n v="440"/>
    <n v="2374"/>
    <n v="484"/>
    <n v="19"/>
    <s v="Heavy"/>
    <x v="1"/>
    <s v="DRV17"/>
    <s v="West"/>
    <s v="External"/>
    <n v="4"/>
    <d v="2024-01-10T00:00:00"/>
    <s v="OK"/>
    <n v="4.3"/>
    <n v="4"/>
    <n v="2.0000000000582077"/>
    <n v="0"/>
  </r>
  <r>
    <s v="D1225"/>
    <d v="2024-01-10T09:00:00"/>
    <d v="2024-01-10T21:00:00"/>
    <d v="2024-01-10T19:00:00"/>
    <x v="2"/>
    <n v="834"/>
    <n v="4050"/>
    <n v="718"/>
    <n v="28"/>
    <s v="Mini"/>
    <x v="0"/>
    <s v="DRV46"/>
    <s v="South"/>
    <s v="Internal"/>
    <m/>
    <d v="2024-01-10T00:00:00"/>
    <s v="OK"/>
    <n v="4.3"/>
    <n v="4.3"/>
    <n v="2.0000000000582077"/>
    <n v="0"/>
  </r>
  <r>
    <s v="D1226"/>
    <d v="2024-01-10T10:00:00"/>
    <d v="2024-01-10T22:00:00"/>
    <d v="2024-01-10T20:00:00"/>
    <x v="1"/>
    <n v="531"/>
    <n v="1684"/>
    <n v="506"/>
    <n v="20"/>
    <s v="Heavy"/>
    <x v="2"/>
    <s v="DRV19"/>
    <s v="East"/>
    <s v="Internal"/>
    <n v="4"/>
    <d v="2024-01-10T00:00:00"/>
    <s v="OK"/>
    <n v="4.2"/>
    <n v="4"/>
    <n v="1.9999999998835847"/>
    <n v="0"/>
  </r>
  <r>
    <s v="D1227"/>
    <d v="2024-01-10T11:00:00"/>
    <d v="2024-01-10T23:00:00"/>
    <d v="2024-01-10T21:00:00"/>
    <x v="0"/>
    <n v="494"/>
    <n v="4269"/>
    <n v="538"/>
    <n v="20"/>
    <s v="Heavy"/>
    <x v="3"/>
    <s v="DRV6"/>
    <s v="West"/>
    <s v="Internal"/>
    <n v="3.8"/>
    <d v="2024-01-10T00:00:00"/>
    <s v="OK"/>
    <n v="4.3"/>
    <n v="3.8"/>
    <n v="2.0000000000582077"/>
    <n v="0"/>
  </r>
  <r>
    <s v="D1228"/>
    <d v="2024-01-10T12:00:00"/>
    <d v="2024-01-11T00:00:00"/>
    <d v="2024-01-10T22:00:00"/>
    <x v="2"/>
    <n v="315"/>
    <n v="4815"/>
    <n v="99"/>
    <n v="8"/>
    <s v="Mini"/>
    <x v="2"/>
    <s v="DRV11"/>
    <s v="South"/>
    <s v="External"/>
    <m/>
    <d v="2024-01-10T00:00:00"/>
    <s v="OK"/>
    <n v="4.2"/>
    <n v="4.2"/>
    <n v="2.0000000000582077"/>
    <n v="0"/>
  </r>
  <r>
    <s v="D1229"/>
    <d v="2024-01-10T13:00:00"/>
    <d v="2024-01-11T01:00:00"/>
    <d v="2024-01-10T23:00:00"/>
    <x v="1"/>
    <n v="513"/>
    <n v="4353"/>
    <n v="531"/>
    <n v="19"/>
    <s v="Standard"/>
    <x v="3"/>
    <s v="DRV39"/>
    <s v="East"/>
    <s v="Internal"/>
    <n v="4.2"/>
    <d v="2024-01-10T00:00:00"/>
    <s v="OK"/>
    <n v="4.2"/>
    <n v="4.2"/>
    <n v="1.9999999998835847"/>
    <n v="0"/>
  </r>
  <r>
    <s v="D1230"/>
    <d v="2024-01-10T14:00:00"/>
    <d v="2024-01-11T02:00:00"/>
    <d v="2024-01-11T00:00:00"/>
    <x v="3"/>
    <n v="951"/>
    <n v="722"/>
    <n v="229"/>
    <n v="8"/>
    <s v="Mini"/>
    <x v="2"/>
    <s v="DRV23"/>
    <s v="West"/>
    <s v="Internal"/>
    <m/>
    <d v="2024-01-10T00:00:00"/>
    <s v="OK"/>
    <n v="4.3"/>
    <n v="4.3"/>
    <n v="2.0000000000582077"/>
    <n v="0"/>
  </r>
  <r>
    <s v="D1231"/>
    <d v="2024-01-10T15:00:00"/>
    <d v="2024-01-11T03:00:00"/>
    <d v="2024-01-11T01:00:00"/>
    <x v="5"/>
    <n v="476"/>
    <n v="3965"/>
    <n v="437"/>
    <n v="17"/>
    <s v="Ultra"/>
    <x v="2"/>
    <s v="DRV12"/>
    <s v="South"/>
    <s v="External"/>
    <n v="4.7"/>
    <d v="2024-01-10T00:00:00"/>
    <s v="OK"/>
    <n v="4.2"/>
    <n v="4.7"/>
    <n v="2.0000000000582077"/>
    <n v="0"/>
  </r>
  <r>
    <s v="D1232"/>
    <d v="2024-01-10T16:00:00"/>
    <d v="2024-01-11T04:00:00"/>
    <d v="2024-01-11T02:00:00"/>
    <x v="4"/>
    <n v="790"/>
    <n v="4110"/>
    <n v="289"/>
    <n v="24"/>
    <s v="Standard"/>
    <x v="3"/>
    <s v="DRV40"/>
    <s v="North"/>
    <s v="External"/>
    <m/>
    <d v="2024-01-10T00:00:00"/>
    <s v="OK"/>
    <n v="4.4000000000000004"/>
    <n v="4.4000000000000004"/>
    <n v="1.9999999998835847"/>
    <n v="0"/>
  </r>
  <r>
    <s v="D1233"/>
    <d v="2024-01-10T17:00:00"/>
    <d v="2024-01-11T05:00:00"/>
    <d v="2024-01-11T03:00:00"/>
    <x v="5"/>
    <n v="366"/>
    <n v="2874"/>
    <n v="289"/>
    <n v="2"/>
    <s v="Standard"/>
    <x v="1"/>
    <s v="DRV43"/>
    <s v="Central"/>
    <s v="External"/>
    <n v="4.7"/>
    <d v="2024-01-10T00:00:00"/>
    <s v="OK"/>
    <n v="4.2"/>
    <n v="4.7"/>
    <n v="2.0000000000582077"/>
    <n v="0"/>
  </r>
  <r>
    <s v="D1234"/>
    <d v="2024-01-10T18:00:00"/>
    <d v="2024-01-11T06:00:00"/>
    <d v="2024-01-11T04:00:00"/>
    <x v="3"/>
    <n v="223"/>
    <n v="3441"/>
    <n v="518"/>
    <n v="8"/>
    <s v="Heavy"/>
    <x v="1"/>
    <s v="DRV39"/>
    <s v="East"/>
    <s v="External"/>
    <n v="4.5"/>
    <d v="2024-01-10T00:00:00"/>
    <s v="OK"/>
    <n v="4.2"/>
    <n v="4.5"/>
    <n v="2.0000000000582077"/>
    <n v="0"/>
  </r>
  <r>
    <s v="D1235"/>
    <d v="2024-01-10T19:00:00"/>
    <d v="2024-01-11T07:00:00"/>
    <d v="2024-01-11T05:00:00"/>
    <x v="3"/>
    <n v="541"/>
    <n v="2436"/>
    <n v="226"/>
    <n v="10"/>
    <s v="Heavy"/>
    <x v="1"/>
    <s v="DRV34"/>
    <s v="East"/>
    <s v="External"/>
    <n v="3.8"/>
    <d v="2024-01-10T00:00:00"/>
    <s v="OK"/>
    <n v="4.2"/>
    <n v="3.8"/>
    <n v="1.9999999998835847"/>
    <n v="0"/>
  </r>
  <r>
    <s v="D1236"/>
    <d v="2024-01-10T20:00:00"/>
    <d v="2024-01-11T08:00:00"/>
    <d v="2024-01-11T06:00:00"/>
    <x v="2"/>
    <n v="99"/>
    <n v="618"/>
    <n v="517"/>
    <n v="29"/>
    <s v="Heavy"/>
    <x v="0"/>
    <s v="DRV2"/>
    <s v="East"/>
    <s v="External"/>
    <n v="4.2"/>
    <d v="2024-01-10T00:00:00"/>
    <s v="OK"/>
    <n v="4.2"/>
    <n v="4.2"/>
    <n v="2.0000000000582077"/>
    <n v="0"/>
  </r>
  <r>
    <s v="D1237"/>
    <d v="2024-01-10T21:00:00"/>
    <d v="2024-01-11T09:00:00"/>
    <d v="2024-01-11T07:00:00"/>
    <x v="1"/>
    <n v="873"/>
    <n v="4371"/>
    <n v="581"/>
    <n v="2"/>
    <s v="Heavy"/>
    <x v="3"/>
    <s v="DRV27"/>
    <s v="West"/>
    <s v="External"/>
    <n v="4.7"/>
    <d v="2024-01-10T00:00:00"/>
    <s v="OK"/>
    <n v="4.3"/>
    <n v="4.7"/>
    <n v="2.0000000000582077"/>
    <n v="0"/>
  </r>
  <r>
    <s v="D1238"/>
    <d v="2024-01-10T22:00:00"/>
    <d v="2024-01-11T10:00:00"/>
    <d v="2024-01-11T08:00:00"/>
    <x v="1"/>
    <n v="802"/>
    <n v="3396"/>
    <n v="130"/>
    <n v="2"/>
    <s v="Standard"/>
    <x v="2"/>
    <s v="DRV38"/>
    <s v="East"/>
    <s v="External"/>
    <n v="4"/>
    <d v="2024-01-10T00:00:00"/>
    <s v="OK"/>
    <n v="4.2"/>
    <n v="4"/>
    <n v="1.9999999998835847"/>
    <n v="0"/>
  </r>
  <r>
    <s v="D1239"/>
    <d v="2024-01-10T23:00:00"/>
    <d v="2024-01-11T11:00:00"/>
    <d v="2024-01-11T09:00:00"/>
    <x v="3"/>
    <n v="152"/>
    <n v="3365"/>
    <n v="272"/>
    <n v="23"/>
    <s v="Ultra"/>
    <x v="3"/>
    <s v="DRV46"/>
    <s v="North"/>
    <s v="Internal"/>
    <n v="4.2"/>
    <d v="2024-01-10T00:00:00"/>
    <s v="OK"/>
    <n v="4.3"/>
    <n v="4.2"/>
    <n v="2.0000000000582077"/>
    <n v="0"/>
  </r>
  <r>
    <s v="D1240"/>
    <d v="2024-01-11T00:00:00"/>
    <d v="2024-01-11T12:00:00"/>
    <d v="2024-01-11T10:00:00"/>
    <x v="5"/>
    <n v="965"/>
    <n v="848"/>
    <n v="99"/>
    <n v="3"/>
    <s v="Mini"/>
    <x v="3"/>
    <s v="DRV46"/>
    <s v="West"/>
    <s v="Internal"/>
    <n v="4"/>
    <d v="2024-01-11T00:00:00"/>
    <s v="OK"/>
    <n v="4.3"/>
    <n v="4"/>
    <n v="2.0000000000582077"/>
    <n v="0"/>
  </r>
  <r>
    <s v="D1241"/>
    <d v="2024-01-11T01:00:00"/>
    <d v="2024-01-11T13:00:00"/>
    <d v="2024-01-11T11:00:00"/>
    <x v="1"/>
    <n v="472"/>
    <n v="4709"/>
    <n v="385"/>
    <n v="15"/>
    <s v="Heavy"/>
    <x v="3"/>
    <s v="DRV15"/>
    <s v="East"/>
    <s v="Internal"/>
    <m/>
    <d v="2024-01-11T00:00:00"/>
    <s v="OK"/>
    <n v="4.2"/>
    <n v="4.2"/>
    <n v="1.9999999998835847"/>
    <n v="0"/>
  </r>
  <r>
    <s v="D1242"/>
    <d v="2024-01-11T02:00:00"/>
    <d v="2024-01-11T14:00:00"/>
    <d v="2024-01-11T12:00:00"/>
    <x v="5"/>
    <n v="288"/>
    <n v="3731"/>
    <n v="554"/>
    <n v="23"/>
    <s v="Standard"/>
    <x v="1"/>
    <s v="DRV43"/>
    <s v="Central"/>
    <s v="External"/>
    <n v="3.8"/>
    <d v="2024-01-11T00:00:00"/>
    <s v="OK"/>
    <n v="4.2"/>
    <n v="3.8"/>
    <n v="2.0000000000582077"/>
    <n v="0"/>
  </r>
  <r>
    <s v="D1243"/>
    <d v="2024-01-11T03:00:00"/>
    <d v="2024-01-11T15:00:00"/>
    <d v="2024-01-11T13:00:00"/>
    <x v="5"/>
    <n v="326"/>
    <n v="2800"/>
    <n v="744"/>
    <n v="15"/>
    <s v="Ultra"/>
    <x v="1"/>
    <s v="DRV14"/>
    <s v="Central"/>
    <s v="Internal"/>
    <m/>
    <d v="2024-01-11T00:00:00"/>
    <s v="OK"/>
    <n v="4.2"/>
    <n v="4.2"/>
    <n v="2.0000000000582077"/>
    <n v="0"/>
  </r>
  <r>
    <s v="D1244"/>
    <d v="2024-01-11T04:00:00"/>
    <d v="2024-01-11T16:00:00"/>
    <d v="2024-01-11T14:00:00"/>
    <x v="5"/>
    <n v="546"/>
    <n v="3235"/>
    <n v="487"/>
    <n v="23"/>
    <s v="Ultra"/>
    <x v="2"/>
    <s v="DRV29"/>
    <s v="East"/>
    <s v="Internal"/>
    <n v="4.7"/>
    <d v="2024-01-11T00:00:00"/>
    <s v="OK"/>
    <n v="4.2"/>
    <n v="4.7"/>
    <n v="1.9999999998835847"/>
    <n v="0"/>
  </r>
  <r>
    <s v="D1245"/>
    <d v="2024-01-11T05:00:00"/>
    <d v="2024-01-11T17:00:00"/>
    <d v="2024-01-11T15:00:00"/>
    <x v="4"/>
    <n v="676"/>
    <n v="901"/>
    <n v="662"/>
    <n v="14"/>
    <s v="Heavy"/>
    <x v="0"/>
    <s v="DRV21"/>
    <s v="East"/>
    <s v="Internal"/>
    <n v="4.2"/>
    <d v="2024-01-11T00:00:00"/>
    <s v="OK"/>
    <n v="4.2"/>
    <n v="4.2"/>
    <n v="2.0000000000582077"/>
    <n v="0"/>
  </r>
  <r>
    <s v="D1246"/>
    <d v="2024-01-11T06:00:00"/>
    <d v="2024-01-11T18:00:00"/>
    <d v="2024-01-11T16:00:00"/>
    <x v="4"/>
    <n v="912"/>
    <n v="2369"/>
    <n v="258"/>
    <n v="20"/>
    <s v="Mini"/>
    <x v="0"/>
    <s v="DRV23"/>
    <s v="East"/>
    <s v="Internal"/>
    <n v="4.2"/>
    <d v="2024-01-11T00:00:00"/>
    <s v="OK"/>
    <n v="4.2"/>
    <n v="4.2"/>
    <n v="2.0000000000582077"/>
    <n v="0"/>
  </r>
  <r>
    <s v="D1247"/>
    <d v="2024-01-11T07:00:00"/>
    <d v="2024-01-11T19:00:00"/>
    <d v="2024-01-11T17:00:00"/>
    <x v="4"/>
    <n v="134"/>
    <n v="4199"/>
    <n v="230"/>
    <n v="21"/>
    <s v="Mini"/>
    <x v="3"/>
    <s v="DRV32"/>
    <s v="North"/>
    <s v="Internal"/>
    <n v="4.7"/>
    <d v="2024-01-11T00:00:00"/>
    <s v="OK"/>
    <n v="4.3"/>
    <n v="4.7"/>
    <n v="1.9999999998835847"/>
    <n v="0"/>
  </r>
  <r>
    <s v="D1248"/>
    <d v="2024-01-11T08:00:00"/>
    <d v="2024-01-11T20:00:00"/>
    <d v="2024-01-11T18:00:00"/>
    <x v="4"/>
    <n v="128"/>
    <n v="987"/>
    <n v="292"/>
    <n v="11"/>
    <s v="Heavy"/>
    <x v="1"/>
    <s v="DRV47"/>
    <s v="East"/>
    <s v="External"/>
    <m/>
    <d v="2024-01-11T00:00:00"/>
    <s v="OK"/>
    <n v="4.2"/>
    <n v="4.2"/>
    <n v="2.0000000000582077"/>
    <n v="0"/>
  </r>
  <r>
    <s v="D1249"/>
    <d v="2024-01-11T09:00:00"/>
    <d v="2024-01-11T21:00:00"/>
    <d v="2024-01-11T19:00:00"/>
    <x v="0"/>
    <n v="429"/>
    <n v="2404"/>
    <n v="471"/>
    <n v="22"/>
    <s v="Heavy"/>
    <x v="3"/>
    <s v="DRV24"/>
    <s v="North"/>
    <s v="External"/>
    <n v="4.7"/>
    <d v="2024-01-11T00:00:00"/>
    <s v="OK"/>
    <n v="4.4000000000000004"/>
    <n v="4.7"/>
    <n v="2.0000000000582077"/>
    <n v="0"/>
  </r>
  <r>
    <s v="D1250"/>
    <d v="2024-01-11T10:00:00"/>
    <d v="2024-01-11T22:00:00"/>
    <d v="2024-01-11T20:00:00"/>
    <x v="3"/>
    <n v="339"/>
    <n v="1780"/>
    <n v="661"/>
    <n v="27"/>
    <s v="Mini"/>
    <x v="2"/>
    <s v="DRV3"/>
    <s v="Central"/>
    <s v="External"/>
    <n v="3.8"/>
    <d v="2024-01-11T00:00:00"/>
    <s v="OK"/>
    <n v="4.2"/>
    <n v="3.8"/>
    <n v="1.9999999998835847"/>
    <n v="0"/>
  </r>
  <r>
    <s v="D1251"/>
    <d v="2024-01-11T11:00:00"/>
    <d v="2024-01-11T23:00:00"/>
    <d v="2024-01-11T21:00:00"/>
    <x v="4"/>
    <n v="250"/>
    <n v="1389"/>
    <n v="439"/>
    <n v="23"/>
    <s v="Heavy"/>
    <x v="1"/>
    <s v="DRV41"/>
    <s v="West"/>
    <s v="External"/>
    <m/>
    <d v="2024-01-11T00:00:00"/>
    <s v="OK"/>
    <n v="4.3"/>
    <n v="4.3"/>
    <n v="2.0000000000582077"/>
    <n v="0"/>
  </r>
  <r>
    <s v="D1252"/>
    <d v="2024-01-11T12:00:00"/>
    <d v="2024-01-12T00:00:00"/>
    <d v="2024-01-11T22:00:00"/>
    <x v="2"/>
    <n v="446"/>
    <n v="1935"/>
    <n v="104"/>
    <n v="24"/>
    <s v="Mini"/>
    <x v="2"/>
    <s v="DRV35"/>
    <s v="Central"/>
    <s v="External"/>
    <n v="4.2"/>
    <d v="2024-01-11T00:00:00"/>
    <s v="OK"/>
    <n v="4.2"/>
    <n v="4.2"/>
    <n v="2.0000000000582077"/>
    <n v="0"/>
  </r>
  <r>
    <s v="D1253"/>
    <d v="2024-01-11T13:00:00"/>
    <d v="2024-01-12T01:00:00"/>
    <d v="2024-01-11T23:00:00"/>
    <x v="3"/>
    <n v="650"/>
    <n v="2926"/>
    <n v="668"/>
    <n v="18"/>
    <s v="Ultra"/>
    <x v="3"/>
    <s v="DRV3"/>
    <s v="Central"/>
    <s v="Internal"/>
    <n v="3.8"/>
    <d v="2024-01-11T00:00:00"/>
    <s v="OK"/>
    <n v="4.2"/>
    <n v="3.8"/>
    <n v="1.9999999998835847"/>
    <n v="0"/>
  </r>
  <r>
    <s v="D1254"/>
    <d v="2024-01-11T14:00:00"/>
    <d v="2024-01-12T02:00:00"/>
    <d v="2024-01-12T00:00:00"/>
    <x v="0"/>
    <n v="938"/>
    <n v="4534"/>
    <n v="66"/>
    <n v="10"/>
    <s v="Ultra"/>
    <x v="3"/>
    <s v="DRV28"/>
    <s v="South"/>
    <s v="External"/>
    <m/>
    <d v="2024-01-11T00:00:00"/>
    <s v="OK"/>
    <n v="4.2"/>
    <n v="4.2"/>
    <n v="2.0000000000582077"/>
    <n v="0"/>
  </r>
  <r>
    <s v="D1255"/>
    <d v="2024-01-11T15:00:00"/>
    <d v="2024-01-12T03:00:00"/>
    <d v="2024-01-12T01:00:00"/>
    <x v="5"/>
    <n v="621"/>
    <n v="2179"/>
    <n v="745"/>
    <n v="12"/>
    <s v="Standard"/>
    <x v="0"/>
    <s v="DRV13"/>
    <s v="East"/>
    <s v="External"/>
    <m/>
    <d v="2024-01-11T00:00:00"/>
    <s v="OK"/>
    <n v="4.2"/>
    <n v="4.2"/>
    <n v="2.0000000000582077"/>
    <n v="0"/>
  </r>
  <r>
    <s v="D1256"/>
    <d v="2024-01-11T16:00:00"/>
    <d v="2024-01-12T04:00:00"/>
    <d v="2024-01-12T02:00:00"/>
    <x v="3"/>
    <n v="497"/>
    <n v="2637"/>
    <n v="388"/>
    <n v="3"/>
    <s v="Standard"/>
    <x v="3"/>
    <s v="DRV33"/>
    <s v="East"/>
    <s v="Internal"/>
    <n v="4"/>
    <d v="2024-01-11T00:00:00"/>
    <s v="OK"/>
    <n v="4.2"/>
    <n v="4"/>
    <n v="1.9999999998835847"/>
    <n v="0"/>
  </r>
  <r>
    <s v="D1257"/>
    <d v="2024-01-11T17:00:00"/>
    <d v="2024-01-12T05:00:00"/>
    <d v="2024-01-12T03:00:00"/>
    <x v="0"/>
    <n v="371"/>
    <n v="2750"/>
    <n v="530"/>
    <n v="13"/>
    <s v="Ultra"/>
    <x v="0"/>
    <s v="DRV12"/>
    <s v="South"/>
    <s v="Internal"/>
    <n v="4"/>
    <d v="2024-01-11T00:00:00"/>
    <s v="OK"/>
    <n v="4.3"/>
    <n v="4"/>
    <n v="2.0000000000582077"/>
    <n v="0"/>
  </r>
  <r>
    <s v="D1258"/>
    <d v="2024-01-11T18:00:00"/>
    <d v="2024-01-12T06:00:00"/>
    <d v="2024-01-12T04:00:00"/>
    <x v="1"/>
    <n v="58"/>
    <n v="3348"/>
    <n v="272"/>
    <n v="24"/>
    <s v="Ultra"/>
    <x v="2"/>
    <s v="DRV18"/>
    <s v="East"/>
    <s v="Internal"/>
    <n v="4"/>
    <d v="2024-01-11T00:00:00"/>
    <s v="OK"/>
    <n v="4.2"/>
    <n v="4"/>
    <n v="2.0000000000582077"/>
    <n v="0"/>
  </r>
  <r>
    <s v="D1259"/>
    <d v="2024-01-11T19:00:00"/>
    <d v="2024-01-12T07:00:00"/>
    <d v="2024-01-12T05:00:00"/>
    <x v="3"/>
    <n v="448"/>
    <n v="4590"/>
    <n v="714"/>
    <n v="27"/>
    <s v="Ultra"/>
    <x v="0"/>
    <s v="DRV7"/>
    <s v="East"/>
    <s v="External"/>
    <n v="4"/>
    <d v="2024-01-11T00:00:00"/>
    <s v="OK"/>
    <n v="4.2"/>
    <n v="4"/>
    <n v="1.9999999998835847"/>
    <n v="0"/>
  </r>
  <r>
    <s v="D1260"/>
    <d v="2024-01-11T20:00:00"/>
    <d v="2024-01-12T08:00:00"/>
    <d v="2024-01-12T06:00:00"/>
    <x v="4"/>
    <n v="370"/>
    <n v="3767"/>
    <n v="471"/>
    <n v="18"/>
    <s v="Mini"/>
    <x v="0"/>
    <s v="DRV12"/>
    <s v="East"/>
    <s v="External"/>
    <m/>
    <d v="2024-01-11T00:00:00"/>
    <s v="OK"/>
    <n v="4.2"/>
    <n v="4.2"/>
    <n v="2.0000000000582077"/>
    <n v="0"/>
  </r>
  <r>
    <s v="D1261"/>
    <d v="2024-01-11T21:00:00"/>
    <d v="2024-01-12T09:00:00"/>
    <d v="2024-01-12T07:00:00"/>
    <x v="5"/>
    <n v="601"/>
    <n v="4011"/>
    <n v="300"/>
    <n v="3"/>
    <s v="Ultra"/>
    <x v="3"/>
    <s v="DRV11"/>
    <s v="North"/>
    <s v="External"/>
    <m/>
    <d v="2024-01-11T00:00:00"/>
    <s v="OK"/>
    <n v="4.4000000000000004"/>
    <n v="4.4000000000000004"/>
    <n v="2.0000000000582077"/>
    <n v="0"/>
  </r>
  <r>
    <s v="D1262"/>
    <d v="2024-01-11T22:00:00"/>
    <d v="2024-01-12T10:00:00"/>
    <d v="2024-01-12T08:00:00"/>
    <x v="0"/>
    <n v="599"/>
    <n v="649"/>
    <n v="681"/>
    <n v="6"/>
    <s v="Mini"/>
    <x v="0"/>
    <s v="DRV33"/>
    <s v="Central"/>
    <s v="External"/>
    <m/>
    <d v="2024-01-11T00:00:00"/>
    <s v="OK"/>
    <n v="4.2"/>
    <n v="4.2"/>
    <n v="1.9999999998835847"/>
    <n v="0"/>
  </r>
  <r>
    <s v="D1263"/>
    <d v="2024-01-11T23:00:00"/>
    <d v="2024-01-12T11:00:00"/>
    <d v="2024-01-12T09:00:00"/>
    <x v="2"/>
    <n v="688"/>
    <n v="4944"/>
    <n v="430"/>
    <n v="2"/>
    <s v="Ultra"/>
    <x v="2"/>
    <s v="DRV3"/>
    <s v="Central"/>
    <s v="External"/>
    <m/>
    <d v="2024-01-11T00:00:00"/>
    <s v="OK"/>
    <n v="4.2"/>
    <n v="4.2"/>
    <n v="2.0000000000582077"/>
    <n v="0"/>
  </r>
  <r>
    <s v="D1264"/>
    <d v="2024-01-12T00:00:00"/>
    <d v="2024-01-12T12:00:00"/>
    <d v="2024-01-12T10:00:00"/>
    <x v="5"/>
    <n v="902"/>
    <n v="1465"/>
    <n v="253"/>
    <n v="8"/>
    <s v="Heavy"/>
    <x v="1"/>
    <s v="DRV24"/>
    <s v="East"/>
    <s v="Internal"/>
    <m/>
    <d v="2024-01-12T00:00:00"/>
    <s v="OK"/>
    <n v="4.2"/>
    <n v="4.2"/>
    <n v="2.0000000000582077"/>
    <n v="0"/>
  </r>
  <r>
    <s v="D1265"/>
    <d v="2024-01-12T01:00:00"/>
    <d v="2024-01-12T13:00:00"/>
    <d v="2024-01-12T11:00:00"/>
    <x v="1"/>
    <n v="849"/>
    <n v="2911"/>
    <n v="375"/>
    <n v="17"/>
    <s v="Heavy"/>
    <x v="2"/>
    <s v="DRV50"/>
    <s v="East"/>
    <s v="Internal"/>
    <n v="4.5"/>
    <d v="2024-01-12T00:00:00"/>
    <s v="OK"/>
    <n v="4.2"/>
    <n v="4.5"/>
    <n v="1.9999999998835847"/>
    <n v="0"/>
  </r>
  <r>
    <s v="D1266"/>
    <d v="2024-01-12T02:00:00"/>
    <d v="2024-01-12T14:00:00"/>
    <d v="2024-01-12T12:00:00"/>
    <x v="5"/>
    <n v="154"/>
    <n v="3303"/>
    <n v="342"/>
    <n v="7"/>
    <s v="Heavy"/>
    <x v="0"/>
    <s v="DRV50"/>
    <s v="East"/>
    <s v="External"/>
    <m/>
    <d v="2024-01-12T00:00:00"/>
    <s v="OK"/>
    <n v="4.2"/>
    <n v="4.2"/>
    <n v="2.0000000000582077"/>
    <n v="0"/>
  </r>
  <r>
    <s v="D1267"/>
    <d v="2024-01-12T03:00:00"/>
    <d v="2024-01-12T15:00:00"/>
    <d v="2024-01-12T13:00:00"/>
    <x v="2"/>
    <n v="988"/>
    <n v="2035"/>
    <n v="788"/>
    <n v="4"/>
    <s v="Standard"/>
    <x v="1"/>
    <s v="DRV40"/>
    <s v="North"/>
    <s v="External"/>
    <n v="4.7"/>
    <d v="2024-01-12T00:00:00"/>
    <s v="OK"/>
    <n v="4.4000000000000004"/>
    <n v="4.7"/>
    <n v="2.0000000000582077"/>
    <n v="0"/>
  </r>
  <r>
    <s v="D1268"/>
    <d v="2024-01-12T04:00:00"/>
    <d v="2024-01-12T16:00:00"/>
    <d v="2024-01-12T14:00:00"/>
    <x v="5"/>
    <n v="506"/>
    <n v="3477"/>
    <n v="306"/>
    <n v="12"/>
    <s v="Standard"/>
    <x v="2"/>
    <s v="DRV49"/>
    <s v="East"/>
    <s v="External"/>
    <m/>
    <d v="2024-01-12T00:00:00"/>
    <s v="OK"/>
    <n v="4.2"/>
    <n v="4.2"/>
    <n v="1.9999999998835847"/>
    <n v="0"/>
  </r>
  <r>
    <s v="D1269"/>
    <d v="2024-01-12T05:00:00"/>
    <d v="2024-01-12T17:00:00"/>
    <d v="2024-01-12T15:00:00"/>
    <x v="1"/>
    <n v="918"/>
    <n v="4727"/>
    <n v="545"/>
    <n v="16"/>
    <s v="Standard"/>
    <x v="2"/>
    <s v="DRV36"/>
    <s v="East"/>
    <s v="External"/>
    <m/>
    <d v="2024-01-12T00:00:00"/>
    <s v="OK"/>
    <n v="4.2"/>
    <n v="4.2"/>
    <n v="2.0000000000582077"/>
    <n v="0"/>
  </r>
  <r>
    <s v="D1270"/>
    <d v="2024-01-12T06:00:00"/>
    <d v="2024-01-12T18:00:00"/>
    <d v="2024-01-12T16:00:00"/>
    <x v="0"/>
    <n v="775"/>
    <n v="1843"/>
    <n v="137"/>
    <n v="16"/>
    <s v="Standard"/>
    <x v="0"/>
    <s v="DRV34"/>
    <s v="North"/>
    <s v="External"/>
    <n v="4.5"/>
    <d v="2024-01-12T00:00:00"/>
    <s v="OK"/>
    <n v="4.4000000000000004"/>
    <n v="4.5"/>
    <n v="2.0000000000582077"/>
    <n v="0"/>
  </r>
  <r>
    <s v="D1271"/>
    <d v="2024-01-12T07:00:00"/>
    <d v="2024-01-12T19:00:00"/>
    <d v="2024-01-12T17:00:00"/>
    <x v="2"/>
    <n v="581"/>
    <n v="2118"/>
    <n v="342"/>
    <n v="12"/>
    <s v="Heavy"/>
    <x v="2"/>
    <s v="DRV41"/>
    <s v="South"/>
    <s v="Internal"/>
    <m/>
    <d v="2024-01-12T00:00:00"/>
    <s v="OK"/>
    <n v="4.3"/>
    <n v="4.3"/>
    <n v="1.9999999998835847"/>
    <n v="0"/>
  </r>
  <r>
    <s v="D1272"/>
    <d v="2024-01-12T08:00:00"/>
    <d v="2024-01-12T20:00:00"/>
    <d v="2024-01-12T18:00:00"/>
    <x v="1"/>
    <n v="418"/>
    <n v="4448"/>
    <n v="780"/>
    <n v="25"/>
    <s v="Ultra"/>
    <x v="1"/>
    <s v="DRV10"/>
    <s v="East"/>
    <s v="Internal"/>
    <n v="3.8"/>
    <d v="2024-01-12T00:00:00"/>
    <s v="OK"/>
    <n v="4.2"/>
    <n v="3.8"/>
    <n v="2.0000000000582077"/>
    <n v="0"/>
  </r>
  <r>
    <s v="D1273"/>
    <d v="2024-01-12T09:00:00"/>
    <d v="2024-01-12T21:00:00"/>
    <d v="2024-01-12T19:00:00"/>
    <x v="3"/>
    <n v="66"/>
    <n v="3646"/>
    <n v="258"/>
    <n v="13"/>
    <s v="Ultra"/>
    <x v="3"/>
    <s v="DRV35"/>
    <s v="East"/>
    <s v="Internal"/>
    <m/>
    <d v="2024-01-12T00:00:00"/>
    <s v="OK"/>
    <n v="4.2"/>
    <n v="4.2"/>
    <n v="2.0000000000582077"/>
    <n v="0"/>
  </r>
  <r>
    <s v="D1274"/>
    <d v="2024-01-12T10:00:00"/>
    <d v="2024-01-12T22:00:00"/>
    <d v="2024-01-12T20:00:00"/>
    <x v="2"/>
    <n v="571"/>
    <n v="3969"/>
    <n v="651"/>
    <n v="9"/>
    <s v="Ultra"/>
    <x v="0"/>
    <s v="DRV2"/>
    <s v="Central"/>
    <s v="External"/>
    <m/>
    <d v="2024-01-12T00:00:00"/>
    <s v="OK"/>
    <n v="4.2"/>
    <n v="4.2"/>
    <n v="1.9999999998835847"/>
    <n v="0"/>
  </r>
  <r>
    <s v="D1275"/>
    <d v="2024-01-12T11:00:00"/>
    <d v="2024-01-12T23:00:00"/>
    <d v="2024-01-12T21:00:00"/>
    <x v="0"/>
    <n v="778"/>
    <n v="2063"/>
    <n v="673"/>
    <n v="16"/>
    <s v="Ultra"/>
    <x v="2"/>
    <s v="DRV29"/>
    <s v="Central"/>
    <s v="Internal"/>
    <n v="4"/>
    <d v="2024-01-12T00:00:00"/>
    <s v="OK"/>
    <n v="4.2"/>
    <n v="4"/>
    <n v="2.0000000000582077"/>
    <n v="0"/>
  </r>
  <r>
    <s v="D1276"/>
    <d v="2024-01-12T12:00:00"/>
    <d v="2024-01-13T00:00:00"/>
    <d v="2024-01-12T22:00:00"/>
    <x v="5"/>
    <n v="361"/>
    <n v="2645"/>
    <n v="213"/>
    <n v="4"/>
    <s v="Mini"/>
    <x v="2"/>
    <s v="DRV27"/>
    <s v="West"/>
    <s v="External"/>
    <n v="4.2"/>
    <d v="2024-01-12T00:00:00"/>
    <s v="OK"/>
    <n v="4.3"/>
    <n v="4.2"/>
    <n v="2.0000000000582077"/>
    <n v="0"/>
  </r>
  <r>
    <s v="D1277"/>
    <d v="2024-01-12T13:00:00"/>
    <d v="2024-01-13T01:00:00"/>
    <d v="2024-01-12T23:00:00"/>
    <x v="1"/>
    <n v="760"/>
    <n v="1905"/>
    <n v="228"/>
    <n v="19"/>
    <s v="Heavy"/>
    <x v="0"/>
    <s v="DRV42"/>
    <s v="North"/>
    <s v="External"/>
    <n v="4.2"/>
    <d v="2024-01-12T00:00:00"/>
    <s v="OK"/>
    <n v="4.4000000000000004"/>
    <n v="4.2"/>
    <n v="1.9999999998835847"/>
    <n v="0"/>
  </r>
  <r>
    <s v="D1278"/>
    <d v="2024-01-12T14:00:00"/>
    <d v="2024-01-13T02:00:00"/>
    <d v="2024-01-13T00:00:00"/>
    <x v="3"/>
    <n v="643"/>
    <n v="2674"/>
    <n v="323"/>
    <n v="25"/>
    <s v="Heavy"/>
    <x v="0"/>
    <s v="DRV29"/>
    <s v="North"/>
    <s v="External"/>
    <n v="3.8"/>
    <d v="2024-01-12T00:00:00"/>
    <s v="OK"/>
    <n v="4.4000000000000004"/>
    <n v="3.8"/>
    <n v="2.0000000000582077"/>
    <n v="0"/>
  </r>
  <r>
    <s v="D1279"/>
    <d v="2024-01-12T15:00:00"/>
    <d v="2024-01-13T03:00:00"/>
    <d v="2024-01-13T01:00:00"/>
    <x v="3"/>
    <n v="74"/>
    <n v="2745"/>
    <n v="471"/>
    <n v="26"/>
    <s v="Standard"/>
    <x v="0"/>
    <s v="DRV45"/>
    <s v="West"/>
    <s v="Internal"/>
    <n v="4.5"/>
    <d v="2024-01-12T00:00:00"/>
    <s v="OK"/>
    <n v="4.3"/>
    <n v="4.5"/>
    <n v="2.0000000000582077"/>
    <n v="0"/>
  </r>
  <r>
    <s v="D1280"/>
    <d v="2024-01-12T16:00:00"/>
    <d v="2024-01-13T04:00:00"/>
    <d v="2024-01-13T02:00:00"/>
    <x v="3"/>
    <n v="547"/>
    <n v="2650"/>
    <n v="484"/>
    <n v="28"/>
    <s v="Ultra"/>
    <x v="2"/>
    <s v="DRV47"/>
    <s v="East"/>
    <s v="Internal"/>
    <n v="4"/>
    <d v="2024-01-12T00:00:00"/>
    <s v="OK"/>
    <n v="4.2"/>
    <n v="4"/>
    <n v="1.9999999998835847"/>
    <n v="0"/>
  </r>
  <r>
    <s v="D1281"/>
    <d v="2024-01-12T17:00:00"/>
    <d v="2024-01-13T05:00:00"/>
    <d v="2024-01-13T03:00:00"/>
    <x v="2"/>
    <n v="232"/>
    <n v="1189"/>
    <n v="447"/>
    <n v="16"/>
    <s v="Standard"/>
    <x v="0"/>
    <s v="DRV46"/>
    <s v="North"/>
    <s v="Internal"/>
    <n v="4.2"/>
    <d v="2024-01-12T00:00:00"/>
    <s v="OK"/>
    <n v="4.3"/>
    <n v="4.2"/>
    <n v="2.0000000000582077"/>
    <n v="0"/>
  </r>
  <r>
    <s v="D1282"/>
    <d v="2024-01-12T18:00:00"/>
    <d v="2024-01-13T06:00:00"/>
    <d v="2024-01-13T04:00:00"/>
    <x v="5"/>
    <n v="900"/>
    <n v="870"/>
    <n v="795"/>
    <n v="3"/>
    <s v="Ultra"/>
    <x v="2"/>
    <s v="DRV49"/>
    <s v="West"/>
    <s v="Internal"/>
    <n v="4.7"/>
    <d v="2024-01-12T00:00:00"/>
    <s v="OK"/>
    <n v="4.3"/>
    <n v="4.7"/>
    <n v="2.0000000000582077"/>
    <n v="0"/>
  </r>
  <r>
    <s v="D1283"/>
    <d v="2024-01-12T19:00:00"/>
    <d v="2024-01-13T07:00:00"/>
    <d v="2024-01-13T05:00:00"/>
    <x v="4"/>
    <n v="942"/>
    <n v="3467"/>
    <n v="67"/>
    <n v="7"/>
    <s v="Heavy"/>
    <x v="3"/>
    <s v="DRV1"/>
    <s v="East"/>
    <s v="Internal"/>
    <n v="4.5"/>
    <d v="2024-01-12T00:00:00"/>
    <s v="OK"/>
    <n v="4.2"/>
    <n v="4.5"/>
    <n v="1.9999999998835847"/>
    <n v="0"/>
  </r>
  <r>
    <s v="D1284"/>
    <d v="2024-01-12T20:00:00"/>
    <d v="2024-01-13T08:00:00"/>
    <d v="2024-01-13T06:00:00"/>
    <x v="3"/>
    <n v="404"/>
    <n v="4183"/>
    <n v="783"/>
    <n v="16"/>
    <s v="Mini"/>
    <x v="1"/>
    <s v="DRV7"/>
    <s v="North"/>
    <s v="Internal"/>
    <n v="4.7"/>
    <d v="2024-01-12T00:00:00"/>
    <s v="OK"/>
    <n v="4.3"/>
    <n v="4.7"/>
    <n v="2.0000000000582077"/>
    <n v="0"/>
  </r>
  <r>
    <s v="D1285"/>
    <d v="2024-01-12T21:00:00"/>
    <d v="2024-01-13T09:00:00"/>
    <d v="2024-01-13T07:00:00"/>
    <x v="2"/>
    <n v="957"/>
    <n v="2118"/>
    <n v="795"/>
    <n v="15"/>
    <s v="Mini"/>
    <x v="3"/>
    <s v="DRV48"/>
    <s v="North"/>
    <s v="Internal"/>
    <n v="4"/>
    <d v="2024-01-12T00:00:00"/>
    <s v="OK"/>
    <n v="4.3"/>
    <n v="4"/>
    <n v="2.0000000000582077"/>
    <n v="0"/>
  </r>
  <r>
    <s v="D1286"/>
    <d v="2024-01-12T22:00:00"/>
    <d v="2024-01-13T10:00:00"/>
    <d v="2024-01-13T08:00:00"/>
    <x v="5"/>
    <n v="802"/>
    <n v="1537"/>
    <n v="576"/>
    <n v="2"/>
    <s v="Standard"/>
    <x v="0"/>
    <s v="DRV11"/>
    <s v="Central"/>
    <s v="External"/>
    <n v="4"/>
    <d v="2024-01-12T00:00:00"/>
    <s v="OK"/>
    <n v="4.2"/>
    <n v="4"/>
    <n v="1.9999999998835847"/>
    <n v="0"/>
  </r>
  <r>
    <s v="D1287"/>
    <d v="2024-01-12T23:00:00"/>
    <d v="2024-01-13T11:00:00"/>
    <d v="2024-01-13T09:00:00"/>
    <x v="4"/>
    <n v="770"/>
    <n v="3452"/>
    <n v="50"/>
    <n v="3"/>
    <s v="Heavy"/>
    <x v="1"/>
    <s v="DRV47"/>
    <s v="West"/>
    <s v="External"/>
    <n v="4.5"/>
    <d v="2024-01-12T00:00:00"/>
    <s v="OK"/>
    <n v="4.3"/>
    <n v="4.5"/>
    <n v="2.0000000000582077"/>
    <n v="0"/>
  </r>
  <r>
    <s v="D1288"/>
    <d v="2024-01-13T00:00:00"/>
    <d v="2024-01-13T12:00:00"/>
    <d v="2024-01-13T10:00:00"/>
    <x v="1"/>
    <n v="338"/>
    <n v="1231"/>
    <n v="242"/>
    <n v="14"/>
    <s v="Mini"/>
    <x v="3"/>
    <s v="DRV33"/>
    <s v="Central"/>
    <s v="Internal"/>
    <n v="4.5"/>
    <d v="2024-01-13T00:00:00"/>
    <s v="OK"/>
    <n v="4.2"/>
    <n v="4.5"/>
    <n v="2.0000000000582077"/>
    <n v="0"/>
  </r>
  <r>
    <s v="D1289"/>
    <d v="2024-01-13T01:00:00"/>
    <d v="2024-01-13T13:00:00"/>
    <d v="2024-01-13T11:00:00"/>
    <x v="3"/>
    <n v="892"/>
    <n v="2343"/>
    <n v="388"/>
    <n v="10"/>
    <s v="Standard"/>
    <x v="2"/>
    <s v="DRV15"/>
    <s v="North"/>
    <s v="External"/>
    <n v="4.7"/>
    <d v="2024-01-13T00:00:00"/>
    <s v="OK"/>
    <n v="4.4000000000000004"/>
    <n v="4.7"/>
    <n v="1.9999999998835847"/>
    <n v="0"/>
  </r>
  <r>
    <s v="D1290"/>
    <d v="2024-01-13T02:00:00"/>
    <d v="2024-01-13T14:00:00"/>
    <d v="2024-01-13T12:00:00"/>
    <x v="2"/>
    <n v="200"/>
    <n v="3610"/>
    <n v="743"/>
    <n v="25"/>
    <s v="Mini"/>
    <x v="1"/>
    <s v="DRV33"/>
    <s v="Central"/>
    <s v="External"/>
    <n v="4"/>
    <d v="2024-01-13T00:00:00"/>
    <s v="OK"/>
    <n v="4.2"/>
    <n v="4"/>
    <n v="2.0000000000582077"/>
    <n v="0"/>
  </r>
  <r>
    <s v="D1291"/>
    <d v="2024-01-13T03:00:00"/>
    <d v="2024-01-13T15:00:00"/>
    <d v="2024-01-13T13:00:00"/>
    <x v="2"/>
    <n v="400"/>
    <n v="1297"/>
    <n v="138"/>
    <n v="6"/>
    <s v="Ultra"/>
    <x v="1"/>
    <s v="DRV44"/>
    <s v="South"/>
    <s v="External"/>
    <n v="4"/>
    <d v="2024-01-13T00:00:00"/>
    <s v="OK"/>
    <n v="4.2"/>
    <n v="4"/>
    <n v="2.0000000000582077"/>
    <n v="0"/>
  </r>
  <r>
    <s v="D1292"/>
    <d v="2024-01-13T04:00:00"/>
    <d v="2024-01-13T16:00:00"/>
    <d v="2024-01-13T14:00:00"/>
    <x v="3"/>
    <n v="385"/>
    <n v="2827"/>
    <n v="630"/>
    <n v="25"/>
    <s v="Mini"/>
    <x v="2"/>
    <s v="DRV48"/>
    <s v="West"/>
    <s v="Internal"/>
    <n v="4.2"/>
    <d v="2024-01-13T00:00:00"/>
    <s v="OK"/>
    <n v="4.3"/>
    <n v="4.2"/>
    <n v="1.9999999998835847"/>
    <n v="0"/>
  </r>
  <r>
    <s v="D1293"/>
    <d v="2024-01-13T05:00:00"/>
    <d v="2024-01-13T17:00:00"/>
    <d v="2024-01-13T15:00:00"/>
    <x v="2"/>
    <n v="55"/>
    <n v="1369"/>
    <n v="182"/>
    <n v="2"/>
    <s v="Ultra"/>
    <x v="2"/>
    <s v="DRV41"/>
    <s v="West"/>
    <s v="Internal"/>
    <n v="4"/>
    <d v="2024-01-13T00:00:00"/>
    <s v="OK"/>
    <n v="4.3"/>
    <n v="4"/>
    <n v="2.0000000000582077"/>
    <n v="0"/>
  </r>
  <r>
    <s v="D1294"/>
    <d v="2024-01-13T06:00:00"/>
    <d v="2024-01-13T18:00:00"/>
    <d v="2024-01-13T16:00:00"/>
    <x v="5"/>
    <n v="846"/>
    <n v="1950"/>
    <n v="621"/>
    <n v="20"/>
    <s v="Standard"/>
    <x v="3"/>
    <s v="DRV43"/>
    <s v="North"/>
    <s v="External"/>
    <n v="4.5"/>
    <d v="2024-01-13T00:00:00"/>
    <s v="OK"/>
    <n v="4.4000000000000004"/>
    <n v="4.5"/>
    <n v="2.0000000000582077"/>
    <n v="0"/>
  </r>
  <r>
    <s v="D1295"/>
    <d v="2024-01-13T07:00:00"/>
    <d v="2024-01-13T19:00:00"/>
    <d v="2024-01-13T17:00:00"/>
    <x v="2"/>
    <n v="554"/>
    <n v="2810"/>
    <n v="235"/>
    <n v="28"/>
    <s v="Ultra"/>
    <x v="1"/>
    <s v="DRV28"/>
    <s v="Central"/>
    <s v="External"/>
    <n v="3.8"/>
    <d v="2024-01-13T00:00:00"/>
    <s v="OK"/>
    <n v="4.2"/>
    <n v="3.8"/>
    <n v="1.9999999998835847"/>
    <n v="0"/>
  </r>
  <r>
    <s v="D1296"/>
    <d v="2024-01-13T08:00:00"/>
    <d v="2024-01-13T20:00:00"/>
    <d v="2024-01-13T18:00:00"/>
    <x v="0"/>
    <n v="317"/>
    <n v="1052"/>
    <n v="185"/>
    <n v="27"/>
    <s v="Standard"/>
    <x v="1"/>
    <s v="DRV47"/>
    <s v="North"/>
    <s v="External"/>
    <n v="4.7"/>
    <d v="2024-01-13T00:00:00"/>
    <s v="OK"/>
    <n v="4.4000000000000004"/>
    <n v="4.7"/>
    <n v="2.0000000000582077"/>
    <n v="0"/>
  </r>
  <r>
    <s v="D1297"/>
    <d v="2024-01-13T09:00:00"/>
    <d v="2024-01-13T21:00:00"/>
    <d v="2024-01-13T19:00:00"/>
    <x v="3"/>
    <n v="744"/>
    <n v="1976"/>
    <n v="144"/>
    <n v="10"/>
    <s v="Heavy"/>
    <x v="3"/>
    <s v="DRV12"/>
    <s v="South"/>
    <s v="Internal"/>
    <n v="4.5"/>
    <d v="2024-01-13T00:00:00"/>
    <s v="OK"/>
    <n v="4.3"/>
    <n v="4.5"/>
    <n v="2.0000000000582077"/>
    <n v="0"/>
  </r>
  <r>
    <s v="D1298"/>
    <d v="2024-01-13T10:00:00"/>
    <d v="2024-01-13T22:00:00"/>
    <d v="2024-01-13T20:00:00"/>
    <x v="3"/>
    <n v="876"/>
    <n v="3936"/>
    <n v="298"/>
    <n v="10"/>
    <s v="Standard"/>
    <x v="0"/>
    <s v="DRV40"/>
    <s v="Central"/>
    <s v="Internal"/>
    <n v="3.8"/>
    <d v="2024-01-13T00:00:00"/>
    <s v="OK"/>
    <n v="4.2"/>
    <n v="3.8"/>
    <n v="1.9999999998835847"/>
    <n v="0"/>
  </r>
  <r>
    <s v="D1299"/>
    <d v="2024-01-13T11:00:00"/>
    <d v="2024-01-13T23:00:00"/>
    <d v="2024-01-13T21:00:00"/>
    <x v="1"/>
    <n v="395"/>
    <n v="1330"/>
    <n v="77"/>
    <n v="29"/>
    <s v="Standard"/>
    <x v="1"/>
    <s v="DRV3"/>
    <s v="North"/>
    <s v="External"/>
    <m/>
    <d v="2024-01-13T00:00:00"/>
    <s v="OK"/>
    <n v="4.4000000000000004"/>
    <n v="4.4000000000000004"/>
    <n v="2.0000000000582077"/>
    <n v="0"/>
  </r>
  <r>
    <s v="D1300"/>
    <d v="2024-01-13T12:00:00"/>
    <d v="2024-01-14T00:00:00"/>
    <d v="2024-01-13T22:00:00"/>
    <x v="4"/>
    <n v="495"/>
    <n v="4638"/>
    <n v="257"/>
    <n v="9"/>
    <s v="Ultra"/>
    <x v="0"/>
    <s v="DRV21"/>
    <s v="Central"/>
    <s v="Internal"/>
    <n v="4.2"/>
    <d v="2024-01-13T00:00:00"/>
    <s v="OK"/>
    <n v="4.2"/>
    <n v="4.2"/>
    <n v="2.0000000000582077"/>
    <n v="0"/>
  </r>
  <r>
    <s v="D1301"/>
    <d v="2024-01-13T13:00:00"/>
    <d v="2024-01-14T01:00:00"/>
    <d v="2024-01-13T23:00:00"/>
    <x v="5"/>
    <n v="778"/>
    <n v="1288"/>
    <n v="384"/>
    <n v="4"/>
    <s v="Mini"/>
    <x v="0"/>
    <s v="DRV30"/>
    <s v="South"/>
    <s v="External"/>
    <m/>
    <d v="2024-01-13T00:00:00"/>
    <s v="OK"/>
    <n v="4.2"/>
    <n v="4.2"/>
    <n v="1.9999999998835847"/>
    <n v="0"/>
  </r>
  <r>
    <s v="D1302"/>
    <d v="2024-01-13T14:00:00"/>
    <d v="2024-01-14T02:00:00"/>
    <d v="2024-01-14T00:00:00"/>
    <x v="1"/>
    <n v="623"/>
    <n v="4042"/>
    <n v="457"/>
    <n v="28"/>
    <s v="Ultra"/>
    <x v="3"/>
    <s v="DRV9"/>
    <s v="East"/>
    <s v="Internal"/>
    <m/>
    <d v="2024-01-13T00:00:00"/>
    <s v="OK"/>
    <n v="4.2"/>
    <n v="4.2"/>
    <n v="2.0000000000582077"/>
    <n v="0"/>
  </r>
  <r>
    <s v="D1303"/>
    <d v="2024-01-13T15:00:00"/>
    <d v="2024-01-14T03:00:00"/>
    <d v="2024-01-14T01:00:00"/>
    <x v="1"/>
    <n v="478"/>
    <n v="1938"/>
    <n v="238"/>
    <n v="16"/>
    <s v="Standard"/>
    <x v="0"/>
    <s v="DRV38"/>
    <s v="Central"/>
    <s v="Internal"/>
    <n v="3.8"/>
    <d v="2024-01-13T00:00:00"/>
    <s v="OK"/>
    <n v="4.2"/>
    <n v="3.8"/>
    <n v="2.0000000000582077"/>
    <n v="0"/>
  </r>
  <r>
    <s v="D1304"/>
    <d v="2024-01-13T16:00:00"/>
    <d v="2024-01-14T04:00:00"/>
    <d v="2024-01-14T02:00:00"/>
    <x v="2"/>
    <n v="853"/>
    <n v="3982"/>
    <n v="161"/>
    <n v="7"/>
    <s v="Standard"/>
    <x v="3"/>
    <s v="DRV15"/>
    <s v="Central"/>
    <s v="Internal"/>
    <m/>
    <d v="2024-01-13T00:00:00"/>
    <s v="OK"/>
    <n v="4.2"/>
    <n v="4.2"/>
    <n v="1.9999999998835847"/>
    <n v="0"/>
  </r>
  <r>
    <s v="D1305"/>
    <d v="2024-01-13T17:00:00"/>
    <d v="2024-01-14T05:00:00"/>
    <d v="2024-01-14T03:00:00"/>
    <x v="0"/>
    <n v="905"/>
    <n v="4980"/>
    <n v="719"/>
    <n v="17"/>
    <s v="Standard"/>
    <x v="2"/>
    <s v="DRV8"/>
    <s v="West"/>
    <s v="External"/>
    <n v="4.5"/>
    <d v="2024-01-13T00:00:00"/>
    <s v="OK"/>
    <n v="4.3"/>
    <n v="4.5"/>
    <n v="2.0000000000582077"/>
    <n v="0"/>
  </r>
  <r>
    <s v="D1306"/>
    <d v="2024-01-13T18:00:00"/>
    <d v="2024-01-14T06:00:00"/>
    <d v="2024-01-14T04:00:00"/>
    <x v="0"/>
    <n v="563"/>
    <n v="1787"/>
    <n v="520"/>
    <n v="28"/>
    <s v="Heavy"/>
    <x v="3"/>
    <s v="DRV21"/>
    <s v="South"/>
    <s v="Internal"/>
    <n v="4.7"/>
    <d v="2024-01-13T00:00:00"/>
    <s v="OK"/>
    <n v="4.3"/>
    <n v="4.7"/>
    <n v="2.0000000000582077"/>
    <n v="0"/>
  </r>
  <r>
    <s v="D1307"/>
    <d v="2024-01-13T19:00:00"/>
    <d v="2024-01-14T07:00:00"/>
    <d v="2024-01-14T05:00:00"/>
    <x v="1"/>
    <n v="933"/>
    <n v="4944"/>
    <n v="647"/>
    <n v="3"/>
    <s v="Ultra"/>
    <x v="0"/>
    <s v="DRV14"/>
    <s v="East"/>
    <s v="External"/>
    <m/>
    <d v="2024-01-13T00:00:00"/>
    <s v="OK"/>
    <n v="4.2"/>
    <n v="4.2"/>
    <n v="1.9999999998835847"/>
    <n v="0"/>
  </r>
  <r>
    <s v="D1308"/>
    <d v="2024-01-13T20:00:00"/>
    <d v="2024-01-14T08:00:00"/>
    <d v="2024-01-14T06:00:00"/>
    <x v="2"/>
    <n v="327"/>
    <n v="2645"/>
    <n v="624"/>
    <n v="11"/>
    <s v="Ultra"/>
    <x v="3"/>
    <s v="DRV14"/>
    <s v="North"/>
    <s v="Internal"/>
    <m/>
    <d v="2024-01-13T00:00:00"/>
    <s v="OK"/>
    <n v="4.3"/>
    <n v="4.3"/>
    <n v="2.0000000000582077"/>
    <n v="0"/>
  </r>
  <r>
    <s v="D1309"/>
    <d v="2024-01-13T21:00:00"/>
    <d v="2024-01-14T09:00:00"/>
    <d v="2024-01-14T07:00:00"/>
    <x v="0"/>
    <n v="938"/>
    <n v="4177"/>
    <n v="213"/>
    <n v="29"/>
    <s v="Ultra"/>
    <x v="0"/>
    <s v="DRV25"/>
    <s v="Central"/>
    <s v="External"/>
    <n v="4"/>
    <d v="2024-01-13T00:00:00"/>
    <s v="OK"/>
    <n v="4.2"/>
    <n v="4"/>
    <n v="2.0000000000582077"/>
    <n v="0"/>
  </r>
  <r>
    <s v="D1310"/>
    <d v="2024-01-13T22:00:00"/>
    <d v="2024-01-14T10:00:00"/>
    <d v="2024-01-14T08:00:00"/>
    <x v="0"/>
    <n v="469"/>
    <n v="4596"/>
    <n v="280"/>
    <n v="4"/>
    <s v="Standard"/>
    <x v="3"/>
    <s v="DRV27"/>
    <s v="West"/>
    <s v="Internal"/>
    <m/>
    <d v="2024-01-13T00:00:00"/>
    <s v="OK"/>
    <n v="4.3"/>
    <n v="4.3"/>
    <n v="1.9999999998835847"/>
    <n v="0"/>
  </r>
  <r>
    <s v="D1311"/>
    <d v="2024-01-13T23:00:00"/>
    <d v="2024-01-14T11:00:00"/>
    <d v="2024-01-14T09:00:00"/>
    <x v="5"/>
    <n v="329"/>
    <n v="587"/>
    <n v="54"/>
    <n v="9"/>
    <s v="Ultra"/>
    <x v="2"/>
    <s v="DRV16"/>
    <s v="South"/>
    <s v="External"/>
    <n v="4.5"/>
    <d v="2024-01-13T00:00:00"/>
    <s v="OK"/>
    <n v="4.2"/>
    <n v="4.5"/>
    <n v="2.0000000000582077"/>
    <n v="0"/>
  </r>
  <r>
    <s v="D1312"/>
    <d v="2024-01-14T00:00:00"/>
    <d v="2024-01-14T12:00:00"/>
    <d v="2024-01-14T10:00:00"/>
    <x v="3"/>
    <n v="222"/>
    <n v="869"/>
    <n v="716"/>
    <n v="20"/>
    <s v="Standard"/>
    <x v="3"/>
    <s v="DRV40"/>
    <s v="North"/>
    <s v="External"/>
    <n v="4"/>
    <d v="2024-01-14T00:00:00"/>
    <s v="OK"/>
    <n v="4.4000000000000004"/>
    <n v="4"/>
    <n v="2.0000000000582077"/>
    <n v="0"/>
  </r>
  <r>
    <s v="D1313"/>
    <d v="2024-01-14T01:00:00"/>
    <d v="2024-01-14T13:00:00"/>
    <d v="2024-01-14T11:00:00"/>
    <x v="3"/>
    <n v="909"/>
    <n v="1033"/>
    <n v="787"/>
    <n v="12"/>
    <s v="Standard"/>
    <x v="1"/>
    <s v="DRV33"/>
    <s v="South"/>
    <s v="External"/>
    <n v="4.7"/>
    <d v="2024-01-14T00:00:00"/>
    <s v="OK"/>
    <n v="4.2"/>
    <n v="4.7"/>
    <n v="1.9999999998835847"/>
    <n v="0"/>
  </r>
  <r>
    <s v="D1314"/>
    <d v="2024-01-14T02:00:00"/>
    <d v="2024-01-14T14:00:00"/>
    <d v="2024-01-14T12:00:00"/>
    <x v="2"/>
    <n v="926"/>
    <n v="1884"/>
    <n v="552"/>
    <n v="23"/>
    <s v="Mini"/>
    <x v="3"/>
    <s v="DRV18"/>
    <s v="South"/>
    <s v="External"/>
    <n v="4.7"/>
    <d v="2024-01-14T00:00:00"/>
    <s v="OK"/>
    <n v="4.2"/>
    <n v="4.7"/>
    <n v="2.0000000000582077"/>
    <n v="0"/>
  </r>
  <r>
    <s v="D1315"/>
    <d v="2024-01-14T03:00:00"/>
    <d v="2024-01-14T15:00:00"/>
    <d v="2024-01-14T13:00:00"/>
    <x v="2"/>
    <n v="579"/>
    <n v="779"/>
    <n v="78"/>
    <n v="16"/>
    <s v="Standard"/>
    <x v="0"/>
    <s v="DRV41"/>
    <s v="West"/>
    <s v="External"/>
    <n v="4.5"/>
    <d v="2024-01-14T00:00:00"/>
    <s v="OK"/>
    <n v="4.3"/>
    <n v="4.5"/>
    <n v="2.0000000000582077"/>
    <n v="0"/>
  </r>
  <r>
    <s v="D1316"/>
    <d v="2024-01-14T04:00:00"/>
    <d v="2024-01-14T16:00:00"/>
    <d v="2024-01-14T14:00:00"/>
    <x v="3"/>
    <n v="730"/>
    <n v="3421"/>
    <n v="476"/>
    <n v="15"/>
    <s v="Heavy"/>
    <x v="1"/>
    <s v="DRV13"/>
    <s v="South"/>
    <s v="External"/>
    <m/>
    <d v="2024-01-14T00:00:00"/>
    <s v="OK"/>
    <n v="4.2"/>
    <n v="4.2"/>
    <n v="1.9999999998835847"/>
    <n v="0"/>
  </r>
  <r>
    <s v="D1317"/>
    <d v="2024-01-14T05:00:00"/>
    <d v="2024-01-14T17:00:00"/>
    <d v="2024-01-14T15:00:00"/>
    <x v="5"/>
    <n v="425"/>
    <n v="4524"/>
    <n v="480"/>
    <n v="6"/>
    <s v="Standard"/>
    <x v="1"/>
    <s v="DRV42"/>
    <s v="West"/>
    <s v="External"/>
    <m/>
    <d v="2024-01-14T00:00:00"/>
    <s v="OK"/>
    <n v="4.3"/>
    <n v="4.3"/>
    <n v="2.0000000000582077"/>
    <n v="0"/>
  </r>
  <r>
    <s v="D1318"/>
    <d v="2024-01-14T06:00:00"/>
    <d v="2024-01-14T18:00:00"/>
    <d v="2024-01-14T16:00:00"/>
    <x v="2"/>
    <n v="614"/>
    <n v="3966"/>
    <n v="382"/>
    <n v="25"/>
    <s v="Mini"/>
    <x v="3"/>
    <s v="DRV5"/>
    <s v="West"/>
    <s v="External"/>
    <n v="4"/>
    <d v="2024-01-14T00:00:00"/>
    <s v="OK"/>
    <n v="4.3"/>
    <n v="4"/>
    <n v="2.0000000000582077"/>
    <n v="0"/>
  </r>
  <r>
    <s v="D1319"/>
    <d v="2024-01-14T07:00:00"/>
    <d v="2024-01-14T19:00:00"/>
    <d v="2024-01-14T17:00:00"/>
    <x v="0"/>
    <n v="471"/>
    <n v="4025"/>
    <n v="636"/>
    <n v="24"/>
    <s v="Heavy"/>
    <x v="0"/>
    <s v="DRV6"/>
    <s v="South"/>
    <s v="Internal"/>
    <n v="4"/>
    <d v="2024-01-14T00:00:00"/>
    <s v="OK"/>
    <n v="4.3"/>
    <n v="4"/>
    <n v="1.9999999998835847"/>
    <n v="0"/>
  </r>
  <r>
    <s v="D1320"/>
    <d v="2024-01-14T08:00:00"/>
    <d v="2024-01-14T20:00:00"/>
    <d v="2024-01-14T18:00:00"/>
    <x v="3"/>
    <n v="287"/>
    <n v="4240"/>
    <n v="570"/>
    <n v="18"/>
    <s v="Heavy"/>
    <x v="1"/>
    <s v="DRV14"/>
    <s v="West"/>
    <s v="Internal"/>
    <n v="4"/>
    <d v="2024-01-14T00:00:00"/>
    <s v="OK"/>
    <n v="4.3"/>
    <n v="4"/>
    <n v="2.0000000000582077"/>
    <n v="0"/>
  </r>
  <r>
    <s v="D1321"/>
    <d v="2024-01-14T09:00:00"/>
    <d v="2024-01-14T21:00:00"/>
    <d v="2024-01-14T19:00:00"/>
    <x v="2"/>
    <n v="479"/>
    <n v="2924"/>
    <n v="714"/>
    <n v="16"/>
    <s v="Standard"/>
    <x v="2"/>
    <s v="DRV3"/>
    <s v="East"/>
    <s v="Internal"/>
    <n v="4.7"/>
    <d v="2024-01-14T00:00:00"/>
    <s v="OK"/>
    <n v="4.2"/>
    <n v="4.7"/>
    <n v="2.0000000000582077"/>
    <n v="0"/>
  </r>
  <r>
    <s v="D1322"/>
    <d v="2024-01-14T10:00:00"/>
    <d v="2024-01-14T22:00:00"/>
    <d v="2024-01-14T20:00:00"/>
    <x v="3"/>
    <n v="626"/>
    <n v="945"/>
    <n v="189"/>
    <n v="25"/>
    <s v="Ultra"/>
    <x v="3"/>
    <s v="DRV31"/>
    <s v="North"/>
    <s v="External"/>
    <m/>
    <d v="2024-01-14T00:00:00"/>
    <s v="OK"/>
    <n v="4.4000000000000004"/>
    <n v="4.4000000000000004"/>
    <n v="1.9999999998835847"/>
    <n v="0"/>
  </r>
  <r>
    <s v="D1323"/>
    <d v="2024-01-14T11:00:00"/>
    <d v="2024-01-14T23:00:00"/>
    <d v="2024-01-14T21:00:00"/>
    <x v="1"/>
    <n v="729"/>
    <n v="2055"/>
    <n v="775"/>
    <n v="1"/>
    <s v="Standard"/>
    <x v="3"/>
    <s v="DRV20"/>
    <s v="Central"/>
    <s v="External"/>
    <n v="4.2"/>
    <d v="2024-01-14T00:00:00"/>
    <s v="OK"/>
    <n v="4.2"/>
    <n v="4.2"/>
    <n v="2.0000000000582077"/>
    <n v="0"/>
  </r>
  <r>
    <s v="D1324"/>
    <d v="2024-01-14T12:00:00"/>
    <d v="2024-01-15T00:00:00"/>
    <d v="2024-01-14T22:00:00"/>
    <x v="5"/>
    <n v="61"/>
    <n v="2888"/>
    <n v="285"/>
    <n v="28"/>
    <s v="Standard"/>
    <x v="3"/>
    <s v="DRV6"/>
    <s v="West"/>
    <s v="External"/>
    <n v="4.5"/>
    <d v="2024-01-14T00:00:00"/>
    <s v="OK"/>
    <n v="4.3"/>
    <n v="4.5"/>
    <n v="2.0000000000582077"/>
    <n v="0"/>
  </r>
  <r>
    <s v="D1325"/>
    <d v="2024-01-14T13:00:00"/>
    <d v="2024-01-15T01:00:00"/>
    <d v="2024-01-14T23:00:00"/>
    <x v="0"/>
    <n v="370"/>
    <n v="3561"/>
    <n v="387"/>
    <n v="28"/>
    <s v="Heavy"/>
    <x v="1"/>
    <s v="DRV32"/>
    <s v="West"/>
    <s v="Internal"/>
    <m/>
    <d v="2024-01-14T00:00:00"/>
    <s v="OK"/>
    <n v="4.3"/>
    <n v="4.3"/>
    <n v="1.9999999998835847"/>
    <n v="0"/>
  </r>
  <r>
    <s v="D1326"/>
    <d v="2024-01-14T14:00:00"/>
    <d v="2024-01-15T02:00:00"/>
    <d v="2024-01-15T00:00:00"/>
    <x v="3"/>
    <n v="900"/>
    <n v="972"/>
    <n v="559"/>
    <n v="15"/>
    <s v="Ultra"/>
    <x v="0"/>
    <s v="DRV4"/>
    <s v="Central"/>
    <s v="External"/>
    <n v="4.2"/>
    <d v="2024-01-14T00:00:00"/>
    <s v="OK"/>
    <n v="4.2"/>
    <n v="4.2"/>
    <n v="2.0000000000582077"/>
    <n v="0"/>
  </r>
  <r>
    <s v="D1327"/>
    <d v="2024-01-14T15:00:00"/>
    <d v="2024-01-15T03:00:00"/>
    <d v="2024-01-15T01:00:00"/>
    <x v="2"/>
    <n v="992"/>
    <n v="3529"/>
    <n v="324"/>
    <n v="29"/>
    <s v="Mini"/>
    <x v="1"/>
    <s v="DRV32"/>
    <s v="East"/>
    <s v="External"/>
    <n v="4.2"/>
    <d v="2024-01-14T00:00:00"/>
    <s v="OK"/>
    <n v="4.2"/>
    <n v="4.2"/>
    <n v="2.0000000000582077"/>
    <n v="0"/>
  </r>
  <r>
    <s v="D1328"/>
    <d v="2024-01-14T16:00:00"/>
    <d v="2024-01-15T04:00:00"/>
    <d v="2024-01-15T02:00:00"/>
    <x v="2"/>
    <n v="863"/>
    <n v="3593"/>
    <n v="465"/>
    <n v="6"/>
    <s v="Mini"/>
    <x v="3"/>
    <s v="DRV35"/>
    <s v="East"/>
    <s v="External"/>
    <n v="4.2"/>
    <d v="2024-01-14T00:00:00"/>
    <s v="OK"/>
    <n v="4.2"/>
    <n v="4.2"/>
    <n v="1.9999999998835847"/>
    <n v="0"/>
  </r>
  <r>
    <s v="D1329"/>
    <d v="2024-01-14T17:00:00"/>
    <d v="2024-01-15T05:00:00"/>
    <d v="2024-01-15T03:00:00"/>
    <x v="0"/>
    <n v="606"/>
    <n v="883"/>
    <n v="731"/>
    <n v="23"/>
    <s v="Ultra"/>
    <x v="2"/>
    <s v="DRV15"/>
    <s v="Central"/>
    <s v="External"/>
    <n v="4.5"/>
    <d v="2024-01-14T00:00:00"/>
    <s v="OK"/>
    <n v="4.2"/>
    <n v="4.5"/>
    <n v="2.0000000000582077"/>
    <n v="0"/>
  </r>
  <r>
    <s v="D1330"/>
    <d v="2024-01-14T18:00:00"/>
    <d v="2024-01-15T06:00:00"/>
    <d v="2024-01-15T04:00:00"/>
    <x v="4"/>
    <n v="244"/>
    <n v="3856"/>
    <n v="712"/>
    <n v="18"/>
    <s v="Ultra"/>
    <x v="2"/>
    <s v="DRV46"/>
    <s v="South"/>
    <s v="External"/>
    <n v="4.5"/>
    <d v="2024-01-14T00:00:00"/>
    <s v="OK"/>
    <n v="4.2"/>
    <n v="4.5"/>
    <n v="2.0000000000582077"/>
    <n v="0"/>
  </r>
  <r>
    <s v="D1331"/>
    <d v="2024-01-14T19:00:00"/>
    <d v="2024-01-15T07:00:00"/>
    <d v="2024-01-15T05:00:00"/>
    <x v="4"/>
    <n v="725"/>
    <n v="4311"/>
    <n v="256"/>
    <n v="10"/>
    <s v="Ultra"/>
    <x v="2"/>
    <s v="DRV2"/>
    <s v="South"/>
    <s v="External"/>
    <n v="3.8"/>
    <d v="2024-01-14T00:00:00"/>
    <s v="OK"/>
    <n v="4.2"/>
    <n v="3.8"/>
    <n v="1.9999999998835847"/>
    <n v="0"/>
  </r>
  <r>
    <s v="D1332"/>
    <d v="2024-01-14T20:00:00"/>
    <d v="2024-01-15T08:00:00"/>
    <d v="2024-01-15T06:00:00"/>
    <x v="3"/>
    <n v="254"/>
    <n v="1926"/>
    <n v="56"/>
    <n v="14"/>
    <s v="Standard"/>
    <x v="0"/>
    <s v="DRV12"/>
    <s v="North"/>
    <s v="External"/>
    <m/>
    <d v="2024-01-14T00:00:00"/>
    <s v="OK"/>
    <n v="4.4000000000000004"/>
    <n v="4.4000000000000004"/>
    <n v="2.0000000000582077"/>
    <n v="0"/>
  </r>
  <r>
    <s v="D1333"/>
    <d v="2024-01-14T21:00:00"/>
    <d v="2024-01-15T09:00:00"/>
    <d v="2024-01-15T07:00:00"/>
    <x v="0"/>
    <n v="695"/>
    <n v="4608"/>
    <n v="484"/>
    <n v="18"/>
    <s v="Heavy"/>
    <x v="2"/>
    <s v="DRV13"/>
    <s v="West"/>
    <s v="External"/>
    <m/>
    <d v="2024-01-14T00:00:00"/>
    <s v="OK"/>
    <n v="4.3"/>
    <n v="4.3"/>
    <n v="2.0000000000582077"/>
    <n v="0"/>
  </r>
  <r>
    <s v="D1334"/>
    <d v="2024-01-14T22:00:00"/>
    <d v="2024-01-15T10:00:00"/>
    <d v="2024-01-15T08:00:00"/>
    <x v="0"/>
    <n v="681"/>
    <n v="4120"/>
    <n v="226"/>
    <n v="15"/>
    <s v="Mini"/>
    <x v="0"/>
    <s v="DRV42"/>
    <s v="Central"/>
    <s v="Internal"/>
    <m/>
    <d v="2024-01-14T00:00:00"/>
    <s v="OK"/>
    <n v="4.2"/>
    <n v="4.2"/>
    <n v="1.9999999998835847"/>
    <n v="0"/>
  </r>
  <r>
    <s v="D1335"/>
    <d v="2024-01-14T23:00:00"/>
    <d v="2024-01-15T11:00:00"/>
    <d v="2024-01-15T09:00:00"/>
    <x v="5"/>
    <n v="892"/>
    <n v="2024"/>
    <n v="513"/>
    <n v="11"/>
    <s v="Standard"/>
    <x v="0"/>
    <s v="DRV48"/>
    <s v="North"/>
    <s v="External"/>
    <n v="4.2"/>
    <d v="2024-01-14T00:00:00"/>
    <s v="OK"/>
    <n v="4.4000000000000004"/>
    <n v="4.2"/>
    <n v="2.0000000000582077"/>
    <n v="0"/>
  </r>
  <r>
    <s v="D1336"/>
    <d v="2024-01-15T00:00:00"/>
    <d v="2024-01-15T12:00:00"/>
    <d v="2024-01-15T10:00:00"/>
    <x v="1"/>
    <n v="283"/>
    <n v="1094"/>
    <n v="678"/>
    <n v="10"/>
    <s v="Heavy"/>
    <x v="0"/>
    <s v="DRV20"/>
    <s v="East"/>
    <s v="External"/>
    <m/>
    <d v="2024-01-15T00:00:00"/>
    <s v="OK"/>
    <n v="4.2"/>
    <n v="4.2"/>
    <n v="2.0000000000582077"/>
    <n v="0"/>
  </r>
  <r>
    <s v="D1337"/>
    <d v="2024-01-15T01:00:00"/>
    <d v="2024-01-15T13:00:00"/>
    <d v="2024-01-15T11:00:00"/>
    <x v="3"/>
    <n v="135"/>
    <n v="1856"/>
    <n v="719"/>
    <n v="11"/>
    <s v="Standard"/>
    <x v="2"/>
    <s v="DRV46"/>
    <s v="East"/>
    <s v="Internal"/>
    <n v="4.7"/>
    <d v="2024-01-15T00:00:00"/>
    <s v="OK"/>
    <n v="4.2"/>
    <n v="4.7"/>
    <n v="1.9999999998835847"/>
    <n v="0"/>
  </r>
  <r>
    <s v="D1338"/>
    <d v="2024-01-15T02:00:00"/>
    <d v="2024-01-15T14:00:00"/>
    <d v="2024-01-15T12:00:00"/>
    <x v="5"/>
    <n v="875"/>
    <n v="3058"/>
    <n v="234"/>
    <n v="5"/>
    <s v="Mini"/>
    <x v="0"/>
    <s v="DRV33"/>
    <s v="South"/>
    <s v="Internal"/>
    <n v="3.8"/>
    <d v="2024-01-15T00:00:00"/>
    <s v="OK"/>
    <n v="4.3"/>
    <n v="3.8"/>
    <n v="2.0000000000582077"/>
    <n v="0"/>
  </r>
  <r>
    <s v="D1339"/>
    <d v="2024-01-15T03:00:00"/>
    <d v="2024-01-15T15:00:00"/>
    <d v="2024-01-15T13:00:00"/>
    <x v="1"/>
    <n v="700"/>
    <n v="1514"/>
    <n v="267"/>
    <n v="23"/>
    <s v="Standard"/>
    <x v="1"/>
    <s v="DRV22"/>
    <s v="South"/>
    <s v="External"/>
    <n v="3.8"/>
    <d v="2024-01-15T00:00:00"/>
    <s v="OK"/>
    <n v="4.2"/>
    <n v="3.8"/>
    <n v="2.0000000000582077"/>
    <n v="0"/>
  </r>
  <r>
    <s v="D1340"/>
    <d v="2024-01-15T04:00:00"/>
    <d v="2024-01-15T16:00:00"/>
    <d v="2024-01-15T14:00:00"/>
    <x v="3"/>
    <n v="257"/>
    <n v="4023"/>
    <n v="228"/>
    <n v="26"/>
    <s v="Mini"/>
    <x v="2"/>
    <s v="DRV48"/>
    <s v="North"/>
    <s v="Internal"/>
    <n v="4.7"/>
    <d v="2024-01-15T00:00:00"/>
    <s v="OK"/>
    <n v="4.3"/>
    <n v="4.7"/>
    <n v="1.9999999998835847"/>
    <n v="0"/>
  </r>
  <r>
    <s v="D1341"/>
    <d v="2024-01-15T05:00:00"/>
    <d v="2024-01-15T17:00:00"/>
    <d v="2024-01-15T15:00:00"/>
    <x v="2"/>
    <n v="434"/>
    <n v="3035"/>
    <n v="374"/>
    <n v="23"/>
    <s v="Mini"/>
    <x v="3"/>
    <s v="DRV39"/>
    <s v="Central"/>
    <s v="Internal"/>
    <m/>
    <d v="2024-01-15T00:00:00"/>
    <s v="OK"/>
    <n v="4.2"/>
    <n v="4.2"/>
    <n v="2.0000000000582077"/>
    <n v="0"/>
  </r>
  <r>
    <s v="D1342"/>
    <d v="2024-01-15T06:00:00"/>
    <d v="2024-01-15T18:00:00"/>
    <d v="2024-01-15T16:00:00"/>
    <x v="2"/>
    <n v="958"/>
    <n v="4731"/>
    <n v="69"/>
    <n v="20"/>
    <s v="Mini"/>
    <x v="3"/>
    <s v="DRV6"/>
    <s v="North"/>
    <s v="External"/>
    <n v="4.7"/>
    <d v="2024-01-15T00:00:00"/>
    <s v="OK"/>
    <n v="4.4000000000000004"/>
    <n v="4.7"/>
    <n v="2.0000000000582077"/>
    <n v="0"/>
  </r>
  <r>
    <s v="D1343"/>
    <d v="2024-01-15T07:00:00"/>
    <d v="2024-01-15T19:00:00"/>
    <d v="2024-01-15T17:00:00"/>
    <x v="5"/>
    <n v="989"/>
    <n v="4909"/>
    <n v="159"/>
    <n v="7"/>
    <s v="Heavy"/>
    <x v="1"/>
    <s v="DRV40"/>
    <s v="South"/>
    <s v="External"/>
    <m/>
    <d v="2024-01-15T00:00:00"/>
    <s v="OK"/>
    <n v="4.2"/>
    <n v="4.2"/>
    <n v="1.9999999998835847"/>
    <n v="0"/>
  </r>
  <r>
    <s v="D1344"/>
    <d v="2024-01-15T08:00:00"/>
    <d v="2024-01-15T20:00:00"/>
    <d v="2024-01-15T18:00:00"/>
    <x v="3"/>
    <n v="265"/>
    <n v="4163"/>
    <n v="555"/>
    <n v="28"/>
    <s v="Heavy"/>
    <x v="0"/>
    <s v="DRV18"/>
    <s v="East"/>
    <s v="External"/>
    <m/>
    <d v="2024-01-15T00:00:00"/>
    <s v="OK"/>
    <n v="4.2"/>
    <n v="4.2"/>
    <n v="2.0000000000582077"/>
    <n v="0"/>
  </r>
  <r>
    <s v="D1345"/>
    <d v="2024-01-15T09:00:00"/>
    <d v="2024-01-15T21:00:00"/>
    <d v="2024-01-15T19:00:00"/>
    <x v="5"/>
    <n v="633"/>
    <n v="4152"/>
    <n v="505"/>
    <n v="16"/>
    <s v="Standard"/>
    <x v="0"/>
    <s v="DRV32"/>
    <s v="Central"/>
    <s v="External"/>
    <n v="4"/>
    <d v="2024-01-15T00:00:00"/>
    <s v="OK"/>
    <n v="4.2"/>
    <n v="4"/>
    <n v="2.0000000000582077"/>
    <n v="0"/>
  </r>
  <r>
    <s v="D1346"/>
    <d v="2024-01-15T10:00:00"/>
    <d v="2024-01-15T22:00:00"/>
    <d v="2024-01-15T20:00:00"/>
    <x v="2"/>
    <n v="649"/>
    <n v="3058"/>
    <n v="487"/>
    <n v="29"/>
    <s v="Standard"/>
    <x v="3"/>
    <s v="DRV40"/>
    <s v="East"/>
    <s v="External"/>
    <n v="4.5"/>
    <d v="2024-01-15T00:00:00"/>
    <s v="OK"/>
    <n v="4.2"/>
    <n v="4.5"/>
    <n v="1.9999999998835847"/>
    <n v="0"/>
  </r>
  <r>
    <s v="D1347"/>
    <d v="2024-01-15T11:00:00"/>
    <d v="2024-01-15T23:00:00"/>
    <d v="2024-01-15T21:00:00"/>
    <x v="4"/>
    <n v="489"/>
    <n v="1166"/>
    <n v="242"/>
    <n v="27"/>
    <s v="Ultra"/>
    <x v="1"/>
    <s v="DRV47"/>
    <s v="North"/>
    <s v="Internal"/>
    <n v="3.8"/>
    <d v="2024-01-15T00:00:00"/>
    <s v="OK"/>
    <n v="4.3"/>
    <n v="3.8"/>
    <n v="2.0000000000582077"/>
    <n v="0"/>
  </r>
  <r>
    <s v="D1348"/>
    <d v="2024-01-15T12:00:00"/>
    <d v="2024-01-16T00:00:00"/>
    <d v="2024-01-15T22:00:00"/>
    <x v="3"/>
    <n v="468"/>
    <n v="1810"/>
    <n v="146"/>
    <n v="15"/>
    <s v="Mini"/>
    <x v="1"/>
    <s v="DRV1"/>
    <s v="West"/>
    <s v="External"/>
    <n v="4.2"/>
    <d v="2024-01-15T00:00:00"/>
    <s v="OK"/>
    <n v="4.3"/>
    <n v="4.2"/>
    <n v="2.0000000000582077"/>
    <n v="0"/>
  </r>
  <r>
    <s v="D1349"/>
    <d v="2024-01-15T13:00:00"/>
    <d v="2024-01-16T01:00:00"/>
    <d v="2024-01-15T23:00:00"/>
    <x v="1"/>
    <n v="462"/>
    <n v="4955"/>
    <n v="80"/>
    <n v="10"/>
    <s v="Heavy"/>
    <x v="3"/>
    <s v="DRV9"/>
    <s v="South"/>
    <s v="Internal"/>
    <m/>
    <d v="2024-01-15T00:00:00"/>
    <s v="OK"/>
    <n v="4.3"/>
    <n v="4.3"/>
    <n v="1.9999999998835847"/>
    <n v="0"/>
  </r>
  <r>
    <s v="D1350"/>
    <d v="2024-01-15T14:00:00"/>
    <d v="2024-01-16T02:00:00"/>
    <d v="2024-01-16T00:00:00"/>
    <x v="3"/>
    <n v="982"/>
    <n v="2080"/>
    <n v="451"/>
    <n v="17"/>
    <s v="Mini"/>
    <x v="0"/>
    <s v="DRV14"/>
    <s v="South"/>
    <s v="External"/>
    <n v="4"/>
    <d v="2024-01-15T00:00:00"/>
    <s v="OK"/>
    <n v="4.2"/>
    <n v="4"/>
    <n v="2.0000000000582077"/>
    <n v="0"/>
  </r>
  <r>
    <s v="D1351"/>
    <d v="2024-01-15T15:00:00"/>
    <d v="2024-01-16T03:00:00"/>
    <d v="2024-01-16T01:00:00"/>
    <x v="1"/>
    <n v="398"/>
    <n v="976"/>
    <n v="416"/>
    <n v="24"/>
    <s v="Heavy"/>
    <x v="0"/>
    <s v="DRV40"/>
    <s v="South"/>
    <s v="External"/>
    <n v="3.8"/>
    <d v="2024-01-15T00:00:00"/>
    <s v="OK"/>
    <n v="4.2"/>
    <n v="3.8"/>
    <n v="2.0000000000582077"/>
    <n v="0"/>
  </r>
  <r>
    <s v="D1352"/>
    <d v="2024-01-15T16:00:00"/>
    <d v="2024-01-16T04:00:00"/>
    <d v="2024-01-16T02:00:00"/>
    <x v="5"/>
    <n v="472"/>
    <n v="2981"/>
    <n v="585"/>
    <n v="19"/>
    <s v="Heavy"/>
    <x v="1"/>
    <s v="DRV22"/>
    <s v="North"/>
    <s v="External"/>
    <n v="4.7"/>
    <d v="2024-01-15T00:00:00"/>
    <s v="OK"/>
    <n v="4.4000000000000004"/>
    <n v="4.7"/>
    <n v="1.9999999998835847"/>
    <n v="0"/>
  </r>
  <r>
    <s v="D1353"/>
    <d v="2024-01-15T17:00:00"/>
    <d v="2024-01-16T05:00:00"/>
    <d v="2024-01-16T03:00:00"/>
    <x v="1"/>
    <n v="675"/>
    <n v="4430"/>
    <n v="548"/>
    <n v="2"/>
    <s v="Ultra"/>
    <x v="0"/>
    <s v="DRV26"/>
    <s v="South"/>
    <s v="External"/>
    <n v="3.8"/>
    <d v="2024-01-15T00:00:00"/>
    <s v="OK"/>
    <n v="4.2"/>
    <n v="3.8"/>
    <n v="2.0000000000582077"/>
    <n v="0"/>
  </r>
  <r>
    <s v="D1354"/>
    <d v="2024-01-15T18:00:00"/>
    <d v="2024-01-16T06:00:00"/>
    <d v="2024-01-16T04:00:00"/>
    <x v="4"/>
    <n v="744"/>
    <n v="3303"/>
    <n v="417"/>
    <n v="18"/>
    <s v="Mini"/>
    <x v="1"/>
    <s v="DRV39"/>
    <s v="West"/>
    <s v="External"/>
    <n v="4.2"/>
    <d v="2024-01-15T00:00:00"/>
    <s v="OK"/>
    <n v="4.3"/>
    <n v="4.2"/>
    <n v="2.0000000000582077"/>
    <n v="0"/>
  </r>
  <r>
    <s v="D1355"/>
    <d v="2024-01-15T19:00:00"/>
    <d v="2024-01-16T07:00:00"/>
    <d v="2024-01-16T05:00:00"/>
    <x v="5"/>
    <n v="600"/>
    <n v="2512"/>
    <n v="652"/>
    <n v="3"/>
    <s v="Standard"/>
    <x v="3"/>
    <s v="DRV4"/>
    <s v="South"/>
    <s v="Internal"/>
    <m/>
    <d v="2024-01-15T00:00:00"/>
    <s v="OK"/>
    <n v="4.3"/>
    <n v="4.3"/>
    <n v="1.9999999998835847"/>
    <n v="0"/>
  </r>
  <r>
    <s v="D1356"/>
    <d v="2024-01-15T20:00:00"/>
    <d v="2024-01-16T08:00:00"/>
    <d v="2024-01-16T06:00:00"/>
    <x v="5"/>
    <n v="336"/>
    <n v="2839"/>
    <n v="181"/>
    <n v="24"/>
    <s v="Standard"/>
    <x v="0"/>
    <s v="DRV43"/>
    <s v="East"/>
    <s v="External"/>
    <n v="3.8"/>
    <d v="2024-01-15T00:00:00"/>
    <s v="OK"/>
    <n v="4.2"/>
    <n v="3.8"/>
    <n v="2.0000000000582077"/>
    <n v="0"/>
  </r>
  <r>
    <s v="D1357"/>
    <d v="2024-01-15T21:00:00"/>
    <d v="2024-01-16T09:00:00"/>
    <d v="2024-01-16T07:00:00"/>
    <x v="3"/>
    <n v="794"/>
    <n v="3170"/>
    <n v="524"/>
    <n v="15"/>
    <s v="Mini"/>
    <x v="2"/>
    <s v="DRV14"/>
    <s v="East"/>
    <s v="Internal"/>
    <n v="3.8"/>
    <d v="2024-01-15T00:00:00"/>
    <s v="OK"/>
    <n v="4.2"/>
    <n v="3.8"/>
    <n v="2.0000000000582077"/>
    <n v="0"/>
  </r>
  <r>
    <s v="D1358"/>
    <d v="2024-01-15T22:00:00"/>
    <d v="2024-01-16T10:00:00"/>
    <d v="2024-01-16T08:00:00"/>
    <x v="2"/>
    <n v="579"/>
    <n v="4315"/>
    <n v="189"/>
    <n v="3"/>
    <s v="Mini"/>
    <x v="2"/>
    <s v="DRV28"/>
    <s v="East"/>
    <s v="Internal"/>
    <n v="4.2"/>
    <d v="2024-01-15T00:00:00"/>
    <s v="OK"/>
    <n v="4.2"/>
    <n v="4.2"/>
    <n v="1.9999999998835847"/>
    <n v="0"/>
  </r>
  <r>
    <s v="D1359"/>
    <d v="2024-01-15T23:00:00"/>
    <d v="2024-01-16T11:00:00"/>
    <d v="2024-01-16T09:00:00"/>
    <x v="0"/>
    <n v="203"/>
    <n v="1181"/>
    <n v="758"/>
    <n v="29"/>
    <s v="Mini"/>
    <x v="0"/>
    <s v="DRV27"/>
    <s v="Central"/>
    <s v="Internal"/>
    <n v="3.8"/>
    <d v="2024-01-15T00:00:00"/>
    <s v="OK"/>
    <n v="4.2"/>
    <n v="3.8"/>
    <n v="2.0000000000582077"/>
    <n v="0"/>
  </r>
  <r>
    <s v="D1360"/>
    <d v="2024-01-16T00:00:00"/>
    <d v="2024-01-16T12:00:00"/>
    <d v="2024-01-16T10:00:00"/>
    <x v="1"/>
    <n v="723"/>
    <n v="3390"/>
    <n v="685"/>
    <n v="25"/>
    <s v="Mini"/>
    <x v="3"/>
    <s v="DRV50"/>
    <s v="South"/>
    <s v="Internal"/>
    <m/>
    <d v="2024-01-16T00:00:00"/>
    <s v="OK"/>
    <n v="4.3"/>
    <n v="4.3"/>
    <n v="2.0000000000582077"/>
    <n v="0"/>
  </r>
  <r>
    <s v="D1361"/>
    <d v="2024-01-16T01:00:00"/>
    <d v="2024-01-16T13:00:00"/>
    <d v="2024-01-16T11:00:00"/>
    <x v="2"/>
    <n v="62"/>
    <n v="1591"/>
    <n v="448"/>
    <n v="14"/>
    <s v="Mini"/>
    <x v="1"/>
    <s v="DRV12"/>
    <s v="North"/>
    <s v="Internal"/>
    <m/>
    <d v="2024-01-16T00:00:00"/>
    <s v="OK"/>
    <n v="4.3"/>
    <n v="4.3"/>
    <n v="1.9999999998835847"/>
    <n v="0"/>
  </r>
  <r>
    <s v="D1362"/>
    <d v="2024-01-16T02:00:00"/>
    <d v="2024-01-16T14:00:00"/>
    <d v="2024-01-16T12:00:00"/>
    <x v="0"/>
    <n v="983"/>
    <n v="3466"/>
    <n v="609"/>
    <n v="28"/>
    <s v="Standard"/>
    <x v="3"/>
    <s v="DRV1"/>
    <s v="East"/>
    <s v="External"/>
    <n v="3.8"/>
    <d v="2024-01-16T00:00:00"/>
    <s v="OK"/>
    <n v="4.2"/>
    <n v="3.8"/>
    <n v="2.0000000000582077"/>
    <n v="0"/>
  </r>
  <r>
    <s v="D1363"/>
    <d v="2024-01-16T03:00:00"/>
    <d v="2024-01-16T15:00:00"/>
    <d v="2024-01-16T13:00:00"/>
    <x v="0"/>
    <n v="776"/>
    <n v="1056"/>
    <n v="646"/>
    <n v="11"/>
    <s v="Mini"/>
    <x v="1"/>
    <s v="DRV6"/>
    <s v="West"/>
    <s v="External"/>
    <n v="4.7"/>
    <d v="2024-01-16T00:00:00"/>
    <s v="OK"/>
    <n v="4.3"/>
    <n v="4.7"/>
    <n v="2.0000000000582077"/>
    <n v="0"/>
  </r>
  <r>
    <s v="D1364"/>
    <d v="2024-01-16T04:00:00"/>
    <d v="2024-01-16T16:00:00"/>
    <d v="2024-01-16T14:00:00"/>
    <x v="1"/>
    <n v="797"/>
    <n v="3843"/>
    <n v="427"/>
    <n v="29"/>
    <s v="Standard"/>
    <x v="0"/>
    <s v="DRV17"/>
    <s v="South"/>
    <s v="Internal"/>
    <n v="4.2"/>
    <d v="2024-01-16T00:00:00"/>
    <s v="OK"/>
    <n v="4.3"/>
    <n v="4.2"/>
    <n v="1.9999999998835847"/>
    <n v="0"/>
  </r>
  <r>
    <s v="D1365"/>
    <d v="2024-01-16T05:00:00"/>
    <d v="2024-01-16T17:00:00"/>
    <d v="2024-01-16T15:00:00"/>
    <x v="3"/>
    <n v="686"/>
    <n v="3785"/>
    <n v="584"/>
    <n v="16"/>
    <s v="Mini"/>
    <x v="2"/>
    <s v="DRV34"/>
    <s v="North"/>
    <s v="External"/>
    <n v="4.7"/>
    <d v="2024-01-16T00:00:00"/>
    <s v="OK"/>
    <n v="4.4000000000000004"/>
    <n v="4.7"/>
    <n v="2.0000000000582077"/>
    <n v="0"/>
  </r>
  <r>
    <s v="D1366"/>
    <d v="2024-01-16T06:00:00"/>
    <d v="2024-01-16T18:00:00"/>
    <d v="2024-01-16T16:00:00"/>
    <x v="2"/>
    <n v="434"/>
    <n v="4390"/>
    <n v="300"/>
    <n v="7"/>
    <s v="Ultra"/>
    <x v="1"/>
    <s v="DRV27"/>
    <s v="Central"/>
    <s v="Internal"/>
    <m/>
    <d v="2024-01-16T00:00:00"/>
    <s v="OK"/>
    <n v="4.2"/>
    <n v="4.2"/>
    <n v="2.0000000000582077"/>
    <n v="0"/>
  </r>
  <r>
    <s v="D1367"/>
    <d v="2024-01-16T07:00:00"/>
    <d v="2024-01-16T19:00:00"/>
    <d v="2024-01-16T17:00:00"/>
    <x v="1"/>
    <n v="629"/>
    <n v="1372"/>
    <n v="280"/>
    <n v="4"/>
    <s v="Ultra"/>
    <x v="0"/>
    <s v="DRV11"/>
    <s v="East"/>
    <s v="Internal"/>
    <n v="4"/>
    <d v="2024-01-16T00:00:00"/>
    <s v="OK"/>
    <n v="4.2"/>
    <n v="4"/>
    <n v="1.9999999998835847"/>
    <n v="0"/>
  </r>
  <r>
    <s v="D1368"/>
    <d v="2024-01-16T08:00:00"/>
    <d v="2024-01-16T20:00:00"/>
    <d v="2024-01-16T18:00:00"/>
    <x v="0"/>
    <n v="334"/>
    <n v="2384"/>
    <n v="405"/>
    <n v="16"/>
    <s v="Standard"/>
    <x v="3"/>
    <s v="DRV21"/>
    <s v="South"/>
    <s v="Internal"/>
    <n v="3.8"/>
    <d v="2024-01-16T00:00:00"/>
    <s v="OK"/>
    <n v="4.3"/>
    <n v="3.8"/>
    <n v="2.0000000000582077"/>
    <n v="0"/>
  </r>
  <r>
    <s v="D1369"/>
    <d v="2024-01-16T09:00:00"/>
    <d v="2024-01-16T21:00:00"/>
    <d v="2024-01-16T19:00:00"/>
    <x v="3"/>
    <n v="793"/>
    <n v="1950"/>
    <n v="51"/>
    <n v="27"/>
    <s v="Mini"/>
    <x v="2"/>
    <s v="DRV38"/>
    <s v="North"/>
    <s v="External"/>
    <n v="4.7"/>
    <d v="2024-01-16T00:00:00"/>
    <s v="OK"/>
    <n v="4.4000000000000004"/>
    <n v="4.7"/>
    <n v="2.0000000000582077"/>
    <n v="0"/>
  </r>
  <r>
    <s v="D1370"/>
    <d v="2024-01-16T10:00:00"/>
    <d v="2024-01-16T22:00:00"/>
    <d v="2024-01-16T20:00:00"/>
    <x v="5"/>
    <n v="728"/>
    <n v="657"/>
    <n v="414"/>
    <n v="5"/>
    <s v="Mini"/>
    <x v="0"/>
    <s v="DRV34"/>
    <s v="North"/>
    <s v="External"/>
    <n v="4"/>
    <d v="2024-01-16T00:00:00"/>
    <s v="OK"/>
    <n v="4.4000000000000004"/>
    <n v="4"/>
    <n v="1.9999999998835847"/>
    <n v="0"/>
  </r>
  <r>
    <s v="D1371"/>
    <d v="2024-01-16T11:00:00"/>
    <d v="2024-01-16T23:00:00"/>
    <d v="2024-01-16T21:00:00"/>
    <x v="0"/>
    <n v="862"/>
    <n v="3737"/>
    <n v="676"/>
    <n v="22"/>
    <s v="Heavy"/>
    <x v="1"/>
    <s v="DRV42"/>
    <s v="East"/>
    <s v="External"/>
    <n v="4.5"/>
    <d v="2024-01-16T00:00:00"/>
    <s v="OK"/>
    <n v="4.2"/>
    <n v="4.5"/>
    <n v="2.0000000000582077"/>
    <n v="0"/>
  </r>
  <r>
    <s v="D1372"/>
    <d v="2024-01-16T12:00:00"/>
    <d v="2024-01-17T00:00:00"/>
    <d v="2024-01-16T22:00:00"/>
    <x v="5"/>
    <n v="521"/>
    <n v="2156"/>
    <n v="76"/>
    <n v="27"/>
    <s v="Mini"/>
    <x v="0"/>
    <s v="DRV32"/>
    <s v="Central"/>
    <s v="Internal"/>
    <n v="4.7"/>
    <d v="2024-01-16T00:00:00"/>
    <s v="OK"/>
    <n v="4.2"/>
    <n v="4.7"/>
    <n v="2.0000000000582077"/>
    <n v="0"/>
  </r>
  <r>
    <s v="D1373"/>
    <d v="2024-01-16T13:00:00"/>
    <d v="2024-01-17T01:00:00"/>
    <d v="2024-01-16T23:00:00"/>
    <x v="4"/>
    <n v="545"/>
    <n v="4903"/>
    <n v="182"/>
    <n v="1"/>
    <s v="Mini"/>
    <x v="2"/>
    <s v="DRV49"/>
    <s v="East"/>
    <s v="Internal"/>
    <n v="4.2"/>
    <d v="2024-01-16T00:00:00"/>
    <s v="OK"/>
    <n v="4.2"/>
    <n v="4.2"/>
    <n v="1.9999999998835847"/>
    <n v="0"/>
  </r>
  <r>
    <s v="D1374"/>
    <d v="2024-01-16T14:00:00"/>
    <d v="2024-01-17T02:00:00"/>
    <d v="2024-01-17T00:00:00"/>
    <x v="4"/>
    <n v="729"/>
    <n v="2664"/>
    <n v="520"/>
    <n v="28"/>
    <s v="Mini"/>
    <x v="0"/>
    <s v="DRV5"/>
    <s v="North"/>
    <s v="Internal"/>
    <n v="4"/>
    <d v="2024-01-16T00:00:00"/>
    <s v="OK"/>
    <n v="4.3"/>
    <n v="4"/>
    <n v="2.0000000000582077"/>
    <n v="0"/>
  </r>
  <r>
    <s v="D1375"/>
    <d v="2024-01-16T15:00:00"/>
    <d v="2024-01-17T03:00:00"/>
    <d v="2024-01-17T01:00:00"/>
    <x v="2"/>
    <n v="288"/>
    <n v="2007"/>
    <n v="108"/>
    <n v="14"/>
    <s v="Heavy"/>
    <x v="0"/>
    <s v="DRV37"/>
    <s v="North"/>
    <s v="Internal"/>
    <n v="4.2"/>
    <d v="2024-01-16T00:00:00"/>
    <s v="OK"/>
    <n v="4.3"/>
    <n v="4.2"/>
    <n v="2.0000000000582077"/>
    <n v="0"/>
  </r>
  <r>
    <s v="D1376"/>
    <d v="2024-01-16T16:00:00"/>
    <d v="2024-01-17T04:00:00"/>
    <d v="2024-01-17T02:00:00"/>
    <x v="0"/>
    <n v="340"/>
    <n v="4617"/>
    <n v="296"/>
    <n v="4"/>
    <s v="Ultra"/>
    <x v="0"/>
    <s v="DRV2"/>
    <s v="West"/>
    <s v="External"/>
    <n v="4.5"/>
    <d v="2024-01-16T00:00:00"/>
    <s v="OK"/>
    <n v="4.3"/>
    <n v="4.5"/>
    <n v="1.9999999998835847"/>
    <n v="0"/>
  </r>
  <r>
    <s v="D1377"/>
    <d v="2024-01-16T17:00:00"/>
    <d v="2024-01-17T05:00:00"/>
    <d v="2024-01-17T03:00:00"/>
    <x v="2"/>
    <n v="838"/>
    <n v="4429"/>
    <n v="125"/>
    <n v="10"/>
    <s v="Ultra"/>
    <x v="1"/>
    <s v="DRV18"/>
    <s v="North"/>
    <s v="Internal"/>
    <n v="4"/>
    <d v="2024-01-16T00:00:00"/>
    <s v="OK"/>
    <n v="4.3"/>
    <n v="4"/>
    <n v="2.0000000000582077"/>
    <n v="0"/>
  </r>
  <r>
    <s v="D1378"/>
    <d v="2024-01-16T18:00:00"/>
    <d v="2024-01-17T06:00:00"/>
    <d v="2024-01-17T04:00:00"/>
    <x v="2"/>
    <n v="364"/>
    <n v="1733"/>
    <n v="90"/>
    <n v="11"/>
    <s v="Heavy"/>
    <x v="2"/>
    <s v="DRV36"/>
    <s v="East"/>
    <s v="External"/>
    <m/>
    <d v="2024-01-16T00:00:00"/>
    <s v="OK"/>
    <n v="4.2"/>
    <n v="4.2"/>
    <n v="2.0000000000582077"/>
    <n v="0"/>
  </r>
  <r>
    <s v="D1379"/>
    <d v="2024-01-16T19:00:00"/>
    <d v="2024-01-17T07:00:00"/>
    <d v="2024-01-17T05:00:00"/>
    <x v="4"/>
    <n v="539"/>
    <n v="2015"/>
    <n v="788"/>
    <n v="21"/>
    <s v="Mini"/>
    <x v="1"/>
    <s v="DRV44"/>
    <s v="West"/>
    <s v="Internal"/>
    <n v="4.7"/>
    <d v="2024-01-16T00:00:00"/>
    <s v="OK"/>
    <n v="4.3"/>
    <n v="4.7"/>
    <n v="1.9999999998835847"/>
    <n v="0"/>
  </r>
  <r>
    <s v="D1380"/>
    <d v="2024-01-16T20:00:00"/>
    <d v="2024-01-17T08:00:00"/>
    <d v="2024-01-17T06:00:00"/>
    <x v="1"/>
    <n v="207"/>
    <n v="2942"/>
    <n v="134"/>
    <n v="6"/>
    <s v="Mini"/>
    <x v="1"/>
    <s v="DRV2"/>
    <s v="West"/>
    <s v="Internal"/>
    <m/>
    <d v="2024-01-16T00:00:00"/>
    <s v="OK"/>
    <n v="4.3"/>
    <n v="4.3"/>
    <n v="2.0000000000582077"/>
    <n v="0"/>
  </r>
  <r>
    <s v="D1381"/>
    <d v="2024-01-16T21:00:00"/>
    <d v="2024-01-17T09:00:00"/>
    <d v="2024-01-17T07:00:00"/>
    <x v="4"/>
    <n v="435"/>
    <n v="4276"/>
    <n v="311"/>
    <n v="25"/>
    <s v="Ultra"/>
    <x v="0"/>
    <s v="DRV14"/>
    <s v="South"/>
    <s v="External"/>
    <n v="3.8"/>
    <d v="2024-01-16T00:00:00"/>
    <s v="OK"/>
    <n v="4.2"/>
    <n v="3.8"/>
    <n v="2.0000000000582077"/>
    <n v="0"/>
  </r>
  <r>
    <s v="D1382"/>
    <d v="2024-01-16T22:00:00"/>
    <d v="2024-01-17T10:00:00"/>
    <d v="2024-01-17T08:00:00"/>
    <x v="2"/>
    <n v="332"/>
    <n v="2200"/>
    <n v="464"/>
    <n v="7"/>
    <s v="Ultra"/>
    <x v="2"/>
    <s v="DRV23"/>
    <s v="North"/>
    <s v="Internal"/>
    <m/>
    <d v="2024-01-16T00:00:00"/>
    <s v="OK"/>
    <n v="4.3"/>
    <n v="4.3"/>
    <n v="1.9999999998835847"/>
    <n v="0"/>
  </r>
  <r>
    <s v="D1383"/>
    <d v="2024-01-16T23:00:00"/>
    <d v="2024-01-17T11:00:00"/>
    <d v="2024-01-17T09:00:00"/>
    <x v="4"/>
    <n v="556"/>
    <n v="3547"/>
    <n v="561"/>
    <n v="4"/>
    <s v="Heavy"/>
    <x v="0"/>
    <s v="DRV23"/>
    <s v="Central"/>
    <s v="Internal"/>
    <n v="4.7"/>
    <d v="2024-01-16T00:00:00"/>
    <s v="OK"/>
    <n v="4.2"/>
    <n v="4.7"/>
    <n v="2.0000000000582077"/>
    <n v="0"/>
  </r>
  <r>
    <s v="D1384"/>
    <d v="2024-01-17T00:00:00"/>
    <d v="2024-01-17T12:00:00"/>
    <d v="2024-01-17T10:00:00"/>
    <x v="3"/>
    <n v="272"/>
    <n v="821"/>
    <n v="271"/>
    <n v="7"/>
    <s v="Heavy"/>
    <x v="1"/>
    <s v="DRV40"/>
    <s v="Central"/>
    <s v="External"/>
    <n v="3.8"/>
    <d v="2024-01-17T00:00:00"/>
    <s v="OK"/>
    <n v="4.2"/>
    <n v="3.8"/>
    <n v="2.0000000000582077"/>
    <n v="0"/>
  </r>
  <r>
    <s v="D1385"/>
    <d v="2024-01-17T01:00:00"/>
    <d v="2024-01-17T13:00:00"/>
    <d v="2024-01-17T11:00:00"/>
    <x v="5"/>
    <n v="729"/>
    <n v="1785"/>
    <n v="197"/>
    <n v="27"/>
    <s v="Mini"/>
    <x v="2"/>
    <s v="DRV20"/>
    <s v="East"/>
    <s v="Internal"/>
    <n v="3.8"/>
    <d v="2024-01-17T00:00:00"/>
    <s v="OK"/>
    <n v="4.2"/>
    <n v="3.8"/>
    <n v="1.9999999998835847"/>
    <n v="0"/>
  </r>
  <r>
    <s v="D1386"/>
    <d v="2024-01-17T02:00:00"/>
    <d v="2024-01-17T14:00:00"/>
    <d v="2024-01-17T12:00:00"/>
    <x v="2"/>
    <n v="368"/>
    <n v="3473"/>
    <n v="186"/>
    <n v="21"/>
    <s v="Standard"/>
    <x v="1"/>
    <s v="DRV49"/>
    <s v="East"/>
    <s v="External"/>
    <m/>
    <d v="2024-01-17T00:00:00"/>
    <s v="OK"/>
    <n v="4.2"/>
    <n v="4.2"/>
    <n v="2.0000000000582077"/>
    <n v="0"/>
  </r>
  <r>
    <s v="D1387"/>
    <d v="2024-01-17T03:00:00"/>
    <d v="2024-01-17T15:00:00"/>
    <d v="2024-01-17T13:00:00"/>
    <x v="0"/>
    <n v="255"/>
    <n v="2719"/>
    <n v="326"/>
    <n v="19"/>
    <s v="Mini"/>
    <x v="1"/>
    <s v="DRV37"/>
    <s v="North"/>
    <s v="External"/>
    <n v="3.8"/>
    <d v="2024-01-17T00:00:00"/>
    <s v="OK"/>
    <n v="4.4000000000000004"/>
    <n v="3.8"/>
    <n v="2.0000000000582077"/>
    <n v="0"/>
  </r>
  <r>
    <s v="D1388"/>
    <d v="2024-01-17T04:00:00"/>
    <d v="2024-01-17T16:00:00"/>
    <d v="2024-01-17T14:00:00"/>
    <x v="0"/>
    <n v="211"/>
    <n v="2675"/>
    <n v="794"/>
    <n v="28"/>
    <s v="Heavy"/>
    <x v="0"/>
    <s v="DRV18"/>
    <s v="North"/>
    <s v="Internal"/>
    <n v="4.5"/>
    <d v="2024-01-17T00:00:00"/>
    <s v="OK"/>
    <n v="4.3"/>
    <n v="4.5"/>
    <n v="1.9999999998835847"/>
    <n v="0"/>
  </r>
  <r>
    <s v="D1389"/>
    <d v="2024-01-17T05:00:00"/>
    <d v="2024-01-17T17:00:00"/>
    <d v="2024-01-17T15:00:00"/>
    <x v="2"/>
    <n v="233"/>
    <n v="1759"/>
    <n v="241"/>
    <n v="18"/>
    <s v="Standard"/>
    <x v="0"/>
    <s v="DRV42"/>
    <s v="East"/>
    <s v="Internal"/>
    <n v="4.5"/>
    <d v="2024-01-17T00:00:00"/>
    <s v="OK"/>
    <n v="4.2"/>
    <n v="4.5"/>
    <n v="2.0000000000582077"/>
    <n v="0"/>
  </r>
  <r>
    <s v="D1390"/>
    <d v="2024-01-17T06:00:00"/>
    <d v="2024-01-17T18:00:00"/>
    <d v="2024-01-17T16:00:00"/>
    <x v="3"/>
    <n v="922"/>
    <n v="2949"/>
    <n v="466"/>
    <n v="7"/>
    <s v="Mini"/>
    <x v="2"/>
    <s v="DRV16"/>
    <s v="North"/>
    <s v="External"/>
    <n v="3.8"/>
    <d v="2024-01-17T00:00:00"/>
    <s v="OK"/>
    <n v="4.4000000000000004"/>
    <n v="3.8"/>
    <n v="2.0000000000582077"/>
    <n v="0"/>
  </r>
  <r>
    <s v="D1391"/>
    <d v="2024-01-17T07:00:00"/>
    <d v="2024-01-17T19:00:00"/>
    <d v="2024-01-17T17:00:00"/>
    <x v="4"/>
    <n v="574"/>
    <n v="3065"/>
    <n v="353"/>
    <n v="3"/>
    <s v="Standard"/>
    <x v="2"/>
    <s v="DRV35"/>
    <s v="South"/>
    <s v="External"/>
    <n v="4"/>
    <d v="2024-01-17T00:00:00"/>
    <s v="OK"/>
    <n v="4.2"/>
    <n v="4"/>
    <n v="1.9999999998835847"/>
    <n v="0"/>
  </r>
  <r>
    <s v="D1392"/>
    <d v="2024-01-17T08:00:00"/>
    <d v="2024-01-17T20:00:00"/>
    <d v="2024-01-17T18:00:00"/>
    <x v="1"/>
    <n v="142"/>
    <n v="3527"/>
    <n v="779"/>
    <n v="6"/>
    <s v="Ultra"/>
    <x v="2"/>
    <s v="DRV40"/>
    <s v="South"/>
    <s v="Internal"/>
    <m/>
    <d v="2024-01-17T00:00:00"/>
    <s v="OK"/>
    <n v="4.3"/>
    <n v="4.3"/>
    <n v="2.0000000000582077"/>
    <n v="0"/>
  </r>
  <r>
    <s v="D1393"/>
    <d v="2024-01-17T09:00:00"/>
    <d v="2024-01-17T21:00:00"/>
    <d v="2024-01-17T19:00:00"/>
    <x v="0"/>
    <n v="509"/>
    <n v="1979"/>
    <n v="499"/>
    <n v="6"/>
    <s v="Standard"/>
    <x v="0"/>
    <s v="DRV50"/>
    <s v="South"/>
    <s v="External"/>
    <n v="4"/>
    <d v="2024-01-17T00:00:00"/>
    <s v="OK"/>
    <n v="4.2"/>
    <n v="4"/>
    <n v="2.0000000000582077"/>
    <n v="0"/>
  </r>
  <r>
    <s v="D1394"/>
    <d v="2024-01-17T10:00:00"/>
    <d v="2024-01-17T22:00:00"/>
    <d v="2024-01-17T20:00:00"/>
    <x v="5"/>
    <n v="966"/>
    <n v="2074"/>
    <n v="340"/>
    <n v="19"/>
    <s v="Ultra"/>
    <x v="0"/>
    <s v="DRV18"/>
    <s v="North"/>
    <s v="External"/>
    <n v="4.5"/>
    <d v="2024-01-17T00:00:00"/>
    <s v="OK"/>
    <n v="4.4000000000000004"/>
    <n v="4.5"/>
    <n v="1.9999999998835847"/>
    <n v="0"/>
  </r>
  <r>
    <s v="D1395"/>
    <d v="2024-01-17T11:00:00"/>
    <d v="2024-01-17T23:00:00"/>
    <d v="2024-01-17T21:00:00"/>
    <x v="4"/>
    <n v="135"/>
    <n v="4787"/>
    <n v="325"/>
    <n v="6"/>
    <s v="Heavy"/>
    <x v="0"/>
    <s v="DRV26"/>
    <s v="South"/>
    <s v="Internal"/>
    <n v="4"/>
    <d v="2024-01-17T00:00:00"/>
    <s v="OK"/>
    <n v="4.3"/>
    <n v="4"/>
    <n v="2.0000000000582077"/>
    <n v="0"/>
  </r>
  <r>
    <s v="D1396"/>
    <d v="2024-01-17T12:00:00"/>
    <d v="2024-01-18T00:00:00"/>
    <d v="2024-01-17T22:00:00"/>
    <x v="4"/>
    <n v="117"/>
    <n v="4968"/>
    <n v="153"/>
    <n v="20"/>
    <s v="Standard"/>
    <x v="0"/>
    <s v="DRV12"/>
    <s v="North"/>
    <s v="Internal"/>
    <n v="4.5"/>
    <d v="2024-01-17T00:00:00"/>
    <s v="OK"/>
    <n v="4.3"/>
    <n v="4.5"/>
    <n v="2.0000000000582077"/>
    <n v="0"/>
  </r>
  <r>
    <s v="D1397"/>
    <d v="2024-01-17T13:00:00"/>
    <d v="2024-01-18T01:00:00"/>
    <d v="2024-01-17T23:00:00"/>
    <x v="0"/>
    <n v="876"/>
    <n v="506"/>
    <n v="174"/>
    <n v="10"/>
    <s v="Mini"/>
    <x v="1"/>
    <s v="DRV41"/>
    <s v="North"/>
    <s v="External"/>
    <n v="4.2"/>
    <d v="2024-01-17T00:00:00"/>
    <s v="OK"/>
    <n v="4.4000000000000004"/>
    <n v="4.2"/>
    <n v="1.9999999998835847"/>
    <n v="0"/>
  </r>
  <r>
    <s v="D1398"/>
    <d v="2024-01-17T14:00:00"/>
    <d v="2024-01-18T02:00:00"/>
    <d v="2024-01-18T00:00:00"/>
    <x v="1"/>
    <n v="696"/>
    <n v="644"/>
    <n v="442"/>
    <n v="19"/>
    <s v="Mini"/>
    <x v="1"/>
    <s v="DRV27"/>
    <s v="East"/>
    <s v="Internal"/>
    <n v="3.8"/>
    <d v="2024-01-17T00:00:00"/>
    <s v="OK"/>
    <n v="4.2"/>
    <n v="3.8"/>
    <n v="2.0000000000582077"/>
    <n v="0"/>
  </r>
  <r>
    <s v="D1399"/>
    <d v="2024-01-17T15:00:00"/>
    <d v="2024-01-18T03:00:00"/>
    <d v="2024-01-18T01:00:00"/>
    <x v="0"/>
    <n v="220"/>
    <n v="3946"/>
    <n v="256"/>
    <n v="26"/>
    <s v="Heavy"/>
    <x v="1"/>
    <s v="DRV35"/>
    <s v="Central"/>
    <s v="Internal"/>
    <n v="4.7"/>
    <d v="2024-01-17T00:00:00"/>
    <s v="OK"/>
    <n v="4.2"/>
    <n v="4.7"/>
    <n v="2.0000000000582077"/>
    <n v="0"/>
  </r>
  <r>
    <s v="D1400"/>
    <d v="2024-01-17T16:00:00"/>
    <d v="2024-01-18T04:00:00"/>
    <d v="2024-01-18T02:00:00"/>
    <x v="4"/>
    <n v="495"/>
    <n v="2943"/>
    <n v="115"/>
    <n v="21"/>
    <s v="Standard"/>
    <x v="2"/>
    <s v="DRV9"/>
    <s v="South"/>
    <s v="External"/>
    <n v="4"/>
    <d v="2024-01-17T00:00:00"/>
    <s v="OK"/>
    <n v="4.2"/>
    <n v="4"/>
    <n v="1.9999999998835847"/>
    <n v="0"/>
  </r>
  <r>
    <s v="D1401"/>
    <d v="2024-01-17T17:00:00"/>
    <d v="2024-01-18T05:00:00"/>
    <d v="2024-01-18T03:00:00"/>
    <x v="4"/>
    <n v="385"/>
    <n v="1820"/>
    <n v="90"/>
    <n v="19"/>
    <s v="Mini"/>
    <x v="3"/>
    <s v="DRV3"/>
    <s v="Central"/>
    <s v="Internal"/>
    <m/>
    <d v="2024-01-17T00:00:00"/>
    <s v="OK"/>
    <n v="4.2"/>
    <n v="4.2"/>
    <n v="2.0000000000582077"/>
    <n v="0"/>
  </r>
  <r>
    <s v="D1402"/>
    <d v="2024-01-17T18:00:00"/>
    <d v="2024-01-18T06:00:00"/>
    <d v="2024-01-18T04:00:00"/>
    <x v="5"/>
    <n v="354"/>
    <n v="4386"/>
    <n v="535"/>
    <n v="27"/>
    <s v="Standard"/>
    <x v="1"/>
    <s v="DRV38"/>
    <s v="North"/>
    <s v="Internal"/>
    <n v="4.7"/>
    <d v="2024-01-17T00:00:00"/>
    <s v="OK"/>
    <n v="4.3"/>
    <n v="4.7"/>
    <n v="2.0000000000582077"/>
    <n v="0"/>
  </r>
  <r>
    <s v="D1403"/>
    <d v="2024-01-17T19:00:00"/>
    <d v="2024-01-18T07:00:00"/>
    <d v="2024-01-18T05:00:00"/>
    <x v="4"/>
    <n v="987"/>
    <n v="785"/>
    <n v="513"/>
    <n v="19"/>
    <s v="Standard"/>
    <x v="3"/>
    <s v="DRV23"/>
    <s v="Central"/>
    <s v="External"/>
    <n v="4.7"/>
    <d v="2024-01-17T00:00:00"/>
    <s v="OK"/>
    <n v="4.2"/>
    <n v="4.7"/>
    <n v="1.9999999998835847"/>
    <n v="0"/>
  </r>
  <r>
    <s v="D1404"/>
    <d v="2024-01-17T20:00:00"/>
    <d v="2024-01-18T08:00:00"/>
    <d v="2024-01-18T06:00:00"/>
    <x v="4"/>
    <n v="490"/>
    <n v="552"/>
    <n v="647"/>
    <n v="14"/>
    <s v="Standard"/>
    <x v="0"/>
    <s v="DRV48"/>
    <s v="East"/>
    <s v="External"/>
    <n v="3.8"/>
    <d v="2024-01-17T00:00:00"/>
    <s v="OK"/>
    <n v="4.2"/>
    <n v="3.8"/>
    <n v="2.0000000000582077"/>
    <n v="0"/>
  </r>
  <r>
    <s v="D1405"/>
    <d v="2024-01-17T21:00:00"/>
    <d v="2024-01-18T09:00:00"/>
    <d v="2024-01-18T07:00:00"/>
    <x v="3"/>
    <n v="668"/>
    <n v="4408"/>
    <n v="619"/>
    <n v="18"/>
    <s v="Heavy"/>
    <x v="2"/>
    <s v="DRV30"/>
    <s v="Central"/>
    <s v="Internal"/>
    <n v="4"/>
    <d v="2024-01-17T00:00:00"/>
    <s v="OK"/>
    <n v="4.2"/>
    <n v="4"/>
    <n v="2.0000000000582077"/>
    <n v="0"/>
  </r>
  <r>
    <s v="D1406"/>
    <d v="2024-01-17T22:00:00"/>
    <d v="2024-01-18T10:00:00"/>
    <d v="2024-01-18T08:00:00"/>
    <x v="3"/>
    <n v="492"/>
    <n v="1967"/>
    <n v="342"/>
    <n v="28"/>
    <s v="Heavy"/>
    <x v="2"/>
    <s v="DRV5"/>
    <s v="Central"/>
    <s v="External"/>
    <n v="4.2"/>
    <d v="2024-01-17T00:00:00"/>
    <s v="OK"/>
    <n v="4.2"/>
    <n v="4.2"/>
    <n v="1.9999999998835847"/>
    <n v="0"/>
  </r>
  <r>
    <s v="D1407"/>
    <d v="2024-01-17T23:00:00"/>
    <d v="2024-01-18T11:00:00"/>
    <d v="2024-01-18T09:00:00"/>
    <x v="1"/>
    <n v="190"/>
    <n v="3232"/>
    <n v="436"/>
    <n v="13"/>
    <s v="Heavy"/>
    <x v="3"/>
    <s v="DRV16"/>
    <s v="Central"/>
    <s v="Internal"/>
    <m/>
    <d v="2024-01-17T00:00:00"/>
    <s v="OK"/>
    <n v="4.2"/>
    <n v="4.2"/>
    <n v="2.0000000000582077"/>
    <n v="0"/>
  </r>
  <r>
    <s v="D1408"/>
    <d v="2024-01-18T00:00:00"/>
    <d v="2024-01-18T12:00:00"/>
    <d v="2024-01-18T10:00:00"/>
    <x v="2"/>
    <n v="633"/>
    <n v="2269"/>
    <n v="460"/>
    <n v="2"/>
    <s v="Ultra"/>
    <x v="0"/>
    <s v="DRV33"/>
    <s v="North"/>
    <s v="External"/>
    <n v="4.2"/>
    <d v="2024-01-18T00:00:00"/>
    <s v="OK"/>
    <n v="4.4000000000000004"/>
    <n v="4.2"/>
    <n v="2.0000000000582077"/>
    <n v="0"/>
  </r>
  <r>
    <s v="D1409"/>
    <d v="2024-01-18T01:00:00"/>
    <d v="2024-01-18T13:00:00"/>
    <d v="2024-01-18T11:00:00"/>
    <x v="4"/>
    <n v="698"/>
    <n v="3289"/>
    <n v="380"/>
    <n v="22"/>
    <s v="Heavy"/>
    <x v="2"/>
    <s v="DRV2"/>
    <s v="South"/>
    <s v="Internal"/>
    <n v="4.7"/>
    <d v="2024-01-18T00:00:00"/>
    <s v="OK"/>
    <n v="4.3"/>
    <n v="4.7"/>
    <n v="1.9999999998835847"/>
    <n v="0"/>
  </r>
  <r>
    <s v="D1410"/>
    <d v="2024-01-18T02:00:00"/>
    <d v="2024-01-18T14:00:00"/>
    <d v="2024-01-18T12:00:00"/>
    <x v="5"/>
    <n v="733"/>
    <n v="2493"/>
    <n v="139"/>
    <n v="18"/>
    <s v="Standard"/>
    <x v="3"/>
    <s v="DRV33"/>
    <s v="East"/>
    <s v="External"/>
    <n v="4.7"/>
    <d v="2024-01-18T00:00:00"/>
    <s v="OK"/>
    <n v="4.2"/>
    <n v="4.7"/>
    <n v="2.0000000000582077"/>
    <n v="0"/>
  </r>
  <r>
    <s v="D1411"/>
    <d v="2024-01-18T03:00:00"/>
    <d v="2024-01-18T15:00:00"/>
    <d v="2024-01-18T13:00:00"/>
    <x v="1"/>
    <n v="447"/>
    <n v="4670"/>
    <n v="227"/>
    <n v="10"/>
    <s v="Ultra"/>
    <x v="1"/>
    <s v="DRV6"/>
    <s v="East"/>
    <s v="External"/>
    <n v="4.2"/>
    <d v="2024-01-18T00:00:00"/>
    <s v="OK"/>
    <n v="4.2"/>
    <n v="4.2"/>
    <n v="2.0000000000582077"/>
    <n v="0"/>
  </r>
  <r>
    <s v="D1412"/>
    <d v="2024-01-18T04:00:00"/>
    <d v="2024-01-18T16:00:00"/>
    <d v="2024-01-18T14:00:00"/>
    <x v="0"/>
    <n v="937"/>
    <n v="1358"/>
    <n v="623"/>
    <n v="4"/>
    <s v="Ultra"/>
    <x v="0"/>
    <s v="DRV10"/>
    <s v="North"/>
    <s v="Internal"/>
    <n v="4.2"/>
    <d v="2024-01-18T00:00:00"/>
    <s v="OK"/>
    <n v="4.3"/>
    <n v="4.2"/>
    <n v="1.9999999998835847"/>
    <n v="0"/>
  </r>
  <r>
    <s v="D1413"/>
    <d v="2024-01-18T05:00:00"/>
    <d v="2024-01-18T17:00:00"/>
    <d v="2024-01-18T15:00:00"/>
    <x v="0"/>
    <n v="975"/>
    <n v="2433"/>
    <n v="65"/>
    <n v="26"/>
    <s v="Ultra"/>
    <x v="3"/>
    <s v="DRV15"/>
    <s v="Central"/>
    <s v="Internal"/>
    <n v="3.8"/>
    <d v="2024-01-18T00:00:00"/>
    <s v="OK"/>
    <n v="4.2"/>
    <n v="3.8"/>
    <n v="2.0000000000582077"/>
    <n v="0"/>
  </r>
  <r>
    <s v="D1414"/>
    <d v="2024-01-18T06:00:00"/>
    <d v="2024-01-18T18:00:00"/>
    <d v="2024-01-18T16:00:00"/>
    <x v="0"/>
    <n v="208"/>
    <n v="4476"/>
    <n v="583"/>
    <n v="15"/>
    <s v="Ultra"/>
    <x v="2"/>
    <s v="DRV48"/>
    <s v="North"/>
    <s v="External"/>
    <m/>
    <d v="2024-01-18T00:00:00"/>
    <s v="OK"/>
    <n v="4.4000000000000004"/>
    <n v="4.4000000000000004"/>
    <n v="2.0000000000582077"/>
    <n v="0"/>
  </r>
  <r>
    <s v="D1415"/>
    <d v="2024-01-18T07:00:00"/>
    <d v="2024-01-18T19:00:00"/>
    <d v="2024-01-18T17:00:00"/>
    <x v="2"/>
    <n v="260"/>
    <n v="2740"/>
    <n v="169"/>
    <n v="20"/>
    <s v="Heavy"/>
    <x v="3"/>
    <s v="DRV31"/>
    <s v="West"/>
    <s v="Internal"/>
    <n v="4.7"/>
    <d v="2024-01-18T00:00:00"/>
    <s v="OK"/>
    <n v="4.3"/>
    <n v="4.7"/>
    <n v="1.9999999998835847"/>
    <n v="0"/>
  </r>
  <r>
    <s v="D1416"/>
    <d v="2024-01-18T08:00:00"/>
    <d v="2024-01-18T20:00:00"/>
    <d v="2024-01-18T18:00:00"/>
    <x v="3"/>
    <n v="165"/>
    <n v="1687"/>
    <n v="335"/>
    <n v="18"/>
    <s v="Ultra"/>
    <x v="3"/>
    <s v="DRV26"/>
    <s v="Central"/>
    <s v="Internal"/>
    <n v="4.7"/>
    <d v="2024-01-18T00:00:00"/>
    <s v="OK"/>
    <n v="4.2"/>
    <n v="4.7"/>
    <n v="2.0000000000582077"/>
    <n v="0"/>
  </r>
  <r>
    <s v="D1417"/>
    <d v="2024-01-18T09:00:00"/>
    <d v="2024-01-18T21:00:00"/>
    <d v="2024-01-18T19:00:00"/>
    <x v="4"/>
    <n v="779"/>
    <n v="4258"/>
    <n v="488"/>
    <n v="13"/>
    <s v="Mini"/>
    <x v="2"/>
    <s v="DRV40"/>
    <s v="North"/>
    <s v="Internal"/>
    <n v="4"/>
    <d v="2024-01-18T00:00:00"/>
    <s v="OK"/>
    <n v="4.3"/>
    <n v="4"/>
    <n v="2.0000000000582077"/>
    <n v="0"/>
  </r>
  <r>
    <s v="D1418"/>
    <d v="2024-01-18T10:00:00"/>
    <d v="2024-01-18T22:00:00"/>
    <d v="2024-01-18T20:00:00"/>
    <x v="5"/>
    <n v="173"/>
    <n v="4400"/>
    <n v="221"/>
    <n v="27"/>
    <s v="Ultra"/>
    <x v="2"/>
    <s v="DRV50"/>
    <s v="South"/>
    <s v="External"/>
    <n v="4"/>
    <d v="2024-01-18T00:00:00"/>
    <s v="OK"/>
    <n v="4.2"/>
    <n v="4"/>
    <n v="1.9999999998835847"/>
    <n v="0"/>
  </r>
  <r>
    <s v="D1419"/>
    <d v="2024-01-18T11:00:00"/>
    <d v="2024-01-18T23:00:00"/>
    <d v="2024-01-18T21:00:00"/>
    <x v="2"/>
    <n v="141"/>
    <n v="4177"/>
    <n v="91"/>
    <n v="14"/>
    <s v="Standard"/>
    <x v="0"/>
    <s v="DRV36"/>
    <s v="South"/>
    <s v="Internal"/>
    <n v="4.7"/>
    <d v="2024-01-18T00:00:00"/>
    <s v="OK"/>
    <n v="4.3"/>
    <n v="4.7"/>
    <n v="2.0000000000582077"/>
    <n v="0"/>
  </r>
  <r>
    <s v="D1420"/>
    <d v="2024-01-18T12:00:00"/>
    <d v="2024-01-19T00:00:00"/>
    <d v="2024-01-18T22:00:00"/>
    <x v="4"/>
    <n v="536"/>
    <n v="4657"/>
    <n v="225"/>
    <n v="25"/>
    <s v="Standard"/>
    <x v="1"/>
    <s v="DRV25"/>
    <s v="East"/>
    <s v="Internal"/>
    <n v="3.8"/>
    <d v="2024-01-18T00:00:00"/>
    <s v="OK"/>
    <n v="4.2"/>
    <n v="3.8"/>
    <n v="2.0000000000582077"/>
    <n v="0"/>
  </r>
  <r>
    <s v="D1421"/>
    <d v="2024-01-18T13:00:00"/>
    <d v="2024-01-19T01:00:00"/>
    <d v="2024-01-18T23:00:00"/>
    <x v="1"/>
    <n v="771"/>
    <n v="4851"/>
    <n v="492"/>
    <n v="10"/>
    <s v="Ultra"/>
    <x v="1"/>
    <s v="DRV45"/>
    <s v="West"/>
    <s v="Internal"/>
    <n v="4.7"/>
    <d v="2024-01-18T00:00:00"/>
    <s v="OK"/>
    <n v="4.3"/>
    <n v="4.7"/>
    <n v="1.9999999998835847"/>
    <n v="0"/>
  </r>
  <r>
    <s v="D1422"/>
    <d v="2024-01-18T14:00:00"/>
    <d v="2024-01-19T02:00:00"/>
    <d v="2024-01-19T00:00:00"/>
    <x v="0"/>
    <n v="493"/>
    <n v="4008"/>
    <n v="631"/>
    <n v="19"/>
    <s v="Heavy"/>
    <x v="1"/>
    <s v="DRV42"/>
    <s v="West"/>
    <s v="External"/>
    <n v="3.8"/>
    <d v="2024-01-18T00:00:00"/>
    <s v="OK"/>
    <n v="4.3"/>
    <n v="3.8"/>
    <n v="2.0000000000582077"/>
    <n v="0"/>
  </r>
  <r>
    <s v="D1423"/>
    <d v="2024-01-18T15:00:00"/>
    <d v="2024-01-19T03:00:00"/>
    <d v="2024-01-19T01:00:00"/>
    <x v="2"/>
    <n v="981"/>
    <n v="1500"/>
    <n v="600"/>
    <n v="5"/>
    <s v="Standard"/>
    <x v="3"/>
    <s v="DRV45"/>
    <s v="West"/>
    <s v="Internal"/>
    <n v="4.5"/>
    <d v="2024-01-18T00:00:00"/>
    <s v="OK"/>
    <n v="4.3"/>
    <n v="4.5"/>
    <n v="2.0000000000582077"/>
    <n v="0"/>
  </r>
  <r>
    <s v="D1424"/>
    <d v="2024-01-18T16:00:00"/>
    <d v="2024-01-19T04:00:00"/>
    <d v="2024-01-19T02:00:00"/>
    <x v="2"/>
    <n v="779"/>
    <n v="4017"/>
    <n v="583"/>
    <n v="12"/>
    <s v="Standard"/>
    <x v="2"/>
    <s v="DRV43"/>
    <s v="North"/>
    <s v="Internal"/>
    <n v="4.5"/>
    <d v="2024-01-18T00:00:00"/>
    <s v="OK"/>
    <n v="4.3"/>
    <n v="4.5"/>
    <n v="1.9999999998835847"/>
    <n v="0"/>
  </r>
  <r>
    <s v="D1425"/>
    <d v="2024-01-18T17:00:00"/>
    <d v="2024-01-19T05:00:00"/>
    <d v="2024-01-19T03:00:00"/>
    <x v="0"/>
    <n v="135"/>
    <n v="604"/>
    <n v="242"/>
    <n v="6"/>
    <s v="Standard"/>
    <x v="1"/>
    <s v="DRV44"/>
    <s v="South"/>
    <s v="External"/>
    <n v="4.2"/>
    <d v="2024-01-18T00:00:00"/>
    <s v="OK"/>
    <n v="4.2"/>
    <n v="4.2"/>
    <n v="2.0000000000582077"/>
    <n v="0"/>
  </r>
  <r>
    <s v="D1426"/>
    <d v="2024-01-18T18:00:00"/>
    <d v="2024-01-19T06:00:00"/>
    <d v="2024-01-19T04:00:00"/>
    <x v="1"/>
    <n v="571"/>
    <n v="2890"/>
    <n v="290"/>
    <n v="7"/>
    <s v="Heavy"/>
    <x v="0"/>
    <s v="DRV13"/>
    <s v="Central"/>
    <s v="Internal"/>
    <n v="4"/>
    <d v="2024-01-18T00:00:00"/>
    <s v="OK"/>
    <n v="4.2"/>
    <n v="4"/>
    <n v="2.0000000000582077"/>
    <n v="0"/>
  </r>
  <r>
    <s v="D1427"/>
    <d v="2024-01-18T19:00:00"/>
    <d v="2024-01-19T07:00:00"/>
    <d v="2024-01-19T05:00:00"/>
    <x v="5"/>
    <n v="620"/>
    <n v="2683"/>
    <n v="309"/>
    <n v="23"/>
    <s v="Heavy"/>
    <x v="1"/>
    <s v="DRV23"/>
    <s v="South"/>
    <s v="Internal"/>
    <m/>
    <d v="2024-01-18T00:00:00"/>
    <s v="OK"/>
    <n v="4.3"/>
    <n v="4.3"/>
    <n v="1.9999999998835847"/>
    <n v="0"/>
  </r>
  <r>
    <s v="D1428"/>
    <d v="2024-01-18T20:00:00"/>
    <d v="2024-01-19T08:00:00"/>
    <d v="2024-01-19T06:00:00"/>
    <x v="3"/>
    <n v="889"/>
    <n v="4073"/>
    <n v="221"/>
    <n v="22"/>
    <s v="Heavy"/>
    <x v="1"/>
    <s v="DRV33"/>
    <s v="North"/>
    <s v="External"/>
    <n v="4.5"/>
    <d v="2024-01-18T00:00:00"/>
    <s v="OK"/>
    <n v="4.4000000000000004"/>
    <n v="4.5"/>
    <n v="2.0000000000582077"/>
    <n v="0"/>
  </r>
  <r>
    <s v="D1429"/>
    <d v="2024-01-18T21:00:00"/>
    <d v="2024-01-19T09:00:00"/>
    <d v="2024-01-19T07:00:00"/>
    <x v="3"/>
    <n v="523"/>
    <n v="4485"/>
    <n v="244"/>
    <n v="4"/>
    <s v="Ultra"/>
    <x v="2"/>
    <s v="DRV35"/>
    <s v="West"/>
    <s v="External"/>
    <n v="3.8"/>
    <d v="2024-01-18T00:00:00"/>
    <s v="OK"/>
    <n v="4.3"/>
    <n v="3.8"/>
    <n v="2.0000000000582077"/>
    <n v="0"/>
  </r>
  <r>
    <s v="D1430"/>
    <d v="2024-01-18T22:00:00"/>
    <d v="2024-01-19T10:00:00"/>
    <d v="2024-01-19T08:00:00"/>
    <x v="3"/>
    <n v="546"/>
    <n v="4429"/>
    <n v="426"/>
    <n v="26"/>
    <s v="Heavy"/>
    <x v="3"/>
    <s v="DRV20"/>
    <s v="Central"/>
    <s v="Internal"/>
    <n v="3.8"/>
    <d v="2024-01-18T00:00:00"/>
    <s v="OK"/>
    <n v="4.2"/>
    <n v="3.8"/>
    <n v="1.9999999998835847"/>
    <n v="0"/>
  </r>
  <r>
    <s v="D1431"/>
    <d v="2024-01-18T23:00:00"/>
    <d v="2024-01-19T11:00:00"/>
    <d v="2024-01-19T09:00:00"/>
    <x v="4"/>
    <n v="303"/>
    <n v="4497"/>
    <n v="663"/>
    <n v="20"/>
    <s v="Heavy"/>
    <x v="2"/>
    <s v="DRV39"/>
    <s v="Central"/>
    <s v="External"/>
    <n v="4.7"/>
    <d v="2024-01-18T00:00:00"/>
    <s v="OK"/>
    <n v="4.2"/>
    <n v="4.7"/>
    <n v="2.0000000000582077"/>
    <n v="0"/>
  </r>
  <r>
    <s v="D1432"/>
    <d v="2024-01-19T00:00:00"/>
    <d v="2024-01-19T12:00:00"/>
    <d v="2024-01-19T10:00:00"/>
    <x v="5"/>
    <n v="294"/>
    <n v="1803"/>
    <n v="463"/>
    <n v="11"/>
    <s v="Mini"/>
    <x v="1"/>
    <s v="DRV38"/>
    <s v="Central"/>
    <s v="Internal"/>
    <m/>
    <d v="2024-01-19T00:00:00"/>
    <s v="OK"/>
    <n v="4.2"/>
    <n v="4.2"/>
    <n v="2.0000000000582077"/>
    <n v="0"/>
  </r>
  <r>
    <s v="D1433"/>
    <d v="2024-01-19T01:00:00"/>
    <d v="2024-01-19T13:00:00"/>
    <d v="2024-01-19T11:00:00"/>
    <x v="1"/>
    <n v="186"/>
    <n v="1890"/>
    <n v="501"/>
    <n v="25"/>
    <s v="Standard"/>
    <x v="3"/>
    <s v="DRV16"/>
    <s v="South"/>
    <s v="Internal"/>
    <n v="4.7"/>
    <d v="2024-01-19T00:00:00"/>
    <s v="OK"/>
    <n v="4.3"/>
    <n v="4.7"/>
    <n v="1.9999999998835847"/>
    <n v="0"/>
  </r>
  <r>
    <s v="D1434"/>
    <d v="2024-01-19T02:00:00"/>
    <d v="2024-01-19T14:00:00"/>
    <d v="2024-01-19T12:00:00"/>
    <x v="3"/>
    <n v="718"/>
    <n v="2311"/>
    <n v="123"/>
    <n v="20"/>
    <s v="Ultra"/>
    <x v="2"/>
    <s v="DRV6"/>
    <s v="West"/>
    <s v="Internal"/>
    <m/>
    <d v="2024-01-19T00:00:00"/>
    <s v="OK"/>
    <n v="4.3"/>
    <n v="4.3"/>
    <n v="2.0000000000582077"/>
    <n v="0"/>
  </r>
  <r>
    <s v="D1435"/>
    <d v="2024-01-19T03:00:00"/>
    <d v="2024-01-19T15:00:00"/>
    <d v="2024-01-19T13:00:00"/>
    <x v="4"/>
    <n v="505"/>
    <n v="630"/>
    <n v="620"/>
    <n v="27"/>
    <s v="Standard"/>
    <x v="2"/>
    <s v="DRV20"/>
    <s v="West"/>
    <s v="Internal"/>
    <n v="4"/>
    <d v="2024-01-19T00:00:00"/>
    <s v="OK"/>
    <n v="4.3"/>
    <n v="4"/>
    <n v="2.0000000000582077"/>
    <n v="0"/>
  </r>
  <r>
    <s v="D1436"/>
    <d v="2024-01-19T04:00:00"/>
    <d v="2024-01-19T16:00:00"/>
    <d v="2024-01-19T14:00:00"/>
    <x v="4"/>
    <n v="968"/>
    <n v="1146"/>
    <n v="568"/>
    <n v="17"/>
    <s v="Ultra"/>
    <x v="1"/>
    <s v="DRV29"/>
    <s v="North"/>
    <s v="External"/>
    <n v="4.7"/>
    <d v="2024-01-19T00:00:00"/>
    <s v="OK"/>
    <n v="4.4000000000000004"/>
    <n v="4.7"/>
    <n v="1.9999999998835847"/>
    <n v="0"/>
  </r>
  <r>
    <s v="D1437"/>
    <d v="2024-01-19T05:00:00"/>
    <d v="2024-01-19T17:00:00"/>
    <d v="2024-01-19T15:00:00"/>
    <x v="3"/>
    <n v="309"/>
    <n v="4213"/>
    <n v="273"/>
    <n v="8"/>
    <s v="Standard"/>
    <x v="1"/>
    <s v="DRV21"/>
    <s v="Central"/>
    <s v="Internal"/>
    <n v="3.8"/>
    <d v="2024-01-19T00:00:00"/>
    <s v="OK"/>
    <n v="4.2"/>
    <n v="3.8"/>
    <n v="2.0000000000582077"/>
    <n v="0"/>
  </r>
  <r>
    <s v="D1438"/>
    <d v="2024-01-19T06:00:00"/>
    <d v="2024-01-19T18:00:00"/>
    <d v="2024-01-19T16:00:00"/>
    <x v="1"/>
    <n v="293"/>
    <n v="3622"/>
    <n v="747"/>
    <n v="23"/>
    <s v="Heavy"/>
    <x v="2"/>
    <s v="DRV32"/>
    <s v="Central"/>
    <s v="External"/>
    <m/>
    <d v="2024-01-19T00:00:00"/>
    <s v="OK"/>
    <n v="4.2"/>
    <n v="4.2"/>
    <n v="2.0000000000582077"/>
    <n v="0"/>
  </r>
  <r>
    <s v="D1439"/>
    <d v="2024-01-19T07:00:00"/>
    <d v="2024-01-19T19:00:00"/>
    <d v="2024-01-19T17:00:00"/>
    <x v="2"/>
    <n v="202"/>
    <n v="2822"/>
    <n v="326"/>
    <n v="12"/>
    <s v="Mini"/>
    <x v="3"/>
    <s v="DRV22"/>
    <s v="East"/>
    <s v="Internal"/>
    <n v="4.5"/>
    <d v="2024-01-19T00:00:00"/>
    <s v="OK"/>
    <n v="4.2"/>
    <n v="4.5"/>
    <n v="1.9999999998835847"/>
    <n v="0"/>
  </r>
  <r>
    <s v="D1440"/>
    <d v="2024-01-19T08:00:00"/>
    <d v="2024-01-19T20:00:00"/>
    <d v="2024-01-19T18:00:00"/>
    <x v="5"/>
    <n v="908"/>
    <n v="4377"/>
    <n v="475"/>
    <n v="29"/>
    <s v="Ultra"/>
    <x v="1"/>
    <s v="DRV8"/>
    <s v="Central"/>
    <s v="External"/>
    <n v="4"/>
    <d v="2024-01-19T00:00:00"/>
    <s v="OK"/>
    <n v="4.2"/>
    <n v="4"/>
    <n v="2.0000000000582077"/>
    <n v="0"/>
  </r>
  <r>
    <s v="D1441"/>
    <d v="2024-01-19T09:00:00"/>
    <d v="2024-01-19T21:00:00"/>
    <d v="2024-01-19T19:00:00"/>
    <x v="1"/>
    <n v="981"/>
    <n v="1742"/>
    <n v="624"/>
    <n v="29"/>
    <s v="Mini"/>
    <x v="3"/>
    <s v="DRV2"/>
    <s v="South"/>
    <s v="Internal"/>
    <n v="4.7"/>
    <d v="2024-01-19T00:00:00"/>
    <s v="OK"/>
    <n v="4.3"/>
    <n v="4.7"/>
    <n v="2.0000000000582077"/>
    <n v="0"/>
  </r>
  <r>
    <s v="D1442"/>
    <d v="2024-01-19T10:00:00"/>
    <d v="2024-01-19T22:00:00"/>
    <d v="2024-01-19T20:00:00"/>
    <x v="4"/>
    <n v="616"/>
    <n v="1917"/>
    <n v="348"/>
    <n v="7"/>
    <s v="Standard"/>
    <x v="3"/>
    <s v="DRV41"/>
    <s v="East"/>
    <s v="External"/>
    <n v="4"/>
    <d v="2024-01-19T00:00:00"/>
    <s v="OK"/>
    <n v="4.2"/>
    <n v="4"/>
    <n v="1.9999999998835847"/>
    <n v="0"/>
  </r>
  <r>
    <s v="D1443"/>
    <d v="2024-01-19T11:00:00"/>
    <d v="2024-01-19T23:00:00"/>
    <d v="2024-01-19T21:00:00"/>
    <x v="5"/>
    <n v="392"/>
    <n v="2425"/>
    <n v="150"/>
    <n v="5"/>
    <s v="Mini"/>
    <x v="0"/>
    <s v="DRV19"/>
    <s v="East"/>
    <s v="External"/>
    <n v="4"/>
    <d v="2024-01-19T00:00:00"/>
    <s v="OK"/>
    <n v="4.2"/>
    <n v="4"/>
    <n v="2.0000000000582077"/>
    <n v="0"/>
  </r>
  <r>
    <s v="D1444"/>
    <d v="2024-01-19T12:00:00"/>
    <d v="2024-01-20T00:00:00"/>
    <d v="2024-01-19T22:00:00"/>
    <x v="5"/>
    <n v="329"/>
    <n v="697"/>
    <n v="57"/>
    <n v="26"/>
    <s v="Standard"/>
    <x v="1"/>
    <s v="DRV48"/>
    <s v="Central"/>
    <s v="External"/>
    <n v="4"/>
    <d v="2024-01-19T00:00:00"/>
    <s v="OK"/>
    <n v="4.2"/>
    <n v="4"/>
    <n v="2.0000000000582077"/>
    <n v="0"/>
  </r>
  <r>
    <s v="D1445"/>
    <d v="2024-01-19T13:00:00"/>
    <d v="2024-01-20T01:00:00"/>
    <d v="2024-01-19T23:00:00"/>
    <x v="4"/>
    <n v="168"/>
    <n v="1692"/>
    <n v="464"/>
    <n v="14"/>
    <s v="Standard"/>
    <x v="3"/>
    <s v="DRV2"/>
    <s v="East"/>
    <s v="External"/>
    <n v="4"/>
    <d v="2024-01-19T00:00:00"/>
    <s v="OK"/>
    <n v="4.2"/>
    <n v="4"/>
    <n v="1.9999999998835847"/>
    <n v="0"/>
  </r>
  <r>
    <s v="D1446"/>
    <d v="2024-01-19T14:00:00"/>
    <d v="2024-01-20T02:00:00"/>
    <d v="2024-01-20T00:00:00"/>
    <x v="1"/>
    <n v="206"/>
    <n v="3376"/>
    <n v="558"/>
    <n v="2"/>
    <s v="Mini"/>
    <x v="2"/>
    <s v="DRV8"/>
    <s v="West"/>
    <s v="External"/>
    <n v="4.2"/>
    <d v="2024-01-19T00:00:00"/>
    <s v="OK"/>
    <n v="4.3"/>
    <n v="4.2"/>
    <n v="2.0000000000582077"/>
    <n v="0"/>
  </r>
  <r>
    <s v="D1447"/>
    <d v="2024-01-19T15:00:00"/>
    <d v="2024-01-20T03:00:00"/>
    <d v="2024-01-20T01:00:00"/>
    <x v="2"/>
    <n v="812"/>
    <n v="3463"/>
    <n v="409"/>
    <n v="18"/>
    <s v="Mini"/>
    <x v="0"/>
    <s v="DRV24"/>
    <s v="South"/>
    <s v="External"/>
    <n v="3.8"/>
    <d v="2024-01-19T00:00:00"/>
    <s v="OK"/>
    <n v="4.2"/>
    <n v="3.8"/>
    <n v="2.0000000000582077"/>
    <n v="0"/>
  </r>
  <r>
    <s v="D1448"/>
    <d v="2024-01-19T16:00:00"/>
    <d v="2024-01-20T04:00:00"/>
    <d v="2024-01-20T02:00:00"/>
    <x v="5"/>
    <n v="826"/>
    <n v="3220"/>
    <n v="183"/>
    <n v="21"/>
    <s v="Mini"/>
    <x v="3"/>
    <s v="DRV38"/>
    <s v="North"/>
    <s v="External"/>
    <n v="4"/>
    <d v="2024-01-19T00:00:00"/>
    <s v="OK"/>
    <n v="4.4000000000000004"/>
    <n v="4"/>
    <n v="1.9999999998835847"/>
    <n v="0"/>
  </r>
  <r>
    <s v="D1449"/>
    <d v="2024-01-19T17:00:00"/>
    <d v="2024-01-20T05:00:00"/>
    <d v="2024-01-20T03:00:00"/>
    <x v="5"/>
    <n v="339"/>
    <n v="1448"/>
    <n v="796"/>
    <n v="29"/>
    <s v="Mini"/>
    <x v="3"/>
    <s v="DRV36"/>
    <s v="East"/>
    <s v="External"/>
    <n v="3.8"/>
    <d v="2024-01-19T00:00:00"/>
    <s v="OK"/>
    <n v="4.2"/>
    <n v="3.8"/>
    <n v="2.0000000000582077"/>
    <n v="0"/>
  </r>
  <r>
    <s v="D1450"/>
    <d v="2024-01-19T18:00:00"/>
    <d v="2024-01-20T06:00:00"/>
    <d v="2024-01-20T04:00:00"/>
    <x v="0"/>
    <n v="142"/>
    <n v="3997"/>
    <n v="756"/>
    <n v="20"/>
    <s v="Ultra"/>
    <x v="2"/>
    <s v="DRV3"/>
    <s v="South"/>
    <s v="External"/>
    <n v="4.5"/>
    <d v="2024-01-19T00:00:00"/>
    <s v="OK"/>
    <n v="4.2"/>
    <n v="4.5"/>
    <n v="2.0000000000582077"/>
    <n v="0"/>
  </r>
  <r>
    <s v="D1451"/>
    <d v="2024-01-19T19:00:00"/>
    <d v="2024-01-20T07:00:00"/>
    <d v="2024-01-20T05:00:00"/>
    <x v="5"/>
    <n v="451"/>
    <n v="2927"/>
    <n v="760"/>
    <n v="2"/>
    <s v="Mini"/>
    <x v="1"/>
    <s v="DRV16"/>
    <s v="Central"/>
    <s v="External"/>
    <n v="4.2"/>
    <d v="2024-01-19T00:00:00"/>
    <s v="OK"/>
    <n v="4.2"/>
    <n v="4.2"/>
    <n v="1.9999999998835847"/>
    <n v="0"/>
  </r>
  <r>
    <s v="D1452"/>
    <d v="2024-01-19T20:00:00"/>
    <d v="2024-01-20T08:00:00"/>
    <d v="2024-01-20T06:00:00"/>
    <x v="0"/>
    <n v="115"/>
    <n v="4850"/>
    <n v="692"/>
    <n v="27"/>
    <s v="Standard"/>
    <x v="3"/>
    <s v="DRV18"/>
    <s v="East"/>
    <s v="Internal"/>
    <n v="4.5"/>
    <d v="2024-01-19T00:00:00"/>
    <s v="OK"/>
    <n v="4.2"/>
    <n v="4.5"/>
    <n v="2.0000000000582077"/>
    <n v="0"/>
  </r>
  <r>
    <s v="D1453"/>
    <d v="2024-01-19T21:00:00"/>
    <d v="2024-01-20T09:00:00"/>
    <d v="2024-01-20T07:00:00"/>
    <x v="2"/>
    <n v="918"/>
    <n v="1873"/>
    <n v="620"/>
    <n v="5"/>
    <s v="Heavy"/>
    <x v="2"/>
    <s v="DRV10"/>
    <s v="South"/>
    <s v="External"/>
    <m/>
    <d v="2024-01-19T00:00:00"/>
    <s v="OK"/>
    <n v="4.2"/>
    <n v="4.2"/>
    <n v="2.0000000000582077"/>
    <n v="0"/>
  </r>
  <r>
    <s v="D1454"/>
    <d v="2024-01-19T22:00:00"/>
    <d v="2024-01-20T10:00:00"/>
    <d v="2024-01-20T08:00:00"/>
    <x v="4"/>
    <n v="245"/>
    <n v="3824"/>
    <n v="209"/>
    <n v="18"/>
    <s v="Ultra"/>
    <x v="1"/>
    <s v="DRV32"/>
    <s v="Central"/>
    <s v="External"/>
    <n v="4"/>
    <d v="2024-01-19T00:00:00"/>
    <s v="OK"/>
    <n v="4.2"/>
    <n v="4"/>
    <n v="1.9999999998835847"/>
    <n v="0"/>
  </r>
  <r>
    <s v="D1455"/>
    <d v="2024-01-19T23:00:00"/>
    <d v="2024-01-20T11:00:00"/>
    <d v="2024-01-20T09:00:00"/>
    <x v="3"/>
    <n v="83"/>
    <n v="865"/>
    <n v="444"/>
    <n v="5"/>
    <s v="Ultra"/>
    <x v="0"/>
    <s v="DRV25"/>
    <s v="East"/>
    <s v="External"/>
    <n v="4.2"/>
    <d v="2024-01-19T00:00:00"/>
    <s v="OK"/>
    <n v="4.2"/>
    <n v="4.2"/>
    <n v="2.0000000000582077"/>
    <n v="0"/>
  </r>
  <r>
    <s v="D1456"/>
    <d v="2024-01-20T00:00:00"/>
    <d v="2024-01-20T12:00:00"/>
    <d v="2024-01-20T10:00:00"/>
    <x v="1"/>
    <n v="896"/>
    <n v="2495"/>
    <n v="317"/>
    <n v="26"/>
    <s v="Heavy"/>
    <x v="3"/>
    <s v="DRV37"/>
    <s v="East"/>
    <s v="External"/>
    <m/>
    <d v="2024-01-20T00:00:00"/>
    <s v="OK"/>
    <n v="4.2"/>
    <n v="4.2"/>
    <n v="2.0000000000582077"/>
    <n v="0"/>
  </r>
  <r>
    <s v="D1457"/>
    <d v="2024-01-20T01:00:00"/>
    <d v="2024-01-20T13:00:00"/>
    <d v="2024-01-20T11:00:00"/>
    <x v="0"/>
    <n v="826"/>
    <n v="2106"/>
    <n v="424"/>
    <n v="4"/>
    <s v="Mini"/>
    <x v="2"/>
    <s v="DRV5"/>
    <s v="West"/>
    <s v="External"/>
    <m/>
    <d v="2024-01-20T00:00:00"/>
    <s v="OK"/>
    <n v="4.3"/>
    <n v="4.3"/>
    <n v="1.9999999998835847"/>
    <n v="0"/>
  </r>
  <r>
    <s v="D1458"/>
    <d v="2024-01-20T02:00:00"/>
    <d v="2024-01-20T14:00:00"/>
    <d v="2024-01-20T12:00:00"/>
    <x v="2"/>
    <n v="324"/>
    <n v="3941"/>
    <n v="398"/>
    <n v="5"/>
    <s v="Heavy"/>
    <x v="2"/>
    <s v="DRV2"/>
    <s v="North"/>
    <s v="Internal"/>
    <n v="4.7"/>
    <d v="2024-01-20T00:00:00"/>
    <s v="OK"/>
    <n v="4.3"/>
    <n v="4.7"/>
    <n v="2.0000000000582077"/>
    <n v="0"/>
  </r>
  <r>
    <s v="D1459"/>
    <d v="2024-01-20T03:00:00"/>
    <d v="2024-01-20T15:00:00"/>
    <d v="2024-01-20T13:00:00"/>
    <x v="1"/>
    <n v="206"/>
    <n v="595"/>
    <n v="112"/>
    <n v="21"/>
    <s v="Ultra"/>
    <x v="1"/>
    <s v="DRV10"/>
    <s v="North"/>
    <s v="Internal"/>
    <m/>
    <d v="2024-01-20T00:00:00"/>
    <s v="OK"/>
    <n v="4.3"/>
    <n v="4.3"/>
    <n v="2.0000000000582077"/>
    <n v="0"/>
  </r>
  <r>
    <s v="D1460"/>
    <d v="2024-01-20T04:00:00"/>
    <d v="2024-01-20T16:00:00"/>
    <d v="2024-01-20T14:00:00"/>
    <x v="4"/>
    <n v="290"/>
    <n v="3135"/>
    <n v="230"/>
    <n v="4"/>
    <s v="Ultra"/>
    <x v="2"/>
    <s v="DRV24"/>
    <s v="North"/>
    <s v="Internal"/>
    <n v="4.7"/>
    <d v="2024-01-20T00:00:00"/>
    <s v="OK"/>
    <n v="4.3"/>
    <n v="4.7"/>
    <n v="1.9999999998835847"/>
    <n v="0"/>
  </r>
  <r>
    <s v="D1461"/>
    <d v="2024-01-20T05:00:00"/>
    <d v="2024-01-20T17:00:00"/>
    <d v="2024-01-20T15:00:00"/>
    <x v="4"/>
    <n v="537"/>
    <n v="571"/>
    <n v="190"/>
    <n v="5"/>
    <s v="Mini"/>
    <x v="0"/>
    <s v="DRV50"/>
    <s v="West"/>
    <s v="Internal"/>
    <n v="3.8"/>
    <d v="2024-01-20T00:00:00"/>
    <s v="OK"/>
    <n v="4.3"/>
    <n v="3.8"/>
    <n v="2.0000000000582077"/>
    <n v="0"/>
  </r>
  <r>
    <s v="D1462"/>
    <d v="2024-01-20T06:00:00"/>
    <d v="2024-01-20T18:00:00"/>
    <d v="2024-01-20T16:00:00"/>
    <x v="0"/>
    <n v="144"/>
    <n v="3086"/>
    <n v="677"/>
    <n v="25"/>
    <s v="Standard"/>
    <x v="2"/>
    <s v="DRV32"/>
    <s v="North"/>
    <s v="External"/>
    <n v="4.2"/>
    <d v="2024-01-20T00:00:00"/>
    <s v="OK"/>
    <n v="4.4000000000000004"/>
    <n v="4.2"/>
    <n v="2.0000000000582077"/>
    <n v="0"/>
  </r>
  <r>
    <s v="D1463"/>
    <d v="2024-01-20T07:00:00"/>
    <d v="2024-01-20T19:00:00"/>
    <d v="2024-01-20T17:00:00"/>
    <x v="4"/>
    <n v="326"/>
    <n v="3765"/>
    <n v="178"/>
    <n v="21"/>
    <s v="Heavy"/>
    <x v="2"/>
    <s v="DRV26"/>
    <s v="East"/>
    <s v="External"/>
    <n v="3.8"/>
    <d v="2024-01-20T00:00:00"/>
    <s v="OK"/>
    <n v="4.2"/>
    <n v="3.8"/>
    <n v="1.9999999998835847"/>
    <n v="0"/>
  </r>
  <r>
    <s v="D1464"/>
    <d v="2024-01-20T08:00:00"/>
    <d v="2024-01-20T20:00:00"/>
    <d v="2024-01-20T18:00:00"/>
    <x v="2"/>
    <n v="313"/>
    <n v="1549"/>
    <n v="314"/>
    <n v="12"/>
    <s v="Heavy"/>
    <x v="2"/>
    <s v="DRV29"/>
    <s v="East"/>
    <s v="External"/>
    <n v="4"/>
    <d v="2024-01-20T00:00:00"/>
    <s v="OK"/>
    <n v="4.2"/>
    <n v="4"/>
    <n v="2.0000000000582077"/>
    <n v="0"/>
  </r>
  <r>
    <s v="D1465"/>
    <d v="2024-01-20T09:00:00"/>
    <d v="2024-01-20T21:00:00"/>
    <d v="2024-01-20T19:00:00"/>
    <x v="5"/>
    <n v="776"/>
    <n v="2170"/>
    <n v="55"/>
    <n v="16"/>
    <s v="Heavy"/>
    <x v="3"/>
    <s v="DRV42"/>
    <s v="East"/>
    <s v="Internal"/>
    <n v="4.7"/>
    <d v="2024-01-20T00:00:00"/>
    <s v="OK"/>
    <n v="4.2"/>
    <n v="4.7"/>
    <n v="2.0000000000582077"/>
    <n v="0"/>
  </r>
  <r>
    <s v="D1466"/>
    <d v="2024-01-20T10:00:00"/>
    <d v="2024-01-20T22:00:00"/>
    <d v="2024-01-20T20:00:00"/>
    <x v="2"/>
    <n v="916"/>
    <n v="3341"/>
    <n v="228"/>
    <n v="1"/>
    <s v="Heavy"/>
    <x v="1"/>
    <s v="DRV16"/>
    <s v="North"/>
    <s v="Internal"/>
    <n v="4.2"/>
    <d v="2024-01-20T00:00:00"/>
    <s v="OK"/>
    <n v="4.3"/>
    <n v="4.2"/>
    <n v="1.9999999998835847"/>
    <n v="0"/>
  </r>
  <r>
    <s v="D1467"/>
    <d v="2024-01-20T11:00:00"/>
    <d v="2024-01-20T23:00:00"/>
    <d v="2024-01-20T21:00:00"/>
    <x v="4"/>
    <n v="857"/>
    <n v="1625"/>
    <n v="667"/>
    <n v="10"/>
    <s v="Ultra"/>
    <x v="0"/>
    <s v="DRV17"/>
    <s v="East"/>
    <s v="External"/>
    <n v="4.5"/>
    <d v="2024-01-20T00:00:00"/>
    <s v="OK"/>
    <n v="4.2"/>
    <n v="4.5"/>
    <n v="2.0000000000582077"/>
    <n v="0"/>
  </r>
  <r>
    <s v="D1468"/>
    <d v="2024-01-20T12:00:00"/>
    <d v="2024-01-21T00:00:00"/>
    <d v="2024-01-20T22:00:00"/>
    <x v="2"/>
    <n v="971"/>
    <n v="1272"/>
    <n v="212"/>
    <n v="28"/>
    <s v="Mini"/>
    <x v="1"/>
    <s v="DRV28"/>
    <s v="South"/>
    <s v="Internal"/>
    <m/>
    <d v="2024-01-20T00:00:00"/>
    <s v="OK"/>
    <n v="4.3"/>
    <n v="4.3"/>
    <n v="2.0000000000582077"/>
    <n v="0"/>
  </r>
  <r>
    <s v="D1469"/>
    <d v="2024-01-20T13:00:00"/>
    <d v="2024-01-21T01:00:00"/>
    <d v="2024-01-20T23:00:00"/>
    <x v="4"/>
    <n v="740"/>
    <n v="1867"/>
    <n v="242"/>
    <n v="4"/>
    <s v="Ultra"/>
    <x v="0"/>
    <s v="DRV46"/>
    <s v="Central"/>
    <s v="Internal"/>
    <n v="3.8"/>
    <d v="2024-01-20T00:00:00"/>
    <s v="OK"/>
    <n v="4.2"/>
    <n v="3.8"/>
    <n v="1.9999999998835847"/>
    <n v="0"/>
  </r>
  <r>
    <s v="D1470"/>
    <d v="2024-01-20T14:00:00"/>
    <d v="2024-01-21T02:00:00"/>
    <d v="2024-01-21T00:00:00"/>
    <x v="4"/>
    <n v="631"/>
    <n v="2411"/>
    <n v="408"/>
    <n v="14"/>
    <s v="Ultra"/>
    <x v="2"/>
    <s v="DRV4"/>
    <s v="South"/>
    <s v="External"/>
    <n v="4"/>
    <d v="2024-01-20T00:00:00"/>
    <s v="OK"/>
    <n v="4.2"/>
    <n v="4"/>
    <n v="2.0000000000582077"/>
    <n v="0"/>
  </r>
  <r>
    <s v="D1471"/>
    <d v="2024-01-20T15:00:00"/>
    <d v="2024-01-21T03:00:00"/>
    <d v="2024-01-21T01:00:00"/>
    <x v="3"/>
    <n v="207"/>
    <n v="3658"/>
    <n v="249"/>
    <n v="17"/>
    <s v="Ultra"/>
    <x v="2"/>
    <s v="DRV7"/>
    <s v="South"/>
    <s v="Internal"/>
    <m/>
    <d v="2024-01-20T00:00:00"/>
    <s v="OK"/>
    <n v="4.3"/>
    <n v="4.3"/>
    <n v="2.0000000000582077"/>
    <n v="0"/>
  </r>
  <r>
    <s v="D1472"/>
    <d v="2024-01-20T16:00:00"/>
    <d v="2024-01-21T04:00:00"/>
    <d v="2024-01-21T02:00:00"/>
    <x v="4"/>
    <n v="380"/>
    <n v="2077"/>
    <n v="395"/>
    <n v="19"/>
    <s v="Heavy"/>
    <x v="3"/>
    <s v="DRV9"/>
    <s v="North"/>
    <s v="Internal"/>
    <n v="4.7"/>
    <d v="2024-01-20T00:00:00"/>
    <s v="OK"/>
    <n v="4.3"/>
    <n v="4.7"/>
    <n v="1.9999999998835847"/>
    <n v="0"/>
  </r>
  <r>
    <s v="D1473"/>
    <d v="2024-01-20T17:00:00"/>
    <d v="2024-01-21T05:00:00"/>
    <d v="2024-01-21T03:00:00"/>
    <x v="3"/>
    <n v="301"/>
    <n v="3502"/>
    <n v="492"/>
    <n v="26"/>
    <s v="Mini"/>
    <x v="1"/>
    <s v="DRV45"/>
    <s v="East"/>
    <s v="Internal"/>
    <m/>
    <d v="2024-01-20T00:00:00"/>
    <s v="OK"/>
    <n v="4.2"/>
    <n v="4.2"/>
    <n v="2.0000000000582077"/>
    <n v="0"/>
  </r>
  <r>
    <s v="D1474"/>
    <d v="2024-01-20T18:00:00"/>
    <d v="2024-01-21T06:00:00"/>
    <d v="2024-01-21T04:00:00"/>
    <x v="2"/>
    <n v="522"/>
    <n v="3650"/>
    <n v="159"/>
    <n v="15"/>
    <s v="Heavy"/>
    <x v="2"/>
    <s v="DRV38"/>
    <s v="West"/>
    <s v="External"/>
    <m/>
    <d v="2024-01-20T00:00:00"/>
    <s v="OK"/>
    <n v="4.3"/>
    <n v="4.3"/>
    <n v="2.0000000000582077"/>
    <n v="0"/>
  </r>
  <r>
    <s v="D1475"/>
    <d v="2024-01-20T19:00:00"/>
    <d v="2024-01-21T07:00:00"/>
    <d v="2024-01-21T05:00:00"/>
    <x v="3"/>
    <n v="255"/>
    <n v="1692"/>
    <n v="286"/>
    <n v="23"/>
    <s v="Standard"/>
    <x v="1"/>
    <s v="DRV10"/>
    <s v="West"/>
    <s v="Internal"/>
    <m/>
    <d v="2024-01-20T00:00:00"/>
    <s v="OK"/>
    <n v="4.3"/>
    <n v="4.3"/>
    <n v="1.9999999998835847"/>
    <n v="0"/>
  </r>
  <r>
    <s v="D1476"/>
    <d v="2024-01-20T20:00:00"/>
    <d v="2024-01-21T08:00:00"/>
    <d v="2024-01-21T06:00:00"/>
    <x v="2"/>
    <n v="255"/>
    <n v="2090"/>
    <n v="155"/>
    <n v="17"/>
    <s v="Ultra"/>
    <x v="1"/>
    <s v="DRV13"/>
    <s v="Central"/>
    <s v="Internal"/>
    <n v="4.7"/>
    <d v="2024-01-20T00:00:00"/>
    <s v="OK"/>
    <n v="4.2"/>
    <n v="4.7"/>
    <n v="2.0000000000582077"/>
    <n v="0"/>
  </r>
  <r>
    <s v="D1477"/>
    <d v="2024-01-20T21:00:00"/>
    <d v="2024-01-21T09:00:00"/>
    <d v="2024-01-21T07:00:00"/>
    <x v="3"/>
    <n v="607"/>
    <n v="2734"/>
    <n v="393"/>
    <n v="29"/>
    <s v="Mini"/>
    <x v="3"/>
    <s v="DRV26"/>
    <s v="North"/>
    <s v="External"/>
    <m/>
    <d v="2024-01-20T00:00:00"/>
    <s v="OK"/>
    <n v="4.4000000000000004"/>
    <n v="4.4000000000000004"/>
    <n v="2.0000000000582077"/>
    <n v="0"/>
  </r>
  <r>
    <s v="D1478"/>
    <d v="2024-01-20T22:00:00"/>
    <d v="2024-01-21T10:00:00"/>
    <d v="2024-01-21T08:00:00"/>
    <x v="4"/>
    <n v="710"/>
    <n v="2793"/>
    <n v="479"/>
    <n v="18"/>
    <s v="Heavy"/>
    <x v="3"/>
    <s v="DRV12"/>
    <s v="Central"/>
    <s v="External"/>
    <n v="4.5"/>
    <d v="2024-01-20T00:00:00"/>
    <s v="OK"/>
    <n v="4.2"/>
    <n v="4.5"/>
    <n v="1.9999999998835847"/>
    <n v="0"/>
  </r>
  <r>
    <s v="D1479"/>
    <d v="2024-01-20T23:00:00"/>
    <d v="2024-01-21T11:00:00"/>
    <d v="2024-01-21T09:00:00"/>
    <x v="5"/>
    <n v="468"/>
    <n v="2585"/>
    <n v="100"/>
    <n v="17"/>
    <s v="Ultra"/>
    <x v="3"/>
    <s v="DRV27"/>
    <s v="South"/>
    <s v="External"/>
    <n v="4.5"/>
    <d v="2024-01-20T00:00:00"/>
    <s v="OK"/>
    <n v="4.2"/>
    <n v="4.5"/>
    <n v="2.0000000000582077"/>
    <n v="0"/>
  </r>
  <r>
    <s v="D1480"/>
    <d v="2024-01-21T00:00:00"/>
    <d v="2024-01-21T12:00:00"/>
    <d v="2024-01-21T10:00:00"/>
    <x v="3"/>
    <n v="358"/>
    <n v="2634"/>
    <n v="167"/>
    <n v="11"/>
    <s v="Mini"/>
    <x v="0"/>
    <s v="DRV24"/>
    <s v="Central"/>
    <s v="External"/>
    <n v="4"/>
    <d v="2024-01-21T00:00:00"/>
    <s v="OK"/>
    <n v="4.2"/>
    <n v="4"/>
    <n v="2.0000000000582077"/>
    <n v="0"/>
  </r>
  <r>
    <s v="D1481"/>
    <d v="2024-01-21T01:00:00"/>
    <d v="2024-01-21T13:00:00"/>
    <d v="2024-01-21T11:00:00"/>
    <x v="5"/>
    <n v="219"/>
    <n v="2573"/>
    <n v="446"/>
    <n v="6"/>
    <s v="Heavy"/>
    <x v="3"/>
    <s v="DRV19"/>
    <s v="East"/>
    <s v="External"/>
    <n v="4.2"/>
    <d v="2024-01-21T00:00:00"/>
    <s v="OK"/>
    <n v="4.2"/>
    <n v="4.2"/>
    <n v="1.9999999998835847"/>
    <n v="0"/>
  </r>
  <r>
    <s v="D1482"/>
    <d v="2024-01-21T02:00:00"/>
    <d v="2024-01-21T14:00:00"/>
    <d v="2024-01-21T12:00:00"/>
    <x v="2"/>
    <n v="693"/>
    <n v="1382"/>
    <n v="150"/>
    <n v="20"/>
    <s v="Ultra"/>
    <x v="3"/>
    <s v="DRV10"/>
    <s v="Central"/>
    <s v="Internal"/>
    <m/>
    <d v="2024-01-21T00:00:00"/>
    <s v="OK"/>
    <n v="4.2"/>
    <n v="4.2"/>
    <n v="2.0000000000582077"/>
    <n v="0"/>
  </r>
  <r>
    <s v="D1483"/>
    <d v="2024-01-21T03:00:00"/>
    <d v="2024-01-21T15:00:00"/>
    <d v="2024-01-21T13:00:00"/>
    <x v="3"/>
    <n v="193"/>
    <n v="2984"/>
    <n v="538"/>
    <n v="15"/>
    <s v="Mini"/>
    <x v="2"/>
    <s v="DRV11"/>
    <s v="South"/>
    <s v="External"/>
    <n v="4.2"/>
    <d v="2024-01-21T00:00:00"/>
    <s v="OK"/>
    <n v="4.2"/>
    <n v="4.2"/>
    <n v="2.0000000000582077"/>
    <n v="0"/>
  </r>
  <r>
    <s v="D1484"/>
    <d v="2024-01-21T04:00:00"/>
    <d v="2024-01-21T16:00:00"/>
    <d v="2024-01-21T14:00:00"/>
    <x v="2"/>
    <n v="370"/>
    <n v="1984"/>
    <n v="326"/>
    <n v="18"/>
    <s v="Ultra"/>
    <x v="2"/>
    <s v="DRV16"/>
    <s v="North"/>
    <s v="Internal"/>
    <n v="4.5"/>
    <d v="2024-01-21T00:00:00"/>
    <s v="OK"/>
    <n v="4.3"/>
    <n v="4.5"/>
    <n v="1.9999999998835847"/>
    <n v="0"/>
  </r>
  <r>
    <s v="D1485"/>
    <d v="2024-01-21T05:00:00"/>
    <d v="2024-01-21T17:00:00"/>
    <d v="2024-01-21T15:00:00"/>
    <x v="4"/>
    <n v="138"/>
    <n v="995"/>
    <n v="573"/>
    <n v="16"/>
    <s v="Heavy"/>
    <x v="0"/>
    <s v="DRV13"/>
    <s v="South"/>
    <s v="Internal"/>
    <n v="4.5"/>
    <d v="2024-01-21T00:00:00"/>
    <s v="OK"/>
    <n v="4.3"/>
    <n v="4.5"/>
    <n v="2.0000000000582077"/>
    <n v="0"/>
  </r>
  <r>
    <s v="D1486"/>
    <d v="2024-01-21T06:00:00"/>
    <d v="2024-01-21T18:00:00"/>
    <d v="2024-01-21T16:00:00"/>
    <x v="2"/>
    <n v="401"/>
    <n v="4580"/>
    <n v="617"/>
    <n v="5"/>
    <s v="Standard"/>
    <x v="0"/>
    <s v="DRV3"/>
    <s v="South"/>
    <s v="External"/>
    <n v="4.2"/>
    <d v="2024-01-21T00:00:00"/>
    <s v="OK"/>
    <n v="4.2"/>
    <n v="4.2"/>
    <n v="2.0000000000582077"/>
    <n v="0"/>
  </r>
  <r>
    <s v="D1487"/>
    <d v="2024-01-21T07:00:00"/>
    <d v="2024-01-21T19:00:00"/>
    <d v="2024-01-21T17:00:00"/>
    <x v="0"/>
    <n v="93"/>
    <n v="3055"/>
    <n v="575"/>
    <n v="25"/>
    <s v="Heavy"/>
    <x v="2"/>
    <s v="DRV46"/>
    <s v="East"/>
    <s v="External"/>
    <n v="3.8"/>
    <d v="2024-01-21T00:00:00"/>
    <s v="OK"/>
    <n v="4.2"/>
    <n v="3.8"/>
    <n v="1.9999999998835847"/>
    <n v="0"/>
  </r>
  <r>
    <s v="D1488"/>
    <d v="2024-01-21T08:00:00"/>
    <d v="2024-01-21T20:00:00"/>
    <d v="2024-01-21T18:00:00"/>
    <x v="1"/>
    <n v="479"/>
    <n v="2040"/>
    <n v="312"/>
    <n v="9"/>
    <s v="Ultra"/>
    <x v="0"/>
    <s v="DRV30"/>
    <s v="North"/>
    <s v="External"/>
    <n v="4.2"/>
    <d v="2024-01-21T00:00:00"/>
    <s v="OK"/>
    <n v="4.4000000000000004"/>
    <n v="4.2"/>
    <n v="2.0000000000582077"/>
    <n v="0"/>
  </r>
  <r>
    <s v="D1489"/>
    <d v="2024-01-21T09:00:00"/>
    <d v="2024-01-21T21:00:00"/>
    <d v="2024-01-21T19:00:00"/>
    <x v="2"/>
    <n v="413"/>
    <n v="1248"/>
    <n v="257"/>
    <n v="12"/>
    <s v="Heavy"/>
    <x v="3"/>
    <s v="DRV38"/>
    <s v="North"/>
    <s v="Internal"/>
    <n v="3.8"/>
    <d v="2024-01-21T00:00:00"/>
    <s v="OK"/>
    <n v="4.3"/>
    <n v="3.8"/>
    <n v="2.0000000000582077"/>
    <n v="0"/>
  </r>
  <r>
    <s v="D1490"/>
    <d v="2024-01-21T10:00:00"/>
    <d v="2024-01-21T22:00:00"/>
    <d v="2024-01-21T20:00:00"/>
    <x v="1"/>
    <n v="257"/>
    <n v="2932"/>
    <n v="523"/>
    <n v="18"/>
    <s v="Standard"/>
    <x v="0"/>
    <s v="DRV9"/>
    <s v="West"/>
    <s v="Internal"/>
    <m/>
    <d v="2024-01-21T00:00:00"/>
    <s v="OK"/>
    <n v="4.3"/>
    <n v="4.3"/>
    <n v="1.9999999998835847"/>
    <n v="0"/>
  </r>
  <r>
    <s v="D1491"/>
    <d v="2024-01-21T11:00:00"/>
    <d v="2024-01-21T23:00:00"/>
    <d v="2024-01-21T21:00:00"/>
    <x v="3"/>
    <n v="450"/>
    <n v="2663"/>
    <n v="340"/>
    <n v="21"/>
    <s v="Heavy"/>
    <x v="2"/>
    <s v="DRV5"/>
    <s v="South"/>
    <s v="Internal"/>
    <m/>
    <d v="2024-01-21T00:00:00"/>
    <s v="OK"/>
    <n v="4.3"/>
    <n v="4.3"/>
    <n v="2.0000000000582077"/>
    <n v="0"/>
  </r>
  <r>
    <s v="D1492"/>
    <d v="2024-01-21T12:00:00"/>
    <d v="2024-01-22T00:00:00"/>
    <d v="2024-01-21T22:00:00"/>
    <x v="3"/>
    <n v="126"/>
    <n v="2971"/>
    <n v="238"/>
    <n v="3"/>
    <s v="Standard"/>
    <x v="1"/>
    <s v="DRV42"/>
    <s v="East"/>
    <s v="Internal"/>
    <n v="4"/>
    <d v="2024-01-21T00:00:00"/>
    <s v="OK"/>
    <n v="4.2"/>
    <n v="4"/>
    <n v="2.0000000000582077"/>
    <n v="0"/>
  </r>
  <r>
    <s v="D1493"/>
    <d v="2024-01-21T13:00:00"/>
    <d v="2024-01-22T01:00:00"/>
    <d v="2024-01-21T23:00:00"/>
    <x v="1"/>
    <n v="852"/>
    <n v="989"/>
    <n v="476"/>
    <n v="11"/>
    <s v="Mini"/>
    <x v="0"/>
    <s v="DRV5"/>
    <s v="North"/>
    <s v="Internal"/>
    <m/>
    <d v="2024-01-21T00:00:00"/>
    <s v="OK"/>
    <n v="4.3"/>
    <n v="4.3"/>
    <n v="1.9999999998835847"/>
    <n v="0"/>
  </r>
  <r>
    <s v="D1494"/>
    <d v="2024-01-21T14:00:00"/>
    <d v="2024-01-22T02:00:00"/>
    <d v="2024-01-22T00:00:00"/>
    <x v="2"/>
    <n v="708"/>
    <n v="4608"/>
    <n v="162"/>
    <n v="18"/>
    <s v="Heavy"/>
    <x v="2"/>
    <s v="DRV38"/>
    <s v="Central"/>
    <s v="Internal"/>
    <n v="3.8"/>
    <d v="2024-01-21T00:00:00"/>
    <s v="OK"/>
    <n v="4.2"/>
    <n v="3.8"/>
    <n v="2.0000000000582077"/>
    <n v="0"/>
  </r>
  <r>
    <s v="D1495"/>
    <d v="2024-01-21T15:00:00"/>
    <d v="2024-01-22T03:00:00"/>
    <d v="2024-01-22T01:00:00"/>
    <x v="3"/>
    <n v="56"/>
    <n v="2561"/>
    <n v="147"/>
    <n v="15"/>
    <s v="Heavy"/>
    <x v="3"/>
    <s v="DRV30"/>
    <s v="West"/>
    <s v="Internal"/>
    <m/>
    <d v="2024-01-21T00:00:00"/>
    <s v="OK"/>
    <n v="4.3"/>
    <n v="4.3"/>
    <n v="2.0000000000582077"/>
    <n v="0"/>
  </r>
  <r>
    <s v="D1496"/>
    <d v="2024-01-21T16:00:00"/>
    <d v="2024-01-22T04:00:00"/>
    <d v="2024-01-22T02:00:00"/>
    <x v="1"/>
    <n v="141"/>
    <n v="2042"/>
    <n v="162"/>
    <n v="11"/>
    <s v="Ultra"/>
    <x v="0"/>
    <s v="DRV6"/>
    <s v="Central"/>
    <s v="External"/>
    <m/>
    <d v="2024-01-21T00:00:00"/>
    <s v="OK"/>
    <n v="4.2"/>
    <n v="4.2"/>
    <n v="1.9999999998835847"/>
    <n v="0"/>
  </r>
  <r>
    <s v="D1497"/>
    <d v="2024-01-21T17:00:00"/>
    <d v="2024-01-22T05:00:00"/>
    <d v="2024-01-22T03:00:00"/>
    <x v="2"/>
    <n v="876"/>
    <n v="711"/>
    <n v="393"/>
    <n v="21"/>
    <s v="Standard"/>
    <x v="0"/>
    <s v="DRV7"/>
    <s v="North"/>
    <s v="External"/>
    <m/>
    <d v="2024-01-21T00:00:00"/>
    <s v="OK"/>
    <n v="4.4000000000000004"/>
    <n v="4.4000000000000004"/>
    <n v="2.0000000000582077"/>
    <n v="0"/>
  </r>
  <r>
    <s v="D1498"/>
    <d v="2024-01-21T18:00:00"/>
    <d v="2024-01-22T06:00:00"/>
    <d v="2024-01-22T04:00:00"/>
    <x v="1"/>
    <n v="423"/>
    <n v="2992"/>
    <n v="335"/>
    <n v="16"/>
    <s v="Standard"/>
    <x v="3"/>
    <s v="DRV1"/>
    <s v="East"/>
    <s v="Internal"/>
    <n v="4.5"/>
    <d v="2024-01-21T00:00:00"/>
    <s v="OK"/>
    <n v="4.2"/>
    <n v="4.5"/>
    <n v="2.0000000000582077"/>
    <n v="0"/>
  </r>
  <r>
    <s v="D1499"/>
    <d v="2024-01-21T19:00:00"/>
    <d v="2024-01-22T07:00:00"/>
    <d v="2024-01-22T05:00:00"/>
    <x v="2"/>
    <n v="840"/>
    <n v="3357"/>
    <n v="277"/>
    <n v="8"/>
    <s v="Mini"/>
    <x v="1"/>
    <s v="DRV48"/>
    <s v="East"/>
    <s v="Internal"/>
    <m/>
    <d v="2024-01-21T00:00:00"/>
    <s v="OK"/>
    <n v="4.2"/>
    <n v="4.2"/>
    <n v="1.9999999998835847"/>
    <n v="0"/>
  </r>
  <r>
    <s v="D1500"/>
    <d v="2024-01-21T20:00:00"/>
    <d v="2024-01-22T08:00:00"/>
    <d v="2024-01-22T06:00:00"/>
    <x v="3"/>
    <n v="818"/>
    <n v="4871"/>
    <n v="768"/>
    <n v="8"/>
    <s v="Heavy"/>
    <x v="1"/>
    <s v="DRV43"/>
    <s v="North"/>
    <s v="Internal"/>
    <n v="3.8"/>
    <d v="2024-01-21T00:00:00"/>
    <s v="OK"/>
    <n v="4.3"/>
    <n v="3.8"/>
    <n v="2.0000000000582077"/>
    <n v="0"/>
  </r>
  <r>
    <s v="D1501"/>
    <d v="2024-01-21T21:00:00"/>
    <d v="2024-01-22T09:00:00"/>
    <d v="2024-01-22T07:00:00"/>
    <x v="1"/>
    <n v="346"/>
    <n v="1057"/>
    <n v="670"/>
    <n v="9"/>
    <s v="Heavy"/>
    <x v="2"/>
    <s v="DRV44"/>
    <s v="East"/>
    <s v="External"/>
    <n v="4.7"/>
    <d v="2024-01-21T00:00:00"/>
    <s v="OK"/>
    <n v="4.2"/>
    <n v="4.7"/>
    <n v="2.0000000000582077"/>
    <n v="0"/>
  </r>
  <r>
    <s v="D1502"/>
    <d v="2024-01-21T22:00:00"/>
    <d v="2024-01-22T10:00:00"/>
    <d v="2024-01-22T08:00:00"/>
    <x v="3"/>
    <n v="416"/>
    <n v="3351"/>
    <n v="97"/>
    <n v="6"/>
    <s v="Mini"/>
    <x v="0"/>
    <s v="DRV3"/>
    <s v="West"/>
    <s v="External"/>
    <m/>
    <d v="2024-01-21T00:00:00"/>
    <s v="OK"/>
    <n v="4.3"/>
    <n v="4.3"/>
    <n v="1.9999999998835847"/>
    <n v="0"/>
  </r>
  <r>
    <s v="D1503"/>
    <d v="2024-01-21T23:00:00"/>
    <d v="2024-01-22T11:00:00"/>
    <d v="2024-01-22T09:00:00"/>
    <x v="5"/>
    <n v="443"/>
    <n v="4178"/>
    <n v="649"/>
    <n v="16"/>
    <s v="Heavy"/>
    <x v="2"/>
    <s v="DRV43"/>
    <s v="West"/>
    <s v="External"/>
    <n v="4.5"/>
    <d v="2024-01-21T00:00:00"/>
    <s v="OK"/>
    <n v="4.3"/>
    <n v="4.5"/>
    <n v="2.0000000000582077"/>
    <n v="0"/>
  </r>
  <r>
    <s v="D1504"/>
    <d v="2024-01-22T00:00:00"/>
    <d v="2024-01-22T12:00:00"/>
    <d v="2024-01-22T10:00:00"/>
    <x v="0"/>
    <n v="51"/>
    <n v="1991"/>
    <n v="381"/>
    <n v="2"/>
    <s v="Heavy"/>
    <x v="3"/>
    <s v="DRV33"/>
    <s v="East"/>
    <s v="Internal"/>
    <n v="3.8"/>
    <d v="2024-01-22T00:00:00"/>
    <s v="OK"/>
    <n v="4.2"/>
    <n v="3.8"/>
    <n v="2.0000000000582077"/>
    <n v="0"/>
  </r>
  <r>
    <s v="D1505"/>
    <d v="2024-01-22T01:00:00"/>
    <d v="2024-01-22T13:00:00"/>
    <d v="2024-01-22T11:00:00"/>
    <x v="2"/>
    <n v="155"/>
    <n v="4287"/>
    <n v="509"/>
    <n v="23"/>
    <s v="Standard"/>
    <x v="1"/>
    <s v="DRV46"/>
    <s v="South"/>
    <s v="Internal"/>
    <m/>
    <d v="2024-01-22T00:00:00"/>
    <s v="OK"/>
    <n v="4.3"/>
    <n v="4.3"/>
    <n v="1.9999999998835847"/>
    <n v="0"/>
  </r>
  <r>
    <s v="D1506"/>
    <d v="2024-01-22T02:00:00"/>
    <d v="2024-01-22T14:00:00"/>
    <d v="2024-01-22T12:00:00"/>
    <x v="2"/>
    <n v="930"/>
    <n v="3082"/>
    <n v="257"/>
    <n v="28"/>
    <s v="Heavy"/>
    <x v="2"/>
    <s v="DRV15"/>
    <s v="East"/>
    <s v="Internal"/>
    <n v="4.7"/>
    <d v="2024-01-22T00:00:00"/>
    <s v="OK"/>
    <n v="4.2"/>
    <n v="4.7"/>
    <n v="2.0000000000582077"/>
    <n v="0"/>
  </r>
  <r>
    <s v="D1507"/>
    <d v="2024-01-22T03:00:00"/>
    <d v="2024-01-22T15:00:00"/>
    <d v="2024-01-22T13:00:00"/>
    <x v="2"/>
    <n v="620"/>
    <n v="953"/>
    <n v="251"/>
    <n v="11"/>
    <s v="Standard"/>
    <x v="1"/>
    <s v="DRV13"/>
    <s v="North"/>
    <s v="External"/>
    <m/>
    <d v="2024-01-22T00:00:00"/>
    <s v="OK"/>
    <n v="4.4000000000000004"/>
    <n v="4.4000000000000004"/>
    <n v="2.0000000000582077"/>
    <n v="0"/>
  </r>
  <r>
    <s v="D1508"/>
    <d v="2024-01-22T04:00:00"/>
    <d v="2024-01-22T16:00:00"/>
    <d v="2024-01-22T14:00:00"/>
    <x v="0"/>
    <n v="723"/>
    <n v="3169"/>
    <n v="233"/>
    <n v="6"/>
    <s v="Ultra"/>
    <x v="0"/>
    <s v="DRV38"/>
    <s v="South"/>
    <s v="External"/>
    <m/>
    <d v="2024-01-22T00:00:00"/>
    <s v="OK"/>
    <n v="4.2"/>
    <n v="4.2"/>
    <n v="1.9999999998835847"/>
    <n v="0"/>
  </r>
  <r>
    <s v="D1509"/>
    <d v="2024-01-22T05:00:00"/>
    <d v="2024-01-22T17:00:00"/>
    <d v="2024-01-22T15:00:00"/>
    <x v="3"/>
    <n v="888"/>
    <n v="1431"/>
    <n v="65"/>
    <n v="26"/>
    <s v="Standard"/>
    <x v="1"/>
    <s v="DRV14"/>
    <s v="Central"/>
    <s v="Internal"/>
    <m/>
    <d v="2024-01-22T00:00:00"/>
    <s v="OK"/>
    <n v="4.2"/>
    <n v="4.2"/>
    <n v="2.0000000000582077"/>
    <n v="0"/>
  </r>
  <r>
    <s v="D1510"/>
    <d v="2024-01-22T06:00:00"/>
    <d v="2024-01-22T18:00:00"/>
    <d v="2024-01-22T16:00:00"/>
    <x v="3"/>
    <n v="971"/>
    <n v="1950"/>
    <n v="688"/>
    <n v="17"/>
    <s v="Mini"/>
    <x v="2"/>
    <s v="DRV31"/>
    <s v="West"/>
    <s v="Internal"/>
    <n v="4"/>
    <d v="2024-01-22T00:00:00"/>
    <s v="OK"/>
    <n v="4.3"/>
    <n v="4"/>
    <n v="2.0000000000582077"/>
    <n v="0"/>
  </r>
  <r>
    <s v="D1511"/>
    <d v="2024-01-22T07:00:00"/>
    <d v="2024-01-22T19:00:00"/>
    <d v="2024-01-22T17:00:00"/>
    <x v="3"/>
    <n v="407"/>
    <n v="753"/>
    <n v="86"/>
    <n v="3"/>
    <s v="Heavy"/>
    <x v="0"/>
    <s v="DRV13"/>
    <s v="Central"/>
    <s v="External"/>
    <m/>
    <d v="2024-01-22T00:00:00"/>
    <s v="OK"/>
    <n v="4.2"/>
    <n v="4.2"/>
    <n v="1.9999999998835847"/>
    <n v="0"/>
  </r>
  <r>
    <s v="D1512"/>
    <d v="2024-01-22T08:00:00"/>
    <d v="2024-01-22T20:00:00"/>
    <d v="2024-01-22T18:00:00"/>
    <x v="1"/>
    <n v="714"/>
    <n v="1385"/>
    <n v="262"/>
    <n v="27"/>
    <s v="Mini"/>
    <x v="2"/>
    <s v="DRV31"/>
    <s v="East"/>
    <s v="Internal"/>
    <n v="4.5"/>
    <d v="2024-01-22T00:00:00"/>
    <s v="OK"/>
    <n v="4.2"/>
    <n v="4.5"/>
    <n v="2.0000000000582077"/>
    <n v="0"/>
  </r>
  <r>
    <s v="D1513"/>
    <d v="2024-01-22T09:00:00"/>
    <d v="2024-01-22T21:00:00"/>
    <d v="2024-01-22T19:00:00"/>
    <x v="2"/>
    <n v="331"/>
    <n v="3136"/>
    <n v="328"/>
    <n v="19"/>
    <s v="Heavy"/>
    <x v="2"/>
    <s v="DRV13"/>
    <s v="West"/>
    <s v="Internal"/>
    <n v="4.5"/>
    <d v="2024-01-22T00:00:00"/>
    <s v="OK"/>
    <n v="4.3"/>
    <n v="4.5"/>
    <n v="2.0000000000582077"/>
    <n v="0"/>
  </r>
  <r>
    <s v="D1514"/>
    <d v="2024-01-22T10:00:00"/>
    <d v="2024-01-22T22:00:00"/>
    <d v="2024-01-22T20:00:00"/>
    <x v="5"/>
    <n v="574"/>
    <n v="4494"/>
    <n v="416"/>
    <n v="17"/>
    <s v="Heavy"/>
    <x v="1"/>
    <s v="DRV31"/>
    <s v="South"/>
    <s v="External"/>
    <n v="4.2"/>
    <d v="2024-01-22T00:00:00"/>
    <s v="OK"/>
    <n v="4.2"/>
    <n v="4.2"/>
    <n v="1.9999999998835847"/>
    <n v="0"/>
  </r>
  <r>
    <s v="D1515"/>
    <d v="2024-01-22T11:00:00"/>
    <d v="2024-01-22T23:00:00"/>
    <d v="2024-01-22T21:00:00"/>
    <x v="4"/>
    <n v="451"/>
    <n v="955"/>
    <n v="708"/>
    <n v="28"/>
    <s v="Standard"/>
    <x v="3"/>
    <s v="DRV17"/>
    <s v="Central"/>
    <s v="External"/>
    <n v="4.5"/>
    <d v="2024-01-22T00:00:00"/>
    <s v="OK"/>
    <n v="4.2"/>
    <n v="4.5"/>
    <n v="2.0000000000582077"/>
    <n v="0"/>
  </r>
  <r>
    <s v="D1516"/>
    <d v="2024-01-22T12:00:00"/>
    <d v="2024-01-23T00:00:00"/>
    <d v="2024-01-22T22:00:00"/>
    <x v="4"/>
    <n v="752"/>
    <n v="1040"/>
    <n v="489"/>
    <n v="21"/>
    <s v="Ultra"/>
    <x v="2"/>
    <s v="DRV5"/>
    <s v="Central"/>
    <s v="External"/>
    <n v="4.7"/>
    <d v="2024-01-22T00:00:00"/>
    <s v="OK"/>
    <n v="4.2"/>
    <n v="4.7"/>
    <n v="2.0000000000582077"/>
    <n v="0"/>
  </r>
  <r>
    <s v="D1517"/>
    <d v="2024-01-22T13:00:00"/>
    <d v="2024-01-23T01:00:00"/>
    <d v="2024-01-22T23:00:00"/>
    <x v="3"/>
    <n v="974"/>
    <n v="2919"/>
    <n v="254"/>
    <n v="26"/>
    <s v="Mini"/>
    <x v="3"/>
    <s v="DRV33"/>
    <s v="North"/>
    <s v="Internal"/>
    <n v="4.2"/>
    <d v="2024-01-22T00:00:00"/>
    <s v="OK"/>
    <n v="4.3"/>
    <n v="4.2"/>
    <n v="1.9999999998835847"/>
    <n v="0"/>
  </r>
  <r>
    <s v="D1518"/>
    <d v="2024-01-22T14:00:00"/>
    <d v="2024-01-23T02:00:00"/>
    <d v="2024-01-23T00:00:00"/>
    <x v="3"/>
    <n v="371"/>
    <n v="2403"/>
    <n v="749"/>
    <n v="2"/>
    <s v="Standard"/>
    <x v="3"/>
    <s v="DRV46"/>
    <s v="East"/>
    <s v="External"/>
    <n v="4.2"/>
    <d v="2024-01-22T00:00:00"/>
    <s v="OK"/>
    <n v="4.2"/>
    <n v="4.2"/>
    <n v="2.0000000000582077"/>
    <n v="0"/>
  </r>
  <r>
    <s v="D1519"/>
    <d v="2024-01-22T15:00:00"/>
    <d v="2024-01-23T03:00:00"/>
    <d v="2024-01-23T01:00:00"/>
    <x v="3"/>
    <n v="237"/>
    <n v="2774"/>
    <n v="641"/>
    <n v="13"/>
    <s v="Mini"/>
    <x v="0"/>
    <s v="DRV30"/>
    <s v="Central"/>
    <s v="Internal"/>
    <n v="4.7"/>
    <d v="2024-01-22T00:00:00"/>
    <s v="OK"/>
    <n v="4.2"/>
    <n v="4.7"/>
    <n v="2.0000000000582077"/>
    <n v="0"/>
  </r>
  <r>
    <s v="D1520"/>
    <d v="2024-01-22T16:00:00"/>
    <d v="2024-01-23T04:00:00"/>
    <d v="2024-01-23T02:00:00"/>
    <x v="5"/>
    <n v="716"/>
    <n v="2727"/>
    <n v="463"/>
    <n v="21"/>
    <s v="Mini"/>
    <x v="3"/>
    <s v="DRV41"/>
    <s v="South"/>
    <s v="Internal"/>
    <n v="4.7"/>
    <d v="2024-01-22T00:00:00"/>
    <s v="OK"/>
    <n v="4.3"/>
    <n v="4.7"/>
    <n v="1.9999999998835847"/>
    <n v="0"/>
  </r>
  <r>
    <s v="D1521"/>
    <d v="2024-01-22T17:00:00"/>
    <d v="2024-01-23T05:00:00"/>
    <d v="2024-01-23T03:00:00"/>
    <x v="4"/>
    <n v="509"/>
    <n v="3886"/>
    <n v="453"/>
    <n v="24"/>
    <s v="Ultra"/>
    <x v="1"/>
    <s v="DRV31"/>
    <s v="North"/>
    <s v="Internal"/>
    <n v="4.2"/>
    <d v="2024-01-22T00:00:00"/>
    <s v="OK"/>
    <n v="4.3"/>
    <n v="4.2"/>
    <n v="2.0000000000582077"/>
    <n v="0"/>
  </r>
  <r>
    <s v="D1522"/>
    <d v="2024-01-22T18:00:00"/>
    <d v="2024-01-23T06:00:00"/>
    <d v="2024-01-23T04:00:00"/>
    <x v="5"/>
    <n v="924"/>
    <n v="1799"/>
    <n v="163"/>
    <n v="23"/>
    <s v="Standard"/>
    <x v="3"/>
    <s v="DRV41"/>
    <s v="West"/>
    <s v="External"/>
    <n v="4.7"/>
    <d v="2024-01-22T00:00:00"/>
    <s v="OK"/>
    <n v="4.3"/>
    <n v="4.7"/>
    <n v="2.0000000000582077"/>
    <n v="0"/>
  </r>
  <r>
    <s v="D1523"/>
    <d v="2024-01-22T19:00:00"/>
    <d v="2024-01-23T07:00:00"/>
    <d v="2024-01-23T05:00:00"/>
    <x v="4"/>
    <n v="402"/>
    <n v="2992"/>
    <n v="470"/>
    <n v="11"/>
    <s v="Heavy"/>
    <x v="1"/>
    <s v="DRV19"/>
    <s v="East"/>
    <s v="Internal"/>
    <n v="4.5"/>
    <d v="2024-01-22T00:00:00"/>
    <s v="OK"/>
    <n v="4.2"/>
    <n v="4.5"/>
    <n v="1.9999999998835847"/>
    <n v="0"/>
  </r>
  <r>
    <s v="D1524"/>
    <d v="2024-01-22T20:00:00"/>
    <d v="2024-01-23T08:00:00"/>
    <d v="2024-01-23T06:00:00"/>
    <x v="5"/>
    <n v="483"/>
    <n v="3679"/>
    <n v="605"/>
    <n v="2"/>
    <s v="Mini"/>
    <x v="3"/>
    <s v="DRV25"/>
    <s v="North"/>
    <s v="Internal"/>
    <m/>
    <d v="2024-01-22T00:00:00"/>
    <s v="OK"/>
    <n v="4.3"/>
    <n v="4.3"/>
    <n v="2.0000000000582077"/>
    <n v="0"/>
  </r>
  <r>
    <s v="D1525"/>
    <d v="2024-01-22T21:00:00"/>
    <d v="2024-01-23T09:00:00"/>
    <d v="2024-01-23T07:00:00"/>
    <x v="2"/>
    <n v="485"/>
    <n v="4119"/>
    <n v="240"/>
    <n v="9"/>
    <s v="Heavy"/>
    <x v="1"/>
    <s v="DRV18"/>
    <s v="Central"/>
    <s v="Internal"/>
    <n v="4.5"/>
    <d v="2024-01-22T00:00:00"/>
    <s v="OK"/>
    <n v="4.2"/>
    <n v="4.5"/>
    <n v="2.0000000000582077"/>
    <n v="0"/>
  </r>
  <r>
    <s v="D1526"/>
    <d v="2024-01-22T22:00:00"/>
    <d v="2024-01-23T10:00:00"/>
    <d v="2024-01-23T08:00:00"/>
    <x v="5"/>
    <n v="226"/>
    <n v="3602"/>
    <n v="538"/>
    <n v="21"/>
    <s v="Heavy"/>
    <x v="2"/>
    <s v="DRV39"/>
    <s v="South"/>
    <s v="External"/>
    <n v="4.5"/>
    <d v="2024-01-22T00:00:00"/>
    <s v="OK"/>
    <n v="4.2"/>
    <n v="4.5"/>
    <n v="1.9999999998835847"/>
    <n v="0"/>
  </r>
  <r>
    <s v="D1527"/>
    <d v="2024-01-22T23:00:00"/>
    <d v="2024-01-23T11:00:00"/>
    <d v="2024-01-23T09:00:00"/>
    <x v="2"/>
    <n v="810"/>
    <n v="3839"/>
    <n v="717"/>
    <n v="3"/>
    <s v="Ultra"/>
    <x v="2"/>
    <s v="DRV11"/>
    <s v="West"/>
    <s v="External"/>
    <n v="3.8"/>
    <d v="2024-01-22T00:00:00"/>
    <s v="OK"/>
    <n v="4.3"/>
    <n v="3.8"/>
    <n v="2.0000000000582077"/>
    <n v="0"/>
  </r>
  <r>
    <s v="D1528"/>
    <d v="2024-01-23T00:00:00"/>
    <d v="2024-01-23T12:00:00"/>
    <d v="2024-01-23T10:00:00"/>
    <x v="3"/>
    <n v="657"/>
    <n v="1286"/>
    <n v="613"/>
    <n v="17"/>
    <s v="Heavy"/>
    <x v="2"/>
    <s v="DRV50"/>
    <s v="West"/>
    <s v="Internal"/>
    <n v="4.5"/>
    <d v="2024-01-23T00:00:00"/>
    <s v="OK"/>
    <n v="4.3"/>
    <n v="4.5"/>
    <n v="2.0000000000582077"/>
    <n v="0"/>
  </r>
  <r>
    <s v="D1529"/>
    <d v="2024-01-23T01:00:00"/>
    <d v="2024-01-23T13:00:00"/>
    <d v="2024-01-23T11:00:00"/>
    <x v="4"/>
    <n v="341"/>
    <n v="1816"/>
    <n v="590"/>
    <n v="13"/>
    <s v="Heavy"/>
    <x v="3"/>
    <s v="DRV13"/>
    <s v="West"/>
    <s v="External"/>
    <m/>
    <d v="2024-01-23T00:00:00"/>
    <s v="OK"/>
    <n v="4.3"/>
    <n v="4.3"/>
    <n v="1.9999999998835847"/>
    <n v="0"/>
  </r>
  <r>
    <s v="D1530"/>
    <d v="2024-01-23T02:00:00"/>
    <d v="2024-01-23T14:00:00"/>
    <d v="2024-01-23T12:00:00"/>
    <x v="2"/>
    <n v="466"/>
    <n v="3684"/>
    <n v="502"/>
    <n v="8"/>
    <s v="Heavy"/>
    <x v="0"/>
    <s v="DRV35"/>
    <s v="West"/>
    <s v="External"/>
    <m/>
    <d v="2024-01-23T00:00:00"/>
    <s v="OK"/>
    <n v="4.3"/>
    <n v="4.3"/>
    <n v="2.0000000000582077"/>
    <n v="0"/>
  </r>
  <r>
    <s v="D1531"/>
    <d v="2024-01-23T03:00:00"/>
    <d v="2024-01-23T15:00:00"/>
    <d v="2024-01-23T13:00:00"/>
    <x v="0"/>
    <n v="676"/>
    <n v="2825"/>
    <n v="172"/>
    <n v="11"/>
    <s v="Mini"/>
    <x v="3"/>
    <s v="DRV1"/>
    <s v="South"/>
    <s v="External"/>
    <n v="4"/>
    <d v="2024-01-23T00:00:00"/>
    <s v="OK"/>
    <n v="4.2"/>
    <n v="4"/>
    <n v="2.0000000000582077"/>
    <n v="0"/>
  </r>
  <r>
    <s v="D1532"/>
    <d v="2024-01-23T04:00:00"/>
    <d v="2024-01-23T16:00:00"/>
    <d v="2024-01-23T14:00:00"/>
    <x v="1"/>
    <n v="719"/>
    <n v="2777"/>
    <n v="787"/>
    <n v="23"/>
    <s v="Standard"/>
    <x v="1"/>
    <s v="DRV8"/>
    <s v="West"/>
    <s v="Internal"/>
    <m/>
    <d v="2024-01-23T00:00:00"/>
    <s v="OK"/>
    <n v="4.3"/>
    <n v="4.3"/>
    <n v="1.9999999998835847"/>
    <n v="0"/>
  </r>
  <r>
    <s v="D1533"/>
    <d v="2024-01-23T05:00:00"/>
    <d v="2024-01-23T17:00:00"/>
    <d v="2024-01-23T15:00:00"/>
    <x v="3"/>
    <n v="346"/>
    <n v="4655"/>
    <n v="270"/>
    <n v="12"/>
    <s v="Ultra"/>
    <x v="3"/>
    <s v="DRV14"/>
    <s v="Central"/>
    <s v="Internal"/>
    <n v="4"/>
    <d v="2024-01-23T00:00:00"/>
    <s v="OK"/>
    <n v="4.2"/>
    <n v="4"/>
    <n v="2.0000000000582077"/>
    <n v="0"/>
  </r>
  <r>
    <s v="D1534"/>
    <d v="2024-01-23T06:00:00"/>
    <d v="2024-01-23T18:00:00"/>
    <d v="2024-01-23T16:00:00"/>
    <x v="2"/>
    <n v="761"/>
    <n v="2113"/>
    <n v="600"/>
    <n v="24"/>
    <s v="Mini"/>
    <x v="1"/>
    <s v="DRV8"/>
    <s v="West"/>
    <s v="Internal"/>
    <n v="3.8"/>
    <d v="2024-01-23T00:00:00"/>
    <s v="OK"/>
    <n v="4.3"/>
    <n v="3.8"/>
    <n v="2.0000000000582077"/>
    <n v="0"/>
  </r>
  <r>
    <s v="D1535"/>
    <d v="2024-01-23T07:00:00"/>
    <d v="2024-01-23T19:00:00"/>
    <d v="2024-01-23T17:00:00"/>
    <x v="2"/>
    <n v="859"/>
    <n v="4469"/>
    <n v="239"/>
    <n v="12"/>
    <s v="Standard"/>
    <x v="3"/>
    <s v="DRV12"/>
    <s v="North"/>
    <s v="External"/>
    <n v="3.8"/>
    <d v="2024-01-23T00:00:00"/>
    <s v="OK"/>
    <n v="4.4000000000000004"/>
    <n v="3.8"/>
    <n v="1.9999999998835847"/>
    <n v="0"/>
  </r>
  <r>
    <s v="D1536"/>
    <d v="2024-01-23T08:00:00"/>
    <d v="2024-01-23T20:00:00"/>
    <d v="2024-01-23T18:00:00"/>
    <x v="0"/>
    <n v="471"/>
    <n v="3555"/>
    <n v="786"/>
    <n v="12"/>
    <s v="Mini"/>
    <x v="2"/>
    <s v="DRV48"/>
    <s v="East"/>
    <s v="External"/>
    <n v="4.7"/>
    <d v="2024-01-23T00:00:00"/>
    <s v="OK"/>
    <n v="4.2"/>
    <n v="4.7"/>
    <n v="2.0000000000582077"/>
    <n v="0"/>
  </r>
  <r>
    <s v="D1537"/>
    <d v="2024-01-23T09:00:00"/>
    <d v="2024-01-23T21:00:00"/>
    <d v="2024-01-23T19:00:00"/>
    <x v="5"/>
    <n v="883"/>
    <n v="1255"/>
    <n v="139"/>
    <n v="29"/>
    <s v="Standard"/>
    <x v="0"/>
    <s v="DRV43"/>
    <s v="East"/>
    <s v="External"/>
    <n v="4.7"/>
    <d v="2024-01-23T00:00:00"/>
    <s v="OK"/>
    <n v="4.2"/>
    <n v="4.7"/>
    <n v="2.0000000000582077"/>
    <n v="0"/>
  </r>
  <r>
    <s v="D1538"/>
    <d v="2024-01-23T10:00:00"/>
    <d v="2024-01-23T22:00:00"/>
    <d v="2024-01-23T20:00:00"/>
    <x v="5"/>
    <n v="204"/>
    <n v="4590"/>
    <n v="449"/>
    <n v="10"/>
    <s v="Mini"/>
    <x v="0"/>
    <s v="DRV40"/>
    <s v="South"/>
    <s v="External"/>
    <n v="4.7"/>
    <d v="2024-01-23T00:00:00"/>
    <s v="OK"/>
    <n v="4.2"/>
    <n v="4.7"/>
    <n v="1.9999999998835847"/>
    <n v="0"/>
  </r>
  <r>
    <s v="D1539"/>
    <d v="2024-01-23T11:00:00"/>
    <d v="2024-01-23T23:00:00"/>
    <d v="2024-01-23T21:00:00"/>
    <x v="2"/>
    <n v="82"/>
    <n v="763"/>
    <n v="384"/>
    <n v="26"/>
    <s v="Mini"/>
    <x v="1"/>
    <s v="DRV29"/>
    <s v="Central"/>
    <s v="External"/>
    <n v="3.8"/>
    <d v="2024-01-23T00:00:00"/>
    <s v="OK"/>
    <n v="4.2"/>
    <n v="3.8"/>
    <n v="2.0000000000582077"/>
    <n v="0"/>
  </r>
  <r>
    <s v="D1540"/>
    <d v="2024-01-23T12:00:00"/>
    <d v="2024-01-24T00:00:00"/>
    <d v="2024-01-23T22:00:00"/>
    <x v="5"/>
    <n v="760"/>
    <n v="3379"/>
    <n v="227"/>
    <n v="12"/>
    <s v="Ultra"/>
    <x v="0"/>
    <s v="DRV34"/>
    <s v="South"/>
    <s v="External"/>
    <n v="4.2"/>
    <d v="2024-01-23T00:00:00"/>
    <s v="OK"/>
    <n v="4.2"/>
    <n v="4.2"/>
    <n v="2.0000000000582077"/>
    <n v="0"/>
  </r>
  <r>
    <s v="D1541"/>
    <d v="2024-01-23T13:00:00"/>
    <d v="2024-01-24T01:00:00"/>
    <d v="2024-01-23T23:00:00"/>
    <x v="1"/>
    <n v="673"/>
    <n v="851"/>
    <n v="212"/>
    <n v="21"/>
    <s v="Standard"/>
    <x v="1"/>
    <s v="DRV13"/>
    <s v="Central"/>
    <s v="External"/>
    <n v="3.8"/>
    <d v="2024-01-23T00:00:00"/>
    <s v="OK"/>
    <n v="4.2"/>
    <n v="3.8"/>
    <n v="1.9999999998835847"/>
    <n v="0"/>
  </r>
  <r>
    <s v="D1542"/>
    <d v="2024-01-23T14:00:00"/>
    <d v="2024-01-24T02:00:00"/>
    <d v="2024-01-24T00:00:00"/>
    <x v="4"/>
    <n v="876"/>
    <n v="2457"/>
    <n v="232"/>
    <n v="6"/>
    <s v="Heavy"/>
    <x v="1"/>
    <s v="DRV17"/>
    <s v="East"/>
    <s v="Internal"/>
    <n v="4"/>
    <d v="2024-01-23T00:00:00"/>
    <s v="OK"/>
    <n v="4.2"/>
    <n v="4"/>
    <n v="2.0000000000582077"/>
    <n v="0"/>
  </r>
  <r>
    <s v="D1543"/>
    <d v="2024-01-23T15:00:00"/>
    <d v="2024-01-24T03:00:00"/>
    <d v="2024-01-24T01:00:00"/>
    <x v="2"/>
    <n v="158"/>
    <n v="4705"/>
    <n v="224"/>
    <n v="20"/>
    <s v="Standard"/>
    <x v="2"/>
    <s v="DRV35"/>
    <s v="South"/>
    <s v="Internal"/>
    <m/>
    <d v="2024-01-23T00:00:00"/>
    <s v="OK"/>
    <n v="4.3"/>
    <n v="4.3"/>
    <n v="2.0000000000582077"/>
    <n v="0"/>
  </r>
  <r>
    <s v="D1544"/>
    <d v="2024-01-23T16:00:00"/>
    <d v="2024-01-24T04:00:00"/>
    <d v="2024-01-24T02:00:00"/>
    <x v="0"/>
    <n v="539"/>
    <n v="1701"/>
    <n v="277"/>
    <n v="13"/>
    <s v="Heavy"/>
    <x v="2"/>
    <s v="DRV15"/>
    <s v="North"/>
    <s v="External"/>
    <n v="3.8"/>
    <d v="2024-01-23T00:00:00"/>
    <s v="OK"/>
    <n v="4.4000000000000004"/>
    <n v="3.8"/>
    <n v="1.9999999998835847"/>
    <n v="0"/>
  </r>
  <r>
    <s v="D1545"/>
    <d v="2024-01-23T17:00:00"/>
    <d v="2024-01-24T05:00:00"/>
    <d v="2024-01-24T03:00:00"/>
    <x v="3"/>
    <n v="138"/>
    <n v="3947"/>
    <n v="98"/>
    <n v="28"/>
    <s v="Ultra"/>
    <x v="0"/>
    <s v="DRV48"/>
    <s v="South"/>
    <s v="External"/>
    <m/>
    <d v="2024-01-23T00:00:00"/>
    <s v="OK"/>
    <n v="4.2"/>
    <n v="4.2"/>
    <n v="2.0000000000582077"/>
    <n v="0"/>
  </r>
  <r>
    <s v="D1546"/>
    <d v="2024-01-23T18:00:00"/>
    <d v="2024-01-24T06:00:00"/>
    <d v="2024-01-24T04:00:00"/>
    <x v="5"/>
    <n v="278"/>
    <n v="3767"/>
    <n v="144"/>
    <n v="3"/>
    <s v="Heavy"/>
    <x v="3"/>
    <s v="DRV38"/>
    <s v="North"/>
    <s v="External"/>
    <n v="4.5"/>
    <d v="2024-01-23T00:00:00"/>
    <s v="OK"/>
    <n v="4.4000000000000004"/>
    <n v="4.5"/>
    <n v="2.0000000000582077"/>
    <n v="0"/>
  </r>
  <r>
    <s v="D1547"/>
    <d v="2024-01-23T19:00:00"/>
    <d v="2024-01-24T07:00:00"/>
    <d v="2024-01-24T05:00:00"/>
    <x v="3"/>
    <n v="792"/>
    <n v="545"/>
    <n v="106"/>
    <n v="4"/>
    <s v="Ultra"/>
    <x v="2"/>
    <s v="DRV32"/>
    <s v="South"/>
    <s v="External"/>
    <m/>
    <d v="2024-01-23T00:00:00"/>
    <s v="OK"/>
    <n v="4.2"/>
    <n v="4.2"/>
    <n v="1.9999999998835847"/>
    <n v="0"/>
  </r>
  <r>
    <s v="D1548"/>
    <d v="2024-01-23T20:00:00"/>
    <d v="2024-01-24T08:00:00"/>
    <d v="2024-01-24T06:00:00"/>
    <x v="4"/>
    <n v="733"/>
    <n v="2703"/>
    <n v="250"/>
    <n v="12"/>
    <s v="Heavy"/>
    <x v="0"/>
    <s v="DRV7"/>
    <s v="Central"/>
    <s v="Internal"/>
    <m/>
    <d v="2024-01-23T00:00:00"/>
    <s v="OK"/>
    <n v="4.2"/>
    <n v="4.2"/>
    <n v="2.0000000000582077"/>
    <n v="0"/>
  </r>
  <r>
    <s v="D1549"/>
    <d v="2024-01-23T21:00:00"/>
    <d v="2024-01-24T09:00:00"/>
    <d v="2024-01-24T07:00:00"/>
    <x v="3"/>
    <n v="504"/>
    <n v="4746"/>
    <n v="410"/>
    <n v="13"/>
    <s v="Mini"/>
    <x v="1"/>
    <s v="DRV8"/>
    <s v="South"/>
    <s v="External"/>
    <n v="4.5"/>
    <d v="2024-01-23T00:00:00"/>
    <s v="OK"/>
    <n v="4.2"/>
    <n v="4.5"/>
    <n v="2.0000000000582077"/>
    <n v="0"/>
  </r>
  <r>
    <s v="D1550"/>
    <d v="2024-01-23T22:00:00"/>
    <d v="2024-01-24T10:00:00"/>
    <d v="2024-01-24T08:00:00"/>
    <x v="1"/>
    <n v="502"/>
    <n v="823"/>
    <n v="102"/>
    <n v="11"/>
    <s v="Mini"/>
    <x v="0"/>
    <s v="DRV37"/>
    <s v="South"/>
    <s v="Internal"/>
    <n v="4.2"/>
    <d v="2024-01-23T00:00:00"/>
    <s v="OK"/>
    <n v="4.3"/>
    <n v="4.2"/>
    <n v="1.9999999998835847"/>
    <n v="0"/>
  </r>
  <r>
    <s v="D1551"/>
    <d v="2024-01-23T23:00:00"/>
    <d v="2024-01-24T11:00:00"/>
    <d v="2024-01-24T09:00:00"/>
    <x v="3"/>
    <n v="357"/>
    <n v="1000"/>
    <n v="215"/>
    <n v="11"/>
    <s v="Ultra"/>
    <x v="3"/>
    <s v="DRV37"/>
    <s v="South"/>
    <s v="Internal"/>
    <m/>
    <d v="2024-01-23T00:00:00"/>
    <s v="OK"/>
    <n v="4.3"/>
    <n v="4.3"/>
    <n v="2.0000000000582077"/>
    <n v="0"/>
  </r>
  <r>
    <s v="D1552"/>
    <d v="2024-01-24T00:00:00"/>
    <d v="2024-01-24T12:00:00"/>
    <d v="2024-01-24T10:00:00"/>
    <x v="5"/>
    <n v="643"/>
    <n v="3929"/>
    <n v="224"/>
    <n v="25"/>
    <s v="Mini"/>
    <x v="3"/>
    <s v="DRV33"/>
    <s v="South"/>
    <s v="Internal"/>
    <n v="4.5"/>
    <d v="2024-01-24T00:00:00"/>
    <s v="OK"/>
    <n v="4.3"/>
    <n v="4.5"/>
    <n v="2.0000000000582077"/>
    <n v="0"/>
  </r>
  <r>
    <s v="D1553"/>
    <d v="2024-01-24T01:00:00"/>
    <d v="2024-01-24T13:00:00"/>
    <d v="2024-01-24T11:00:00"/>
    <x v="3"/>
    <n v="701"/>
    <n v="2411"/>
    <n v="172"/>
    <n v="15"/>
    <s v="Heavy"/>
    <x v="3"/>
    <s v="DRV26"/>
    <s v="East"/>
    <s v="Internal"/>
    <m/>
    <d v="2024-01-24T00:00:00"/>
    <s v="OK"/>
    <n v="4.2"/>
    <n v="4.2"/>
    <n v="1.9999999998835847"/>
    <n v="0"/>
  </r>
  <r>
    <s v="D1554"/>
    <d v="2024-01-24T02:00:00"/>
    <d v="2024-01-24T14:00:00"/>
    <d v="2024-01-24T12:00:00"/>
    <x v="1"/>
    <n v="508"/>
    <n v="4066"/>
    <n v="281"/>
    <n v="22"/>
    <s v="Heavy"/>
    <x v="3"/>
    <s v="DRV18"/>
    <s v="West"/>
    <s v="External"/>
    <n v="4.7"/>
    <d v="2024-01-24T00:00:00"/>
    <s v="OK"/>
    <n v="4.3"/>
    <n v="4.7"/>
    <n v="2.0000000000582077"/>
    <n v="0"/>
  </r>
  <r>
    <s v="D1555"/>
    <d v="2024-01-24T03:00:00"/>
    <d v="2024-01-24T15:00:00"/>
    <d v="2024-01-24T13:00:00"/>
    <x v="3"/>
    <n v="667"/>
    <n v="707"/>
    <n v="739"/>
    <n v="20"/>
    <s v="Ultra"/>
    <x v="0"/>
    <s v="DRV30"/>
    <s v="Central"/>
    <s v="External"/>
    <m/>
    <d v="2024-01-24T00:00:00"/>
    <s v="OK"/>
    <n v="4.2"/>
    <n v="4.2"/>
    <n v="2.0000000000582077"/>
    <n v="0"/>
  </r>
  <r>
    <s v="D1556"/>
    <d v="2024-01-24T04:00:00"/>
    <d v="2024-01-24T16:00:00"/>
    <d v="2024-01-24T14:00:00"/>
    <x v="3"/>
    <n v="479"/>
    <n v="1471"/>
    <n v="592"/>
    <n v="15"/>
    <s v="Heavy"/>
    <x v="0"/>
    <s v="DRV28"/>
    <s v="East"/>
    <s v="External"/>
    <n v="4.7"/>
    <d v="2024-01-24T00:00:00"/>
    <s v="OK"/>
    <n v="4.2"/>
    <n v="4.7"/>
    <n v="1.9999999998835847"/>
    <n v="0"/>
  </r>
  <r>
    <s v="D1557"/>
    <d v="2024-01-24T05:00:00"/>
    <d v="2024-01-24T17:00:00"/>
    <d v="2024-01-24T15:00:00"/>
    <x v="5"/>
    <n v="933"/>
    <n v="1720"/>
    <n v="352"/>
    <n v="13"/>
    <s v="Heavy"/>
    <x v="1"/>
    <s v="DRV5"/>
    <s v="East"/>
    <s v="Internal"/>
    <n v="4.5"/>
    <d v="2024-01-24T00:00:00"/>
    <s v="OK"/>
    <n v="4.2"/>
    <n v="4.5"/>
    <n v="2.0000000000582077"/>
    <n v="0"/>
  </r>
  <r>
    <s v="D1558"/>
    <d v="2024-01-24T06:00:00"/>
    <d v="2024-01-24T18:00:00"/>
    <d v="2024-01-24T16:00:00"/>
    <x v="3"/>
    <n v="352"/>
    <n v="3953"/>
    <n v="673"/>
    <n v="17"/>
    <s v="Standard"/>
    <x v="2"/>
    <s v="DRV36"/>
    <s v="Central"/>
    <s v="Internal"/>
    <n v="4"/>
    <d v="2024-01-24T00:00:00"/>
    <s v="OK"/>
    <n v="4.2"/>
    <n v="4"/>
    <n v="2.0000000000582077"/>
    <n v="0"/>
  </r>
  <r>
    <s v="D1559"/>
    <d v="2024-01-24T07:00:00"/>
    <d v="2024-01-24T19:00:00"/>
    <d v="2024-01-24T17:00:00"/>
    <x v="0"/>
    <n v="541"/>
    <n v="1424"/>
    <n v="568"/>
    <n v="25"/>
    <s v="Ultra"/>
    <x v="3"/>
    <s v="DRV4"/>
    <s v="South"/>
    <s v="Internal"/>
    <n v="3.8"/>
    <d v="2024-01-24T00:00:00"/>
    <s v="OK"/>
    <n v="4.3"/>
    <n v="3.8"/>
    <n v="1.9999999998835847"/>
    <n v="0"/>
  </r>
  <r>
    <s v="D1560"/>
    <d v="2024-01-24T08:00:00"/>
    <d v="2024-01-24T20:00:00"/>
    <d v="2024-01-24T18:00:00"/>
    <x v="0"/>
    <n v="666"/>
    <n v="4050"/>
    <n v="137"/>
    <n v="10"/>
    <s v="Standard"/>
    <x v="1"/>
    <s v="DRV1"/>
    <s v="North"/>
    <s v="External"/>
    <n v="3.8"/>
    <d v="2024-01-24T00:00:00"/>
    <s v="OK"/>
    <n v="4.4000000000000004"/>
    <n v="3.8"/>
    <n v="2.0000000000582077"/>
    <n v="0"/>
  </r>
  <r>
    <s v="D1561"/>
    <d v="2024-01-24T09:00:00"/>
    <d v="2024-01-24T21:00:00"/>
    <d v="2024-01-24T19:00:00"/>
    <x v="2"/>
    <n v="214"/>
    <n v="1540"/>
    <n v="550"/>
    <n v="4"/>
    <s v="Standard"/>
    <x v="3"/>
    <s v="DRV40"/>
    <s v="West"/>
    <s v="Internal"/>
    <n v="4"/>
    <d v="2024-01-24T00:00:00"/>
    <s v="OK"/>
    <n v="4.3"/>
    <n v="4"/>
    <n v="2.0000000000582077"/>
    <n v="0"/>
  </r>
  <r>
    <s v="D1562"/>
    <d v="2024-01-24T10:00:00"/>
    <d v="2024-01-24T22:00:00"/>
    <d v="2024-01-24T20:00:00"/>
    <x v="2"/>
    <n v="483"/>
    <n v="2529"/>
    <n v="129"/>
    <n v="8"/>
    <s v="Standard"/>
    <x v="2"/>
    <s v="DRV40"/>
    <s v="West"/>
    <s v="Internal"/>
    <n v="4.7"/>
    <d v="2024-01-24T00:00:00"/>
    <s v="OK"/>
    <n v="4.3"/>
    <n v="4.7"/>
    <n v="1.9999999998835847"/>
    <n v="0"/>
  </r>
  <r>
    <s v="D1563"/>
    <d v="2024-01-24T11:00:00"/>
    <d v="2024-01-24T23:00:00"/>
    <d v="2024-01-24T21:00:00"/>
    <x v="1"/>
    <n v="987"/>
    <n v="3453"/>
    <n v="343"/>
    <n v="7"/>
    <s v="Ultra"/>
    <x v="3"/>
    <s v="DRV29"/>
    <s v="North"/>
    <s v="Internal"/>
    <n v="3.8"/>
    <d v="2024-01-24T00:00:00"/>
    <s v="OK"/>
    <n v="4.3"/>
    <n v="3.8"/>
    <n v="2.0000000000582077"/>
    <n v="0"/>
  </r>
  <r>
    <s v="D1564"/>
    <d v="2024-01-24T12:00:00"/>
    <d v="2024-01-25T00:00:00"/>
    <d v="2024-01-24T22:00:00"/>
    <x v="2"/>
    <n v="638"/>
    <n v="550"/>
    <n v="720"/>
    <n v="19"/>
    <s v="Standard"/>
    <x v="1"/>
    <s v="DRV42"/>
    <s v="Central"/>
    <s v="External"/>
    <m/>
    <d v="2024-01-24T00:00:00"/>
    <s v="OK"/>
    <n v="4.2"/>
    <n v="4.2"/>
    <n v="2.0000000000582077"/>
    <n v="0"/>
  </r>
  <r>
    <s v="D1565"/>
    <d v="2024-01-24T13:00:00"/>
    <d v="2024-01-25T01:00:00"/>
    <d v="2024-01-24T23:00:00"/>
    <x v="3"/>
    <n v="484"/>
    <n v="1142"/>
    <n v="282"/>
    <n v="26"/>
    <s v="Ultra"/>
    <x v="2"/>
    <s v="DRV35"/>
    <s v="Central"/>
    <s v="Internal"/>
    <n v="4.5"/>
    <d v="2024-01-24T00:00:00"/>
    <s v="OK"/>
    <n v="4.2"/>
    <n v="4.5"/>
    <n v="1.9999999998835847"/>
    <n v="0"/>
  </r>
  <r>
    <s v="D1566"/>
    <d v="2024-01-24T14:00:00"/>
    <d v="2024-01-25T02:00:00"/>
    <d v="2024-01-25T00:00:00"/>
    <x v="2"/>
    <n v="567"/>
    <n v="3034"/>
    <n v="181"/>
    <n v="7"/>
    <s v="Mini"/>
    <x v="1"/>
    <s v="DRV23"/>
    <s v="West"/>
    <s v="External"/>
    <n v="3.8"/>
    <d v="2024-01-24T00:00:00"/>
    <s v="OK"/>
    <n v="4.3"/>
    <n v="3.8"/>
    <n v="2.0000000000582077"/>
    <n v="0"/>
  </r>
  <r>
    <s v="D1567"/>
    <d v="2024-01-24T15:00:00"/>
    <d v="2024-01-25T03:00:00"/>
    <d v="2024-01-25T01:00:00"/>
    <x v="3"/>
    <n v="88"/>
    <n v="846"/>
    <n v="545"/>
    <n v="11"/>
    <s v="Mini"/>
    <x v="0"/>
    <s v="DRV15"/>
    <s v="South"/>
    <s v="External"/>
    <n v="4.7"/>
    <d v="2024-01-24T00:00:00"/>
    <s v="OK"/>
    <n v="4.2"/>
    <n v="4.7"/>
    <n v="2.0000000000582077"/>
    <n v="0"/>
  </r>
  <r>
    <s v="D1568"/>
    <d v="2024-01-24T16:00:00"/>
    <d v="2024-01-25T04:00:00"/>
    <d v="2024-01-25T02:00:00"/>
    <x v="4"/>
    <n v="278"/>
    <n v="2455"/>
    <n v="335"/>
    <n v="12"/>
    <s v="Heavy"/>
    <x v="3"/>
    <s v="DRV22"/>
    <s v="West"/>
    <s v="External"/>
    <n v="4.5"/>
    <d v="2024-01-24T00:00:00"/>
    <s v="OK"/>
    <n v="4.3"/>
    <n v="4.5"/>
    <n v="1.9999999998835847"/>
    <n v="0"/>
  </r>
  <r>
    <s v="D1569"/>
    <d v="2024-01-24T17:00:00"/>
    <d v="2024-01-25T05:00:00"/>
    <d v="2024-01-25T03:00:00"/>
    <x v="3"/>
    <n v="733"/>
    <n v="3794"/>
    <n v="285"/>
    <n v="23"/>
    <s v="Mini"/>
    <x v="1"/>
    <s v="DRV15"/>
    <s v="Central"/>
    <s v="Internal"/>
    <n v="4"/>
    <d v="2024-01-24T00:00:00"/>
    <s v="OK"/>
    <n v="4.2"/>
    <n v="4"/>
    <n v="2.0000000000582077"/>
    <n v="0"/>
  </r>
  <r>
    <s v="D1570"/>
    <d v="2024-01-24T18:00:00"/>
    <d v="2024-01-25T06:00:00"/>
    <d v="2024-01-25T04:00:00"/>
    <x v="3"/>
    <n v="373"/>
    <n v="2343"/>
    <n v="616"/>
    <n v="7"/>
    <s v="Heavy"/>
    <x v="3"/>
    <s v="DRV11"/>
    <s v="Central"/>
    <s v="External"/>
    <n v="4.2"/>
    <d v="2024-01-24T00:00:00"/>
    <s v="OK"/>
    <n v="4.2"/>
    <n v="4.2"/>
    <n v="2.0000000000582077"/>
    <n v="0"/>
  </r>
  <r>
    <s v="D1571"/>
    <d v="2024-01-24T19:00:00"/>
    <d v="2024-01-25T07:00:00"/>
    <d v="2024-01-25T05:00:00"/>
    <x v="4"/>
    <n v="847"/>
    <n v="3261"/>
    <n v="175"/>
    <n v="12"/>
    <s v="Heavy"/>
    <x v="1"/>
    <s v="DRV37"/>
    <s v="South"/>
    <s v="Internal"/>
    <n v="4.5"/>
    <d v="2024-01-24T00:00:00"/>
    <s v="OK"/>
    <n v="4.3"/>
    <n v="4.5"/>
    <n v="1.9999999998835847"/>
    <n v="0"/>
  </r>
  <r>
    <s v="D1572"/>
    <d v="2024-01-24T20:00:00"/>
    <d v="2024-01-25T08:00:00"/>
    <d v="2024-01-25T06:00:00"/>
    <x v="3"/>
    <n v="810"/>
    <n v="4801"/>
    <n v="522"/>
    <n v="13"/>
    <s v="Heavy"/>
    <x v="2"/>
    <s v="DRV5"/>
    <s v="Central"/>
    <s v="Internal"/>
    <n v="4"/>
    <d v="2024-01-24T00:00:00"/>
    <s v="OK"/>
    <n v="4.2"/>
    <n v="4"/>
    <n v="2.0000000000582077"/>
    <n v="0"/>
  </r>
  <r>
    <s v="D1573"/>
    <d v="2024-01-24T21:00:00"/>
    <d v="2024-01-25T09:00:00"/>
    <d v="2024-01-25T07:00:00"/>
    <x v="4"/>
    <n v="905"/>
    <n v="2751"/>
    <n v="233"/>
    <n v="23"/>
    <s v="Heavy"/>
    <x v="3"/>
    <s v="DRV39"/>
    <s v="South"/>
    <s v="Internal"/>
    <n v="3.8"/>
    <d v="2024-01-24T00:00:00"/>
    <s v="OK"/>
    <n v="4.3"/>
    <n v="3.8"/>
    <n v="2.0000000000582077"/>
    <n v="0"/>
  </r>
  <r>
    <s v="D1574"/>
    <d v="2024-01-24T22:00:00"/>
    <d v="2024-01-25T10:00:00"/>
    <d v="2024-01-25T08:00:00"/>
    <x v="5"/>
    <n v="244"/>
    <n v="2434"/>
    <n v="334"/>
    <n v="12"/>
    <s v="Ultra"/>
    <x v="3"/>
    <s v="DRV14"/>
    <s v="West"/>
    <s v="External"/>
    <m/>
    <d v="2024-01-24T00:00:00"/>
    <s v="OK"/>
    <n v="4.3"/>
    <n v="4.3"/>
    <n v="1.9999999998835847"/>
    <n v="0"/>
  </r>
  <r>
    <s v="D1575"/>
    <d v="2024-01-24T23:00:00"/>
    <d v="2024-01-25T11:00:00"/>
    <d v="2024-01-25T09:00:00"/>
    <x v="4"/>
    <n v="519"/>
    <n v="4716"/>
    <n v="637"/>
    <n v="21"/>
    <s v="Standard"/>
    <x v="3"/>
    <s v="DRV42"/>
    <s v="North"/>
    <s v="Internal"/>
    <n v="4.7"/>
    <d v="2024-01-24T00:00:00"/>
    <s v="OK"/>
    <n v="4.3"/>
    <n v="4.7"/>
    <n v="2.0000000000582077"/>
    <n v="0"/>
  </r>
  <r>
    <s v="D1576"/>
    <d v="2024-01-25T00:00:00"/>
    <d v="2024-01-25T12:00:00"/>
    <d v="2024-01-25T10:00:00"/>
    <x v="2"/>
    <n v="113"/>
    <n v="674"/>
    <n v="102"/>
    <n v="11"/>
    <s v="Heavy"/>
    <x v="2"/>
    <s v="DRV7"/>
    <s v="North"/>
    <s v="External"/>
    <n v="4.5"/>
    <d v="2024-01-25T00:00:00"/>
    <s v="OK"/>
    <n v="4.4000000000000004"/>
    <n v="4.5"/>
    <n v="2.0000000000582077"/>
    <n v="0"/>
  </r>
  <r>
    <s v="D1577"/>
    <d v="2024-01-25T01:00:00"/>
    <d v="2024-01-25T13:00:00"/>
    <d v="2024-01-25T11:00:00"/>
    <x v="1"/>
    <n v="946"/>
    <n v="2776"/>
    <n v="285"/>
    <n v="19"/>
    <s v="Ultra"/>
    <x v="0"/>
    <s v="DRV10"/>
    <s v="North"/>
    <s v="External"/>
    <n v="4.5"/>
    <d v="2024-01-25T00:00:00"/>
    <s v="OK"/>
    <n v="4.4000000000000004"/>
    <n v="4.5"/>
    <n v="1.9999999998835847"/>
    <n v="0"/>
  </r>
  <r>
    <s v="D1578"/>
    <d v="2024-01-25T02:00:00"/>
    <d v="2024-01-25T14:00:00"/>
    <d v="2024-01-25T12:00:00"/>
    <x v="2"/>
    <n v="972"/>
    <n v="3715"/>
    <n v="756"/>
    <n v="26"/>
    <s v="Heavy"/>
    <x v="2"/>
    <s v="DRV47"/>
    <s v="East"/>
    <s v="External"/>
    <n v="4"/>
    <d v="2024-01-25T00:00:00"/>
    <s v="OK"/>
    <n v="4.2"/>
    <n v="4"/>
    <n v="2.0000000000582077"/>
    <n v="0"/>
  </r>
  <r>
    <s v="D1579"/>
    <d v="2024-01-25T03:00:00"/>
    <d v="2024-01-25T15:00:00"/>
    <d v="2024-01-25T13:00:00"/>
    <x v="3"/>
    <n v="637"/>
    <n v="1066"/>
    <n v="475"/>
    <n v="21"/>
    <s v="Ultra"/>
    <x v="1"/>
    <s v="DRV34"/>
    <s v="North"/>
    <s v="Internal"/>
    <n v="4.2"/>
    <d v="2024-01-25T00:00:00"/>
    <s v="OK"/>
    <n v="4.3"/>
    <n v="4.2"/>
    <n v="2.0000000000582077"/>
    <n v="0"/>
  </r>
  <r>
    <s v="D1580"/>
    <d v="2024-01-25T04:00:00"/>
    <d v="2024-01-25T16:00:00"/>
    <d v="2024-01-25T14:00:00"/>
    <x v="5"/>
    <n v="189"/>
    <n v="3153"/>
    <n v="548"/>
    <n v="11"/>
    <s v="Heavy"/>
    <x v="0"/>
    <s v="DRV29"/>
    <s v="Central"/>
    <s v="External"/>
    <n v="4.7"/>
    <d v="2024-01-25T00:00:00"/>
    <s v="OK"/>
    <n v="4.2"/>
    <n v="4.7"/>
    <n v="1.9999999998835847"/>
    <n v="0"/>
  </r>
  <r>
    <s v="D1581"/>
    <d v="2024-01-25T05:00:00"/>
    <d v="2024-01-25T17:00:00"/>
    <d v="2024-01-25T15:00:00"/>
    <x v="2"/>
    <n v="402"/>
    <n v="1568"/>
    <n v="679"/>
    <n v="9"/>
    <s v="Standard"/>
    <x v="3"/>
    <s v="DRV42"/>
    <s v="North"/>
    <s v="Internal"/>
    <m/>
    <d v="2024-01-25T00:00:00"/>
    <s v="OK"/>
    <n v="4.3"/>
    <n v="4.3"/>
    <n v="2.0000000000582077"/>
    <n v="0"/>
  </r>
  <r>
    <s v="D1582"/>
    <d v="2024-01-25T06:00:00"/>
    <d v="2024-01-25T18:00:00"/>
    <d v="2024-01-25T16:00:00"/>
    <x v="5"/>
    <n v="321"/>
    <n v="4803"/>
    <n v="181"/>
    <n v="10"/>
    <s v="Standard"/>
    <x v="3"/>
    <s v="DRV5"/>
    <s v="North"/>
    <s v="External"/>
    <m/>
    <d v="2024-01-25T00:00:00"/>
    <s v="OK"/>
    <n v="4.4000000000000004"/>
    <n v="4.4000000000000004"/>
    <n v="2.0000000000582077"/>
    <n v="0"/>
  </r>
  <r>
    <s v="D1583"/>
    <d v="2024-01-25T07:00:00"/>
    <d v="2024-01-25T19:00:00"/>
    <d v="2024-01-25T17:00:00"/>
    <x v="3"/>
    <n v="403"/>
    <n v="3678"/>
    <n v="493"/>
    <n v="28"/>
    <s v="Heavy"/>
    <x v="2"/>
    <s v="DRV43"/>
    <s v="East"/>
    <s v="Internal"/>
    <n v="4.2"/>
    <d v="2024-01-25T00:00:00"/>
    <s v="OK"/>
    <n v="4.2"/>
    <n v="4.2"/>
    <n v="1.9999999998835847"/>
    <n v="0"/>
  </r>
  <r>
    <s v="D1584"/>
    <d v="2024-01-25T08:00:00"/>
    <d v="2024-01-25T20:00:00"/>
    <d v="2024-01-25T18:00:00"/>
    <x v="3"/>
    <n v="816"/>
    <n v="4419"/>
    <n v="676"/>
    <n v="19"/>
    <s v="Heavy"/>
    <x v="2"/>
    <s v="DRV18"/>
    <s v="South"/>
    <s v="Internal"/>
    <m/>
    <d v="2024-01-25T00:00:00"/>
    <s v="OK"/>
    <n v="4.3"/>
    <n v="4.3"/>
    <n v="2.0000000000582077"/>
    <n v="0"/>
  </r>
  <r>
    <s v="D1585"/>
    <d v="2024-01-25T09:00:00"/>
    <d v="2024-01-25T21:00:00"/>
    <d v="2024-01-25T19:00:00"/>
    <x v="3"/>
    <n v="885"/>
    <n v="3937"/>
    <n v="101"/>
    <n v="1"/>
    <s v="Heavy"/>
    <x v="2"/>
    <s v="DRV30"/>
    <s v="South"/>
    <s v="External"/>
    <n v="4.5"/>
    <d v="2024-01-25T00:00:00"/>
    <s v="OK"/>
    <n v="4.2"/>
    <n v="4.5"/>
    <n v="2.0000000000582077"/>
    <n v="0"/>
  </r>
  <r>
    <s v="D1586"/>
    <d v="2024-01-25T10:00:00"/>
    <d v="2024-01-25T22:00:00"/>
    <d v="2024-01-25T20:00:00"/>
    <x v="4"/>
    <n v="479"/>
    <n v="1711"/>
    <n v="535"/>
    <n v="17"/>
    <s v="Heavy"/>
    <x v="3"/>
    <s v="DRV23"/>
    <s v="Central"/>
    <s v="Internal"/>
    <m/>
    <d v="2024-01-25T00:00:00"/>
    <s v="OK"/>
    <n v="4.2"/>
    <n v="4.2"/>
    <n v="1.9999999998835847"/>
    <n v="0"/>
  </r>
  <r>
    <s v="D1587"/>
    <d v="2024-01-25T11:00:00"/>
    <d v="2024-01-25T23:00:00"/>
    <d v="2024-01-25T21:00:00"/>
    <x v="2"/>
    <n v="494"/>
    <n v="842"/>
    <n v="704"/>
    <n v="29"/>
    <s v="Heavy"/>
    <x v="3"/>
    <s v="DRV31"/>
    <s v="South"/>
    <s v="External"/>
    <n v="4.7"/>
    <d v="2024-01-25T00:00:00"/>
    <s v="OK"/>
    <n v="4.2"/>
    <n v="4.7"/>
    <n v="2.0000000000582077"/>
    <n v="0"/>
  </r>
  <r>
    <s v="D1588"/>
    <d v="2024-01-25T12:00:00"/>
    <d v="2024-01-26T00:00:00"/>
    <d v="2024-01-25T22:00:00"/>
    <x v="0"/>
    <n v="485"/>
    <n v="2969"/>
    <n v="357"/>
    <n v="24"/>
    <s v="Standard"/>
    <x v="3"/>
    <s v="DRV4"/>
    <s v="West"/>
    <s v="External"/>
    <n v="3.8"/>
    <d v="2024-01-25T00:00:00"/>
    <s v="OK"/>
    <n v="4.3"/>
    <n v="3.8"/>
    <n v="2.0000000000582077"/>
    <n v="0"/>
  </r>
  <r>
    <s v="D1589"/>
    <d v="2024-01-25T13:00:00"/>
    <d v="2024-01-26T01:00:00"/>
    <d v="2024-01-25T23:00:00"/>
    <x v="1"/>
    <n v="456"/>
    <n v="2010"/>
    <n v="482"/>
    <n v="28"/>
    <s v="Heavy"/>
    <x v="3"/>
    <s v="DRV22"/>
    <s v="West"/>
    <s v="Internal"/>
    <m/>
    <d v="2024-01-25T00:00:00"/>
    <s v="OK"/>
    <n v="4.3"/>
    <n v="4.3"/>
    <n v="1.9999999998835847"/>
    <n v="0"/>
  </r>
  <r>
    <s v="D1590"/>
    <d v="2024-01-25T14:00:00"/>
    <d v="2024-01-26T02:00:00"/>
    <d v="2024-01-26T00:00:00"/>
    <x v="3"/>
    <n v="265"/>
    <n v="4668"/>
    <n v="310"/>
    <n v="9"/>
    <s v="Ultra"/>
    <x v="3"/>
    <s v="DRV50"/>
    <s v="South"/>
    <s v="Internal"/>
    <n v="4"/>
    <d v="2024-01-25T00:00:00"/>
    <s v="OK"/>
    <n v="4.3"/>
    <n v="4"/>
    <n v="2.0000000000582077"/>
    <n v="0"/>
  </r>
  <r>
    <s v="D1591"/>
    <d v="2024-01-25T15:00:00"/>
    <d v="2024-01-26T03:00:00"/>
    <d v="2024-01-26T01:00:00"/>
    <x v="0"/>
    <n v="305"/>
    <n v="974"/>
    <n v="502"/>
    <n v="17"/>
    <s v="Mini"/>
    <x v="1"/>
    <s v="DRV35"/>
    <s v="East"/>
    <s v="External"/>
    <n v="4"/>
    <d v="2024-01-25T00:00:00"/>
    <s v="OK"/>
    <n v="4.2"/>
    <n v="4"/>
    <n v="2.0000000000582077"/>
    <n v="0"/>
  </r>
  <r>
    <s v="D1592"/>
    <d v="2024-01-25T16:00:00"/>
    <d v="2024-01-26T04:00:00"/>
    <d v="2024-01-26T02:00:00"/>
    <x v="5"/>
    <n v="802"/>
    <n v="4522"/>
    <n v="242"/>
    <n v="4"/>
    <s v="Mini"/>
    <x v="1"/>
    <s v="DRV40"/>
    <s v="South"/>
    <s v="Internal"/>
    <m/>
    <d v="2024-01-25T00:00:00"/>
    <s v="OK"/>
    <n v="4.3"/>
    <n v="4.3"/>
    <n v="1.9999999998835847"/>
    <n v="0"/>
  </r>
  <r>
    <s v="D1593"/>
    <d v="2024-01-25T17:00:00"/>
    <d v="2024-01-26T05:00:00"/>
    <d v="2024-01-26T03:00:00"/>
    <x v="4"/>
    <n v="229"/>
    <n v="1249"/>
    <n v="248"/>
    <n v="9"/>
    <s v="Standard"/>
    <x v="3"/>
    <s v="DRV38"/>
    <s v="North"/>
    <s v="External"/>
    <n v="4.5"/>
    <d v="2024-01-25T00:00:00"/>
    <s v="OK"/>
    <n v="4.4000000000000004"/>
    <n v="4.5"/>
    <n v="2.0000000000582077"/>
    <n v="0"/>
  </r>
  <r>
    <s v="D1594"/>
    <d v="2024-01-25T18:00:00"/>
    <d v="2024-01-26T06:00:00"/>
    <d v="2024-01-26T04:00:00"/>
    <x v="3"/>
    <n v="494"/>
    <n v="899"/>
    <n v="586"/>
    <n v="16"/>
    <s v="Heavy"/>
    <x v="0"/>
    <s v="DRV30"/>
    <s v="South"/>
    <s v="Internal"/>
    <m/>
    <d v="2024-01-25T00:00:00"/>
    <s v="OK"/>
    <n v="4.3"/>
    <n v="4.3"/>
    <n v="2.0000000000582077"/>
    <n v="0"/>
  </r>
  <r>
    <s v="D1595"/>
    <d v="2024-01-25T19:00:00"/>
    <d v="2024-01-26T07:00:00"/>
    <d v="2024-01-26T05:00:00"/>
    <x v="2"/>
    <n v="812"/>
    <n v="3052"/>
    <n v="691"/>
    <n v="27"/>
    <s v="Mini"/>
    <x v="2"/>
    <s v="DRV47"/>
    <s v="West"/>
    <s v="Internal"/>
    <m/>
    <d v="2024-01-25T00:00:00"/>
    <s v="OK"/>
    <n v="4.3"/>
    <n v="4.3"/>
    <n v="1.9999999998835847"/>
    <n v="0"/>
  </r>
  <r>
    <s v="D1596"/>
    <d v="2024-01-25T20:00:00"/>
    <d v="2024-01-26T08:00:00"/>
    <d v="2024-01-26T06:00:00"/>
    <x v="0"/>
    <n v="634"/>
    <n v="3994"/>
    <n v="456"/>
    <n v="17"/>
    <s v="Standard"/>
    <x v="0"/>
    <s v="DRV12"/>
    <s v="East"/>
    <s v="External"/>
    <n v="4.7"/>
    <d v="2024-01-25T00:00:00"/>
    <s v="OK"/>
    <n v="4.2"/>
    <n v="4.7"/>
    <n v="2.0000000000582077"/>
    <n v="0"/>
  </r>
  <r>
    <s v="D1597"/>
    <d v="2024-01-25T21:00:00"/>
    <d v="2024-01-26T09:00:00"/>
    <d v="2024-01-26T07:00:00"/>
    <x v="5"/>
    <n v="73"/>
    <n v="1743"/>
    <n v="487"/>
    <n v="23"/>
    <s v="Mini"/>
    <x v="3"/>
    <s v="DRV31"/>
    <s v="Central"/>
    <s v="External"/>
    <m/>
    <d v="2024-01-25T00:00:00"/>
    <s v="OK"/>
    <n v="4.2"/>
    <n v="4.2"/>
    <n v="2.0000000000582077"/>
    <n v="0"/>
  </r>
  <r>
    <s v="D1598"/>
    <d v="2024-01-25T22:00:00"/>
    <d v="2024-01-26T10:00:00"/>
    <d v="2024-01-26T08:00:00"/>
    <x v="2"/>
    <n v="677"/>
    <n v="2922"/>
    <n v="710"/>
    <n v="26"/>
    <s v="Standard"/>
    <x v="3"/>
    <s v="DRV27"/>
    <s v="West"/>
    <s v="External"/>
    <m/>
    <d v="2024-01-25T00:00:00"/>
    <s v="OK"/>
    <n v="4.3"/>
    <n v="4.3"/>
    <n v="1.9999999998835847"/>
    <n v="0"/>
  </r>
  <r>
    <s v="D1599"/>
    <d v="2024-01-25T23:00:00"/>
    <d v="2024-01-26T11:00:00"/>
    <d v="2024-01-26T09:00:00"/>
    <x v="1"/>
    <n v="506"/>
    <n v="4436"/>
    <n v="133"/>
    <n v="15"/>
    <s v="Ultra"/>
    <x v="0"/>
    <s v="DRV49"/>
    <s v="West"/>
    <s v="External"/>
    <m/>
    <d v="2024-01-25T00:00:00"/>
    <s v="OK"/>
    <n v="4.3"/>
    <n v="4.3"/>
    <n v="2.0000000000582077"/>
    <n v="0"/>
  </r>
  <r>
    <s v="D1600"/>
    <d v="2024-01-26T00:00:00"/>
    <d v="2024-01-26T12:00:00"/>
    <d v="2024-01-26T10:00:00"/>
    <x v="2"/>
    <n v="362"/>
    <n v="804"/>
    <n v="778"/>
    <n v="11"/>
    <s v="Standard"/>
    <x v="0"/>
    <s v="DRV5"/>
    <s v="West"/>
    <s v="External"/>
    <n v="4.2"/>
    <d v="2024-01-26T00:00:00"/>
    <s v="OK"/>
    <n v="4.3"/>
    <n v="4.2"/>
    <n v="2.0000000000582077"/>
    <n v="0"/>
  </r>
  <r>
    <s v="D1601"/>
    <d v="2024-01-26T01:00:00"/>
    <d v="2024-01-26T13:00:00"/>
    <d v="2024-01-26T11:00:00"/>
    <x v="4"/>
    <n v="419"/>
    <n v="3377"/>
    <n v="484"/>
    <n v="27"/>
    <s v="Heavy"/>
    <x v="3"/>
    <s v="DRV45"/>
    <s v="East"/>
    <s v="Internal"/>
    <m/>
    <d v="2024-01-26T00:00:00"/>
    <s v="OK"/>
    <n v="4.2"/>
    <n v="4.2"/>
    <n v="1.9999999998835847"/>
    <n v="0"/>
  </r>
  <r>
    <s v="D1602"/>
    <d v="2024-01-26T02:00:00"/>
    <d v="2024-01-26T14:00:00"/>
    <d v="2024-01-26T12:00:00"/>
    <x v="2"/>
    <n v="945"/>
    <n v="857"/>
    <n v="289"/>
    <n v="28"/>
    <s v="Mini"/>
    <x v="1"/>
    <s v="DRV24"/>
    <s v="South"/>
    <s v="External"/>
    <n v="4"/>
    <d v="2024-01-26T00:00:00"/>
    <s v="OK"/>
    <n v="4.2"/>
    <n v="4"/>
    <n v="2.0000000000582077"/>
    <n v="0"/>
  </r>
  <r>
    <s v="D1603"/>
    <d v="2024-01-26T03:00:00"/>
    <d v="2024-01-26T15:00:00"/>
    <d v="2024-01-26T13:00:00"/>
    <x v="3"/>
    <n v="106"/>
    <n v="1476"/>
    <n v="596"/>
    <n v="12"/>
    <s v="Standard"/>
    <x v="3"/>
    <s v="DRV50"/>
    <s v="North"/>
    <s v="Internal"/>
    <m/>
    <d v="2024-01-26T00:00:00"/>
    <s v="OK"/>
    <n v="4.3"/>
    <n v="4.3"/>
    <n v="2.0000000000582077"/>
    <n v="0"/>
  </r>
  <r>
    <s v="D1604"/>
    <d v="2024-01-26T04:00:00"/>
    <d v="2024-01-26T16:00:00"/>
    <d v="2024-01-26T14:00:00"/>
    <x v="3"/>
    <n v="901"/>
    <n v="2294"/>
    <n v="164"/>
    <n v="21"/>
    <s v="Ultra"/>
    <x v="1"/>
    <s v="DRV37"/>
    <s v="East"/>
    <s v="Internal"/>
    <m/>
    <d v="2024-01-26T00:00:00"/>
    <s v="OK"/>
    <n v="4.2"/>
    <n v="4.2"/>
    <n v="1.9999999998835847"/>
    <n v="0"/>
  </r>
  <r>
    <s v="D1605"/>
    <d v="2024-01-26T05:00:00"/>
    <d v="2024-01-26T17:00:00"/>
    <d v="2024-01-26T15:00:00"/>
    <x v="2"/>
    <n v="692"/>
    <n v="4560"/>
    <n v="305"/>
    <n v="17"/>
    <s v="Standard"/>
    <x v="1"/>
    <s v="DRV47"/>
    <s v="Central"/>
    <s v="External"/>
    <n v="4.7"/>
    <d v="2024-01-26T00:00:00"/>
    <s v="OK"/>
    <n v="4.2"/>
    <n v="4.7"/>
    <n v="2.0000000000582077"/>
    <n v="0"/>
  </r>
  <r>
    <s v="D1606"/>
    <d v="2024-01-26T06:00:00"/>
    <d v="2024-01-26T18:00:00"/>
    <d v="2024-01-26T16:00:00"/>
    <x v="1"/>
    <n v="233"/>
    <n v="3740"/>
    <n v="726"/>
    <n v="23"/>
    <s v="Heavy"/>
    <x v="2"/>
    <s v="DRV30"/>
    <s v="North"/>
    <s v="External"/>
    <n v="4.7"/>
    <d v="2024-01-26T00:00:00"/>
    <s v="OK"/>
    <n v="4.4000000000000004"/>
    <n v="4.7"/>
    <n v="2.0000000000582077"/>
    <n v="0"/>
  </r>
  <r>
    <s v="D1607"/>
    <d v="2024-01-26T07:00:00"/>
    <d v="2024-01-26T19:00:00"/>
    <d v="2024-01-26T17:00:00"/>
    <x v="3"/>
    <n v="604"/>
    <n v="4430"/>
    <n v="355"/>
    <n v="19"/>
    <s v="Heavy"/>
    <x v="3"/>
    <s v="DRV48"/>
    <s v="North"/>
    <s v="Internal"/>
    <n v="4"/>
    <d v="2024-01-26T00:00:00"/>
    <s v="OK"/>
    <n v="4.3"/>
    <n v="4"/>
    <n v="1.9999999998835847"/>
    <n v="0"/>
  </r>
  <r>
    <s v="D1608"/>
    <d v="2024-01-26T08:00:00"/>
    <d v="2024-01-26T20:00:00"/>
    <d v="2024-01-26T18:00:00"/>
    <x v="2"/>
    <n v="888"/>
    <n v="3012"/>
    <n v="457"/>
    <n v="25"/>
    <s v="Heavy"/>
    <x v="0"/>
    <s v="DRV1"/>
    <s v="North"/>
    <s v="Internal"/>
    <m/>
    <d v="2024-01-26T00:00:00"/>
    <s v="OK"/>
    <n v="4.3"/>
    <n v="4.3"/>
    <n v="2.0000000000582077"/>
    <n v="0"/>
  </r>
  <r>
    <s v="D1609"/>
    <d v="2024-01-26T09:00:00"/>
    <d v="2024-01-26T21:00:00"/>
    <d v="2024-01-26T19:00:00"/>
    <x v="4"/>
    <n v="226"/>
    <n v="1281"/>
    <n v="741"/>
    <n v="1"/>
    <s v="Ultra"/>
    <x v="3"/>
    <s v="DRV42"/>
    <s v="South"/>
    <s v="Internal"/>
    <m/>
    <d v="2024-01-26T00:00:00"/>
    <s v="OK"/>
    <n v="4.3"/>
    <n v="4.3"/>
    <n v="2.0000000000582077"/>
    <n v="0"/>
  </r>
  <r>
    <s v="D1610"/>
    <d v="2024-01-26T10:00:00"/>
    <d v="2024-01-26T22:00:00"/>
    <d v="2024-01-26T20:00:00"/>
    <x v="1"/>
    <n v="859"/>
    <n v="2481"/>
    <n v="640"/>
    <n v="10"/>
    <s v="Mini"/>
    <x v="1"/>
    <s v="DRV23"/>
    <s v="West"/>
    <s v="External"/>
    <n v="4"/>
    <d v="2024-01-26T00:00:00"/>
    <s v="OK"/>
    <n v="4.3"/>
    <n v="4"/>
    <n v="1.9999999998835847"/>
    <n v="0"/>
  </r>
  <r>
    <s v="D1611"/>
    <d v="2024-01-26T11:00:00"/>
    <d v="2024-01-26T23:00:00"/>
    <d v="2024-01-26T21:00:00"/>
    <x v="1"/>
    <n v="801"/>
    <n v="3256"/>
    <n v="496"/>
    <n v="12"/>
    <s v="Heavy"/>
    <x v="0"/>
    <s v="DRV26"/>
    <s v="Central"/>
    <s v="Internal"/>
    <n v="4.2"/>
    <d v="2024-01-26T00:00:00"/>
    <s v="OK"/>
    <n v="4.2"/>
    <n v="4.2"/>
    <n v="2.0000000000582077"/>
    <n v="0"/>
  </r>
  <r>
    <s v="D1612"/>
    <d v="2024-01-26T12:00:00"/>
    <d v="2024-01-27T00:00:00"/>
    <d v="2024-01-26T22:00:00"/>
    <x v="0"/>
    <n v="978"/>
    <n v="2381"/>
    <n v="168"/>
    <n v="7"/>
    <s v="Ultra"/>
    <x v="3"/>
    <s v="DRV17"/>
    <s v="South"/>
    <s v="Internal"/>
    <n v="4.5"/>
    <d v="2024-01-26T00:00:00"/>
    <s v="OK"/>
    <n v="4.3"/>
    <n v="4.5"/>
    <n v="2.0000000000582077"/>
    <n v="0"/>
  </r>
  <r>
    <s v="D1613"/>
    <d v="2024-01-26T13:00:00"/>
    <d v="2024-01-27T01:00:00"/>
    <d v="2024-01-26T23:00:00"/>
    <x v="4"/>
    <n v="252"/>
    <n v="4658"/>
    <n v="70"/>
    <n v="25"/>
    <s v="Ultra"/>
    <x v="1"/>
    <s v="DRV41"/>
    <s v="South"/>
    <s v="Internal"/>
    <n v="4.5"/>
    <d v="2024-01-26T00:00:00"/>
    <s v="OK"/>
    <n v="4.3"/>
    <n v="4.5"/>
    <n v="1.9999999998835847"/>
    <n v="0"/>
  </r>
  <r>
    <s v="D1614"/>
    <d v="2024-01-26T14:00:00"/>
    <d v="2024-01-27T02:00:00"/>
    <d v="2024-01-27T00:00:00"/>
    <x v="3"/>
    <n v="104"/>
    <n v="948"/>
    <n v="93"/>
    <n v="25"/>
    <s v="Standard"/>
    <x v="3"/>
    <s v="DRV23"/>
    <s v="Central"/>
    <s v="External"/>
    <n v="3.8"/>
    <d v="2024-01-26T00:00:00"/>
    <s v="OK"/>
    <n v="4.2"/>
    <n v="3.8"/>
    <n v="2.0000000000582077"/>
    <n v="0"/>
  </r>
  <r>
    <s v="D1615"/>
    <d v="2024-01-26T15:00:00"/>
    <d v="2024-01-27T03:00:00"/>
    <d v="2024-01-27T01:00:00"/>
    <x v="5"/>
    <n v="910"/>
    <n v="3457"/>
    <n v="483"/>
    <n v="23"/>
    <s v="Standard"/>
    <x v="0"/>
    <s v="DRV16"/>
    <s v="Central"/>
    <s v="Internal"/>
    <n v="4.5"/>
    <d v="2024-01-26T00:00:00"/>
    <s v="OK"/>
    <n v="4.2"/>
    <n v="4.5"/>
    <n v="2.0000000000582077"/>
    <n v="0"/>
  </r>
  <r>
    <s v="D1616"/>
    <d v="2024-01-26T16:00:00"/>
    <d v="2024-01-27T04:00:00"/>
    <d v="2024-01-27T02:00:00"/>
    <x v="4"/>
    <n v="61"/>
    <n v="2728"/>
    <n v="727"/>
    <n v="6"/>
    <s v="Heavy"/>
    <x v="2"/>
    <s v="DRV13"/>
    <s v="West"/>
    <s v="Internal"/>
    <n v="3.8"/>
    <d v="2024-01-26T00:00:00"/>
    <s v="OK"/>
    <n v="4.3"/>
    <n v="3.8"/>
    <n v="1.9999999998835847"/>
    <n v="0"/>
  </r>
  <r>
    <s v="D1617"/>
    <d v="2024-01-26T17:00:00"/>
    <d v="2024-01-27T05:00:00"/>
    <d v="2024-01-27T03:00:00"/>
    <x v="3"/>
    <n v="950"/>
    <n v="2191"/>
    <n v="333"/>
    <n v="15"/>
    <s v="Heavy"/>
    <x v="0"/>
    <s v="DRV37"/>
    <s v="West"/>
    <s v="External"/>
    <n v="4.2"/>
    <d v="2024-01-26T00:00:00"/>
    <s v="OK"/>
    <n v="4.3"/>
    <n v="4.2"/>
    <n v="2.0000000000582077"/>
    <n v="0"/>
  </r>
  <r>
    <s v="D1618"/>
    <d v="2024-01-26T18:00:00"/>
    <d v="2024-01-27T06:00:00"/>
    <d v="2024-01-27T04:00:00"/>
    <x v="2"/>
    <n v="954"/>
    <n v="4782"/>
    <n v="554"/>
    <n v="27"/>
    <s v="Standard"/>
    <x v="1"/>
    <s v="DRV1"/>
    <s v="North"/>
    <s v="External"/>
    <n v="4.7"/>
    <d v="2024-01-26T00:00:00"/>
    <s v="OK"/>
    <n v="4.4000000000000004"/>
    <n v="4.7"/>
    <n v="2.0000000000582077"/>
    <n v="0"/>
  </r>
  <r>
    <s v="D1619"/>
    <d v="2024-01-26T19:00:00"/>
    <d v="2024-01-27T07:00:00"/>
    <d v="2024-01-27T05:00:00"/>
    <x v="5"/>
    <n v="816"/>
    <n v="4466"/>
    <n v="222"/>
    <n v="2"/>
    <s v="Ultra"/>
    <x v="3"/>
    <s v="DRV30"/>
    <s v="North"/>
    <s v="Internal"/>
    <n v="3.8"/>
    <d v="2024-01-26T00:00:00"/>
    <s v="OK"/>
    <n v="4.3"/>
    <n v="3.8"/>
    <n v="1.9999999998835847"/>
    <n v="0"/>
  </r>
  <r>
    <s v="D1620"/>
    <d v="2024-01-26T20:00:00"/>
    <d v="2024-01-27T08:00:00"/>
    <d v="2024-01-27T06:00:00"/>
    <x v="4"/>
    <n v="693"/>
    <n v="883"/>
    <n v="408"/>
    <n v="21"/>
    <s v="Heavy"/>
    <x v="3"/>
    <s v="DRV41"/>
    <s v="Central"/>
    <s v="Internal"/>
    <n v="4.2"/>
    <d v="2024-01-26T00:00:00"/>
    <s v="OK"/>
    <n v="4.2"/>
    <n v="4.2"/>
    <n v="2.0000000000582077"/>
    <n v="0"/>
  </r>
  <r>
    <s v="D1621"/>
    <d v="2024-01-26T21:00:00"/>
    <d v="2024-01-27T09:00:00"/>
    <d v="2024-01-27T07:00:00"/>
    <x v="0"/>
    <n v="95"/>
    <n v="4746"/>
    <n v="384"/>
    <n v="8"/>
    <s v="Heavy"/>
    <x v="2"/>
    <s v="DRV50"/>
    <s v="West"/>
    <s v="Internal"/>
    <n v="4.5"/>
    <d v="2024-01-26T00:00:00"/>
    <s v="OK"/>
    <n v="4.3"/>
    <n v="4.5"/>
    <n v="2.0000000000582077"/>
    <n v="0"/>
  </r>
  <r>
    <s v="D1622"/>
    <d v="2024-01-26T22:00:00"/>
    <d v="2024-01-27T10:00:00"/>
    <d v="2024-01-27T08:00:00"/>
    <x v="2"/>
    <n v="365"/>
    <n v="3530"/>
    <n v="326"/>
    <n v="29"/>
    <s v="Ultra"/>
    <x v="3"/>
    <s v="DRV15"/>
    <s v="West"/>
    <s v="External"/>
    <n v="4"/>
    <d v="2024-01-26T00:00:00"/>
    <s v="OK"/>
    <n v="4.3"/>
    <n v="4"/>
    <n v="1.9999999998835847"/>
    <n v="0"/>
  </r>
  <r>
    <s v="D1623"/>
    <d v="2024-01-26T23:00:00"/>
    <d v="2024-01-27T11:00:00"/>
    <d v="2024-01-27T09:00:00"/>
    <x v="3"/>
    <n v="470"/>
    <n v="2173"/>
    <n v="189"/>
    <n v="20"/>
    <s v="Standard"/>
    <x v="3"/>
    <s v="DRV36"/>
    <s v="East"/>
    <s v="Internal"/>
    <n v="4.7"/>
    <d v="2024-01-26T00:00:00"/>
    <s v="OK"/>
    <n v="4.2"/>
    <n v="4.7"/>
    <n v="2.0000000000582077"/>
    <n v="0"/>
  </r>
  <r>
    <s v="D1624"/>
    <d v="2024-01-27T00:00:00"/>
    <d v="2024-01-27T12:00:00"/>
    <d v="2024-01-27T10:00:00"/>
    <x v="4"/>
    <n v="561"/>
    <n v="4228"/>
    <n v="696"/>
    <n v="15"/>
    <s v="Standard"/>
    <x v="1"/>
    <s v="DRV31"/>
    <s v="South"/>
    <s v="External"/>
    <n v="4"/>
    <d v="2024-01-27T00:00:00"/>
    <s v="OK"/>
    <n v="4.2"/>
    <n v="4"/>
    <n v="2.0000000000582077"/>
    <n v="0"/>
  </r>
  <r>
    <s v="D1625"/>
    <d v="2024-01-27T01:00:00"/>
    <d v="2024-01-27T13:00:00"/>
    <d v="2024-01-27T11:00:00"/>
    <x v="1"/>
    <n v="255"/>
    <n v="1199"/>
    <n v="84"/>
    <n v="10"/>
    <s v="Mini"/>
    <x v="3"/>
    <s v="DRV6"/>
    <s v="South"/>
    <s v="Internal"/>
    <m/>
    <d v="2024-01-27T00:00:00"/>
    <s v="OK"/>
    <n v="4.3"/>
    <n v="4.3"/>
    <n v="1.9999999998835847"/>
    <n v="0"/>
  </r>
  <r>
    <s v="D1626"/>
    <d v="2024-01-27T02:00:00"/>
    <d v="2024-01-27T14:00:00"/>
    <d v="2024-01-27T12:00:00"/>
    <x v="5"/>
    <n v="89"/>
    <n v="4073"/>
    <n v="749"/>
    <n v="24"/>
    <s v="Standard"/>
    <x v="3"/>
    <s v="DRV47"/>
    <s v="East"/>
    <s v="External"/>
    <n v="4"/>
    <d v="2024-01-27T00:00:00"/>
    <s v="OK"/>
    <n v="4.2"/>
    <n v="4"/>
    <n v="2.0000000000582077"/>
    <n v="0"/>
  </r>
  <r>
    <s v="D1627"/>
    <d v="2024-01-27T03:00:00"/>
    <d v="2024-01-27T15:00:00"/>
    <d v="2024-01-27T13:00:00"/>
    <x v="4"/>
    <n v="500"/>
    <n v="1444"/>
    <n v="214"/>
    <n v="23"/>
    <s v="Mini"/>
    <x v="1"/>
    <s v="DRV12"/>
    <s v="Central"/>
    <s v="Internal"/>
    <n v="4.5"/>
    <d v="2024-01-27T00:00:00"/>
    <s v="OK"/>
    <n v="4.2"/>
    <n v="4.5"/>
    <n v="2.0000000000582077"/>
    <n v="0"/>
  </r>
  <r>
    <s v="D1628"/>
    <d v="2024-01-27T04:00:00"/>
    <d v="2024-01-27T16:00:00"/>
    <d v="2024-01-27T14:00:00"/>
    <x v="0"/>
    <n v="459"/>
    <n v="3106"/>
    <n v="97"/>
    <n v="6"/>
    <s v="Mini"/>
    <x v="1"/>
    <s v="DRV18"/>
    <s v="South"/>
    <s v="Internal"/>
    <m/>
    <d v="2024-01-27T00:00:00"/>
    <s v="OK"/>
    <n v="4.3"/>
    <n v="4.3"/>
    <n v="1.9999999998835847"/>
    <n v="0"/>
  </r>
  <r>
    <s v="D1629"/>
    <d v="2024-01-27T05:00:00"/>
    <d v="2024-01-27T17:00:00"/>
    <d v="2024-01-27T15:00:00"/>
    <x v="4"/>
    <n v="341"/>
    <n v="4451"/>
    <n v="673"/>
    <n v="14"/>
    <s v="Standard"/>
    <x v="0"/>
    <s v="DRV39"/>
    <s v="West"/>
    <s v="External"/>
    <n v="4.7"/>
    <d v="2024-01-27T00:00:00"/>
    <s v="OK"/>
    <n v="4.3"/>
    <n v="4.7"/>
    <n v="2.0000000000582077"/>
    <n v="0"/>
  </r>
  <r>
    <s v="D1630"/>
    <d v="2024-01-27T06:00:00"/>
    <d v="2024-01-27T18:00:00"/>
    <d v="2024-01-27T16:00:00"/>
    <x v="0"/>
    <n v="438"/>
    <n v="834"/>
    <n v="232"/>
    <n v="22"/>
    <s v="Mini"/>
    <x v="1"/>
    <s v="DRV8"/>
    <s v="East"/>
    <s v="External"/>
    <n v="3.8"/>
    <d v="2024-01-27T00:00:00"/>
    <s v="OK"/>
    <n v="4.2"/>
    <n v="3.8"/>
    <n v="2.0000000000582077"/>
    <n v="0"/>
  </r>
  <r>
    <s v="D1631"/>
    <d v="2024-01-27T07:00:00"/>
    <d v="2024-01-27T19:00:00"/>
    <d v="2024-01-27T17:00:00"/>
    <x v="1"/>
    <n v="970"/>
    <n v="931"/>
    <n v="166"/>
    <n v="17"/>
    <s v="Heavy"/>
    <x v="2"/>
    <s v="DRV41"/>
    <s v="North"/>
    <s v="Internal"/>
    <n v="3.8"/>
    <d v="2024-01-27T00:00:00"/>
    <s v="OK"/>
    <n v="4.3"/>
    <n v="3.8"/>
    <n v="1.9999999998835847"/>
    <n v="0"/>
  </r>
  <r>
    <s v="D1632"/>
    <d v="2024-01-27T08:00:00"/>
    <d v="2024-01-27T20:00:00"/>
    <d v="2024-01-27T18:00:00"/>
    <x v="4"/>
    <n v="552"/>
    <n v="2628"/>
    <n v="157"/>
    <n v="18"/>
    <s v="Ultra"/>
    <x v="0"/>
    <s v="DRV6"/>
    <s v="North"/>
    <s v="Internal"/>
    <n v="3.8"/>
    <d v="2024-01-27T00:00:00"/>
    <s v="OK"/>
    <n v="4.3"/>
    <n v="3.8"/>
    <n v="2.0000000000582077"/>
    <n v="0"/>
  </r>
  <r>
    <s v="D1633"/>
    <d v="2024-01-27T09:00:00"/>
    <d v="2024-01-27T21:00:00"/>
    <d v="2024-01-27T19:00:00"/>
    <x v="5"/>
    <n v="990"/>
    <n v="4637"/>
    <n v="91"/>
    <n v="25"/>
    <s v="Heavy"/>
    <x v="2"/>
    <s v="DRV30"/>
    <s v="South"/>
    <s v="External"/>
    <n v="4"/>
    <d v="2024-01-27T00:00:00"/>
    <s v="OK"/>
    <n v="4.2"/>
    <n v="4"/>
    <n v="2.0000000000582077"/>
    <n v="0"/>
  </r>
  <r>
    <s v="D1634"/>
    <d v="2024-01-27T10:00:00"/>
    <d v="2024-01-27T22:00:00"/>
    <d v="2024-01-27T20:00:00"/>
    <x v="5"/>
    <n v="58"/>
    <n v="1437"/>
    <n v="389"/>
    <n v="26"/>
    <s v="Mini"/>
    <x v="2"/>
    <s v="DRV48"/>
    <s v="North"/>
    <s v="External"/>
    <m/>
    <d v="2024-01-27T00:00:00"/>
    <s v="OK"/>
    <n v="4.4000000000000004"/>
    <n v="4.4000000000000004"/>
    <n v="1.9999999998835847"/>
    <n v="0"/>
  </r>
  <r>
    <s v="D1635"/>
    <d v="2024-01-27T11:00:00"/>
    <d v="2024-01-27T23:00:00"/>
    <d v="2024-01-27T21:00:00"/>
    <x v="3"/>
    <n v="831"/>
    <n v="3391"/>
    <n v="665"/>
    <n v="11"/>
    <s v="Mini"/>
    <x v="0"/>
    <s v="DRV15"/>
    <s v="South"/>
    <s v="External"/>
    <n v="3.8"/>
    <d v="2024-01-27T00:00:00"/>
    <s v="OK"/>
    <n v="4.2"/>
    <n v="3.8"/>
    <n v="2.0000000000582077"/>
    <n v="0"/>
  </r>
  <r>
    <s v="D1636"/>
    <d v="2024-01-27T12:00:00"/>
    <d v="2024-01-28T00:00:00"/>
    <d v="2024-01-27T22:00:00"/>
    <x v="4"/>
    <n v="744"/>
    <n v="3973"/>
    <n v="373"/>
    <n v="26"/>
    <s v="Ultra"/>
    <x v="2"/>
    <s v="DRV17"/>
    <s v="North"/>
    <s v="Internal"/>
    <n v="4.5"/>
    <d v="2024-01-27T00:00:00"/>
    <s v="OK"/>
    <n v="4.3"/>
    <n v="4.5"/>
    <n v="2.0000000000582077"/>
    <n v="0"/>
  </r>
  <r>
    <s v="D1637"/>
    <d v="2024-01-27T13:00:00"/>
    <d v="2024-01-28T01:00:00"/>
    <d v="2024-01-27T23:00:00"/>
    <x v="2"/>
    <n v="387"/>
    <n v="3109"/>
    <n v="610"/>
    <n v="7"/>
    <s v="Standard"/>
    <x v="3"/>
    <s v="DRV27"/>
    <s v="East"/>
    <s v="Internal"/>
    <m/>
    <d v="2024-01-27T00:00:00"/>
    <s v="OK"/>
    <n v="4.2"/>
    <n v="4.2"/>
    <n v="1.9999999998835847"/>
    <n v="0"/>
  </r>
  <r>
    <s v="D1638"/>
    <d v="2024-01-27T14:00:00"/>
    <d v="2024-01-28T02:00:00"/>
    <d v="2024-01-28T00:00:00"/>
    <x v="3"/>
    <n v="659"/>
    <n v="3044"/>
    <n v="349"/>
    <n v="29"/>
    <s v="Standard"/>
    <x v="3"/>
    <s v="DRV42"/>
    <s v="West"/>
    <s v="Internal"/>
    <m/>
    <d v="2024-01-27T00:00:00"/>
    <s v="OK"/>
    <n v="4.3"/>
    <n v="4.3"/>
    <n v="2.0000000000582077"/>
    <n v="0"/>
  </r>
  <r>
    <s v="D1639"/>
    <d v="2024-01-27T15:00:00"/>
    <d v="2024-01-28T03:00:00"/>
    <d v="2024-01-28T01:00:00"/>
    <x v="2"/>
    <n v="646"/>
    <n v="2712"/>
    <n v="605"/>
    <n v="10"/>
    <s v="Standard"/>
    <x v="2"/>
    <s v="DRV20"/>
    <s v="North"/>
    <s v="External"/>
    <n v="4"/>
    <d v="2024-01-27T00:00:00"/>
    <s v="OK"/>
    <n v="4.4000000000000004"/>
    <n v="4"/>
    <n v="2.0000000000582077"/>
    <n v="0"/>
  </r>
  <r>
    <s v="D1640"/>
    <d v="2024-01-27T16:00:00"/>
    <d v="2024-01-28T04:00:00"/>
    <d v="2024-01-28T02:00:00"/>
    <x v="1"/>
    <n v="197"/>
    <n v="1700"/>
    <n v="740"/>
    <n v="18"/>
    <s v="Ultra"/>
    <x v="2"/>
    <s v="DRV18"/>
    <s v="Central"/>
    <s v="Internal"/>
    <n v="3.8"/>
    <d v="2024-01-27T00:00:00"/>
    <s v="OK"/>
    <n v="4.2"/>
    <n v="3.8"/>
    <n v="1.9999999998835847"/>
    <n v="0"/>
  </r>
  <r>
    <s v="D1641"/>
    <d v="2024-01-27T17:00:00"/>
    <d v="2024-01-28T05:00:00"/>
    <d v="2024-01-28T03:00:00"/>
    <x v="1"/>
    <n v="286"/>
    <n v="2444"/>
    <n v="413"/>
    <n v="14"/>
    <s v="Heavy"/>
    <x v="2"/>
    <s v="DRV13"/>
    <s v="West"/>
    <s v="External"/>
    <m/>
    <d v="2024-01-27T00:00:00"/>
    <s v="OK"/>
    <n v="4.3"/>
    <n v="4.3"/>
    <n v="2.0000000000582077"/>
    <n v="0"/>
  </r>
  <r>
    <s v="D1642"/>
    <d v="2024-01-27T18:00:00"/>
    <d v="2024-01-28T06:00:00"/>
    <d v="2024-01-28T04:00:00"/>
    <x v="1"/>
    <n v="468"/>
    <n v="3005"/>
    <n v="495"/>
    <n v="7"/>
    <s v="Heavy"/>
    <x v="0"/>
    <s v="DRV29"/>
    <s v="North"/>
    <s v="Internal"/>
    <n v="4.5"/>
    <d v="2024-01-27T00:00:00"/>
    <s v="OK"/>
    <n v="4.3"/>
    <n v="4.5"/>
    <n v="2.0000000000582077"/>
    <n v="0"/>
  </r>
  <r>
    <s v="D1643"/>
    <d v="2024-01-27T19:00:00"/>
    <d v="2024-01-28T07:00:00"/>
    <d v="2024-01-28T05:00:00"/>
    <x v="0"/>
    <n v="590"/>
    <n v="1405"/>
    <n v="303"/>
    <n v="16"/>
    <s v="Ultra"/>
    <x v="1"/>
    <s v="DRV10"/>
    <s v="Central"/>
    <s v="Internal"/>
    <n v="4"/>
    <d v="2024-01-27T00:00:00"/>
    <s v="OK"/>
    <n v="4.2"/>
    <n v="4"/>
    <n v="1.9999999998835847"/>
    <n v="0"/>
  </r>
  <r>
    <s v="D1644"/>
    <d v="2024-01-27T20:00:00"/>
    <d v="2024-01-28T08:00:00"/>
    <d v="2024-01-28T06:00:00"/>
    <x v="3"/>
    <n v="443"/>
    <n v="3477"/>
    <n v="480"/>
    <n v="19"/>
    <s v="Heavy"/>
    <x v="0"/>
    <s v="DRV16"/>
    <s v="East"/>
    <s v="External"/>
    <n v="4.7"/>
    <d v="2024-01-27T00:00:00"/>
    <s v="OK"/>
    <n v="4.2"/>
    <n v="4.7"/>
    <n v="2.0000000000582077"/>
    <n v="0"/>
  </r>
  <r>
    <s v="D1645"/>
    <d v="2024-01-27T21:00:00"/>
    <d v="2024-01-28T09:00:00"/>
    <d v="2024-01-28T07:00:00"/>
    <x v="5"/>
    <n v="277"/>
    <n v="4349"/>
    <n v="306"/>
    <n v="2"/>
    <s v="Mini"/>
    <x v="3"/>
    <s v="DRV5"/>
    <s v="East"/>
    <s v="External"/>
    <n v="4.7"/>
    <d v="2024-01-27T00:00:00"/>
    <s v="OK"/>
    <n v="4.2"/>
    <n v="4.7"/>
    <n v="2.0000000000582077"/>
    <n v="0"/>
  </r>
  <r>
    <s v="D1646"/>
    <d v="2024-01-27T22:00:00"/>
    <d v="2024-01-28T10:00:00"/>
    <d v="2024-01-28T08:00:00"/>
    <x v="4"/>
    <n v="985"/>
    <n v="2887"/>
    <n v="228"/>
    <n v="2"/>
    <s v="Mini"/>
    <x v="1"/>
    <s v="DRV11"/>
    <s v="South"/>
    <s v="External"/>
    <n v="3.8"/>
    <d v="2024-01-27T00:00:00"/>
    <s v="OK"/>
    <n v="4.2"/>
    <n v="3.8"/>
    <n v="1.9999999998835847"/>
    <n v="0"/>
  </r>
  <r>
    <s v="D1647"/>
    <d v="2024-01-27T23:00:00"/>
    <d v="2024-01-28T11:00:00"/>
    <d v="2024-01-28T09:00:00"/>
    <x v="4"/>
    <n v="328"/>
    <n v="2045"/>
    <n v="420"/>
    <n v="12"/>
    <s v="Ultra"/>
    <x v="3"/>
    <s v="DRV36"/>
    <s v="West"/>
    <s v="Internal"/>
    <n v="3.8"/>
    <d v="2024-01-27T00:00:00"/>
    <s v="OK"/>
    <n v="4.3"/>
    <n v="3.8"/>
    <n v="2.0000000000582077"/>
    <n v="0"/>
  </r>
  <r>
    <s v="D1648"/>
    <d v="2024-01-28T00:00:00"/>
    <d v="2024-01-28T12:00:00"/>
    <d v="2024-01-28T10:00:00"/>
    <x v="3"/>
    <n v="996"/>
    <n v="4233"/>
    <n v="542"/>
    <n v="5"/>
    <s v="Ultra"/>
    <x v="0"/>
    <s v="DRV25"/>
    <s v="East"/>
    <s v="External"/>
    <n v="4"/>
    <d v="2024-01-28T00:00:00"/>
    <s v="OK"/>
    <n v="4.2"/>
    <n v="4"/>
    <n v="2.0000000000582077"/>
    <n v="0"/>
  </r>
  <r>
    <s v="D1649"/>
    <d v="2024-01-28T01:00:00"/>
    <d v="2024-01-28T13:00:00"/>
    <d v="2024-01-28T11:00:00"/>
    <x v="2"/>
    <n v="453"/>
    <n v="675"/>
    <n v="412"/>
    <n v="6"/>
    <s v="Mini"/>
    <x v="1"/>
    <s v="DRV42"/>
    <s v="East"/>
    <s v="External"/>
    <n v="4.5"/>
    <d v="2024-01-28T00:00:00"/>
    <s v="OK"/>
    <n v="4.2"/>
    <n v="4.5"/>
    <n v="1.9999999998835847"/>
    <n v="0"/>
  </r>
  <r>
    <s v="D1650"/>
    <d v="2024-01-28T02:00:00"/>
    <d v="2024-01-28T14:00:00"/>
    <d v="2024-01-28T12:00:00"/>
    <x v="0"/>
    <n v="596"/>
    <n v="3542"/>
    <n v="470"/>
    <n v="29"/>
    <s v="Heavy"/>
    <x v="1"/>
    <s v="DRV18"/>
    <s v="South"/>
    <s v="External"/>
    <n v="4.5"/>
    <d v="2024-01-28T00:00:00"/>
    <s v="OK"/>
    <n v="4.2"/>
    <n v="4.5"/>
    <n v="2.0000000000582077"/>
    <n v="0"/>
  </r>
  <r>
    <s v="D1651"/>
    <d v="2024-01-28T03:00:00"/>
    <d v="2024-01-28T15:00:00"/>
    <d v="2024-01-28T13:00:00"/>
    <x v="2"/>
    <n v="301"/>
    <n v="3144"/>
    <n v="493"/>
    <n v="6"/>
    <s v="Mini"/>
    <x v="2"/>
    <s v="DRV22"/>
    <s v="South"/>
    <s v="External"/>
    <n v="4.7"/>
    <d v="2024-01-28T00:00:00"/>
    <s v="OK"/>
    <n v="4.2"/>
    <n v="4.7"/>
    <n v="2.0000000000582077"/>
    <n v="0"/>
  </r>
  <r>
    <s v="D1652"/>
    <d v="2024-01-28T04:00:00"/>
    <d v="2024-01-28T16:00:00"/>
    <d v="2024-01-28T14:00:00"/>
    <x v="4"/>
    <n v="903"/>
    <n v="2728"/>
    <n v="467"/>
    <n v="12"/>
    <s v="Heavy"/>
    <x v="0"/>
    <s v="DRV23"/>
    <s v="West"/>
    <s v="Internal"/>
    <n v="4.7"/>
    <d v="2024-01-28T00:00:00"/>
    <s v="OK"/>
    <n v="4.3"/>
    <n v="4.7"/>
    <n v="1.9999999998835847"/>
    <n v="0"/>
  </r>
  <r>
    <s v="D1653"/>
    <d v="2024-01-28T05:00:00"/>
    <d v="2024-01-28T17:00:00"/>
    <d v="2024-01-28T15:00:00"/>
    <x v="3"/>
    <n v="511"/>
    <n v="4281"/>
    <n v="594"/>
    <n v="11"/>
    <s v="Mini"/>
    <x v="0"/>
    <s v="DRV38"/>
    <s v="East"/>
    <s v="External"/>
    <n v="4"/>
    <d v="2024-01-28T00:00:00"/>
    <s v="OK"/>
    <n v="4.2"/>
    <n v="4"/>
    <n v="2.0000000000582077"/>
    <n v="0"/>
  </r>
  <r>
    <s v="D1654"/>
    <d v="2024-01-28T06:00:00"/>
    <d v="2024-01-28T18:00:00"/>
    <d v="2024-01-28T16:00:00"/>
    <x v="1"/>
    <n v="788"/>
    <n v="4156"/>
    <n v="541"/>
    <n v="4"/>
    <s v="Ultra"/>
    <x v="1"/>
    <s v="DRV29"/>
    <s v="North"/>
    <s v="Internal"/>
    <m/>
    <d v="2024-01-28T00:00:00"/>
    <s v="OK"/>
    <n v="4.3"/>
    <n v="4.3"/>
    <n v="2.0000000000582077"/>
    <n v="0"/>
  </r>
  <r>
    <s v="D1655"/>
    <d v="2024-01-28T07:00:00"/>
    <d v="2024-01-28T19:00:00"/>
    <d v="2024-01-28T17:00:00"/>
    <x v="5"/>
    <n v="668"/>
    <n v="2500"/>
    <n v="184"/>
    <n v="13"/>
    <s v="Ultra"/>
    <x v="1"/>
    <s v="DRV15"/>
    <s v="West"/>
    <s v="Internal"/>
    <n v="4"/>
    <d v="2024-01-28T00:00:00"/>
    <s v="OK"/>
    <n v="4.3"/>
    <n v="4"/>
    <n v="1.9999999998835847"/>
    <n v="0"/>
  </r>
  <r>
    <s v="D1656"/>
    <d v="2024-01-28T08:00:00"/>
    <d v="2024-01-28T20:00:00"/>
    <d v="2024-01-28T18:00:00"/>
    <x v="1"/>
    <n v="657"/>
    <n v="3768"/>
    <n v="421"/>
    <n v="29"/>
    <s v="Mini"/>
    <x v="1"/>
    <s v="DRV14"/>
    <s v="South"/>
    <s v="Internal"/>
    <n v="4.2"/>
    <d v="2024-01-28T00:00:00"/>
    <s v="OK"/>
    <n v="4.3"/>
    <n v="4.2"/>
    <n v="2.0000000000582077"/>
    <n v="0"/>
  </r>
  <r>
    <s v="D1657"/>
    <d v="2024-01-28T09:00:00"/>
    <d v="2024-01-28T21:00:00"/>
    <d v="2024-01-28T19:00:00"/>
    <x v="1"/>
    <n v="286"/>
    <n v="1254"/>
    <n v="485"/>
    <n v="12"/>
    <s v="Standard"/>
    <x v="3"/>
    <s v="DRV22"/>
    <s v="West"/>
    <s v="External"/>
    <n v="4.7"/>
    <d v="2024-01-28T00:00:00"/>
    <s v="OK"/>
    <n v="4.3"/>
    <n v="4.7"/>
    <n v="2.0000000000582077"/>
    <n v="0"/>
  </r>
  <r>
    <s v="D1658"/>
    <d v="2024-01-28T10:00:00"/>
    <d v="2024-01-28T22:00:00"/>
    <d v="2024-01-28T20:00:00"/>
    <x v="1"/>
    <n v="886"/>
    <n v="4081"/>
    <n v="552"/>
    <n v="14"/>
    <s v="Heavy"/>
    <x v="1"/>
    <s v="DRV47"/>
    <s v="West"/>
    <s v="External"/>
    <m/>
    <d v="2024-01-28T00:00:00"/>
    <s v="OK"/>
    <n v="4.3"/>
    <n v="4.3"/>
    <n v="1.9999999998835847"/>
    <n v="0"/>
  </r>
  <r>
    <s v="D1659"/>
    <d v="2024-01-28T11:00:00"/>
    <d v="2024-01-28T23:00:00"/>
    <d v="2024-01-28T21:00:00"/>
    <x v="2"/>
    <n v="475"/>
    <n v="3672"/>
    <n v="651"/>
    <n v="15"/>
    <s v="Mini"/>
    <x v="2"/>
    <s v="DRV49"/>
    <s v="East"/>
    <s v="Internal"/>
    <m/>
    <d v="2024-01-28T00:00:00"/>
    <s v="OK"/>
    <n v="4.2"/>
    <n v="4.2"/>
    <n v="2.0000000000582077"/>
    <n v="0"/>
  </r>
  <r>
    <s v="D1660"/>
    <d v="2024-01-28T12:00:00"/>
    <d v="2024-01-29T00:00:00"/>
    <d v="2024-01-28T22:00:00"/>
    <x v="2"/>
    <n v="542"/>
    <n v="4869"/>
    <n v="706"/>
    <n v="22"/>
    <s v="Mini"/>
    <x v="0"/>
    <s v="DRV50"/>
    <s v="Central"/>
    <s v="External"/>
    <n v="4"/>
    <d v="2024-01-28T00:00:00"/>
    <s v="OK"/>
    <n v="4.2"/>
    <n v="4"/>
    <n v="2.0000000000582077"/>
    <n v="0"/>
  </r>
  <r>
    <s v="D1661"/>
    <d v="2024-01-28T13:00:00"/>
    <d v="2024-01-29T01:00:00"/>
    <d v="2024-01-28T23:00:00"/>
    <x v="3"/>
    <n v="980"/>
    <n v="2751"/>
    <n v="476"/>
    <n v="5"/>
    <s v="Mini"/>
    <x v="0"/>
    <s v="DRV24"/>
    <s v="Central"/>
    <s v="Internal"/>
    <n v="4"/>
    <d v="2024-01-28T00:00:00"/>
    <s v="OK"/>
    <n v="4.2"/>
    <n v="4"/>
    <n v="1.9999999998835847"/>
    <n v="0"/>
  </r>
  <r>
    <s v="D1662"/>
    <d v="2024-01-28T14:00:00"/>
    <d v="2024-01-29T02:00:00"/>
    <d v="2024-01-29T00:00:00"/>
    <x v="0"/>
    <n v="902"/>
    <n v="3835"/>
    <n v="669"/>
    <n v="23"/>
    <s v="Ultra"/>
    <x v="3"/>
    <s v="DRV25"/>
    <s v="West"/>
    <s v="External"/>
    <n v="4.2"/>
    <d v="2024-01-28T00:00:00"/>
    <s v="OK"/>
    <n v="4.3"/>
    <n v="4.2"/>
    <n v="2.0000000000582077"/>
    <n v="0"/>
  </r>
  <r>
    <s v="D1663"/>
    <d v="2024-01-28T15:00:00"/>
    <d v="2024-01-29T03:00:00"/>
    <d v="2024-01-29T01:00:00"/>
    <x v="5"/>
    <n v="618"/>
    <n v="1674"/>
    <n v="513"/>
    <n v="26"/>
    <s v="Ultra"/>
    <x v="0"/>
    <s v="DRV34"/>
    <s v="West"/>
    <s v="Internal"/>
    <n v="4"/>
    <d v="2024-01-28T00:00:00"/>
    <s v="OK"/>
    <n v="4.3"/>
    <n v="4"/>
    <n v="2.0000000000582077"/>
    <n v="0"/>
  </r>
  <r>
    <s v="D1664"/>
    <d v="2024-01-28T16:00:00"/>
    <d v="2024-01-29T04:00:00"/>
    <d v="2024-01-29T02:00:00"/>
    <x v="2"/>
    <n v="521"/>
    <n v="2894"/>
    <n v="149"/>
    <n v="5"/>
    <s v="Standard"/>
    <x v="1"/>
    <s v="DRV16"/>
    <s v="South"/>
    <s v="External"/>
    <n v="4.5"/>
    <d v="2024-01-28T00:00:00"/>
    <s v="OK"/>
    <n v="4.2"/>
    <n v="4.5"/>
    <n v="1.9999999998835847"/>
    <n v="0"/>
  </r>
  <r>
    <s v="D1665"/>
    <d v="2024-01-28T17:00:00"/>
    <d v="2024-01-29T05:00:00"/>
    <d v="2024-01-29T03:00:00"/>
    <x v="3"/>
    <n v="367"/>
    <n v="809"/>
    <n v="709"/>
    <n v="26"/>
    <s v="Heavy"/>
    <x v="3"/>
    <s v="DRV17"/>
    <s v="South"/>
    <s v="External"/>
    <n v="4"/>
    <d v="2024-01-28T00:00:00"/>
    <s v="OK"/>
    <n v="4.2"/>
    <n v="4"/>
    <n v="2.0000000000582077"/>
    <n v="0"/>
  </r>
  <r>
    <s v="D1666"/>
    <d v="2024-01-28T18:00:00"/>
    <d v="2024-01-29T06:00:00"/>
    <d v="2024-01-29T04:00:00"/>
    <x v="5"/>
    <n v="568"/>
    <n v="2236"/>
    <n v="547"/>
    <n v="28"/>
    <s v="Mini"/>
    <x v="3"/>
    <s v="DRV25"/>
    <s v="East"/>
    <s v="External"/>
    <n v="4"/>
    <d v="2024-01-28T00:00:00"/>
    <s v="OK"/>
    <n v="4.2"/>
    <n v="4"/>
    <n v="2.0000000000582077"/>
    <n v="0"/>
  </r>
  <r>
    <s v="D1667"/>
    <d v="2024-01-28T19:00:00"/>
    <d v="2024-01-29T07:00:00"/>
    <d v="2024-01-29T05:00:00"/>
    <x v="5"/>
    <n v="604"/>
    <n v="2802"/>
    <n v="351"/>
    <n v="7"/>
    <s v="Ultra"/>
    <x v="0"/>
    <s v="DRV12"/>
    <s v="Central"/>
    <s v="Internal"/>
    <n v="4.5"/>
    <d v="2024-01-28T00:00:00"/>
    <s v="OK"/>
    <n v="4.2"/>
    <n v="4.5"/>
    <n v="1.9999999998835847"/>
    <n v="0"/>
  </r>
  <r>
    <s v="D1668"/>
    <d v="2024-01-28T20:00:00"/>
    <d v="2024-01-29T08:00:00"/>
    <d v="2024-01-29T06:00:00"/>
    <x v="0"/>
    <n v="193"/>
    <n v="1380"/>
    <n v="431"/>
    <n v="25"/>
    <s v="Heavy"/>
    <x v="3"/>
    <s v="DRV48"/>
    <s v="Central"/>
    <s v="Internal"/>
    <n v="4.2"/>
    <d v="2024-01-28T00:00:00"/>
    <s v="OK"/>
    <n v="4.2"/>
    <n v="4.2"/>
    <n v="2.0000000000582077"/>
    <n v="0"/>
  </r>
  <r>
    <s v="D1669"/>
    <d v="2024-01-28T21:00:00"/>
    <d v="2024-01-29T09:00:00"/>
    <d v="2024-01-29T07:00:00"/>
    <x v="5"/>
    <n v="383"/>
    <n v="3600"/>
    <n v="436"/>
    <n v="10"/>
    <s v="Heavy"/>
    <x v="0"/>
    <s v="DRV32"/>
    <s v="South"/>
    <s v="External"/>
    <m/>
    <d v="2024-01-28T00:00:00"/>
    <s v="OK"/>
    <n v="4.2"/>
    <n v="4.2"/>
    <n v="2.0000000000582077"/>
    <n v="0"/>
  </r>
  <r>
    <s v="D1670"/>
    <d v="2024-01-28T22:00:00"/>
    <d v="2024-01-29T10:00:00"/>
    <d v="2024-01-29T08:00:00"/>
    <x v="5"/>
    <n v="592"/>
    <n v="2052"/>
    <n v="393"/>
    <n v="28"/>
    <s v="Heavy"/>
    <x v="3"/>
    <s v="DRV11"/>
    <s v="Central"/>
    <s v="Internal"/>
    <m/>
    <d v="2024-01-28T00:00:00"/>
    <s v="OK"/>
    <n v="4.2"/>
    <n v="4.2"/>
    <n v="1.9999999998835847"/>
    <n v="0"/>
  </r>
  <r>
    <s v="D1671"/>
    <d v="2024-01-28T23:00:00"/>
    <d v="2024-01-29T11:00:00"/>
    <d v="2024-01-29T09:00:00"/>
    <x v="2"/>
    <n v="388"/>
    <n v="992"/>
    <n v="227"/>
    <n v="9"/>
    <s v="Mini"/>
    <x v="1"/>
    <s v="DRV35"/>
    <s v="East"/>
    <s v="Internal"/>
    <n v="4"/>
    <d v="2024-01-28T00:00:00"/>
    <s v="OK"/>
    <n v="4.2"/>
    <n v="4"/>
    <n v="2.0000000000582077"/>
    <n v="0"/>
  </r>
  <r>
    <s v="D1672"/>
    <d v="2024-01-29T00:00:00"/>
    <d v="2024-01-29T12:00:00"/>
    <d v="2024-01-29T10:00:00"/>
    <x v="2"/>
    <n v="907"/>
    <n v="4943"/>
    <n v="478"/>
    <n v="9"/>
    <s v="Heavy"/>
    <x v="3"/>
    <s v="DRV34"/>
    <s v="West"/>
    <s v="External"/>
    <n v="4.2"/>
    <d v="2024-01-29T00:00:00"/>
    <s v="OK"/>
    <n v="4.3"/>
    <n v="4.2"/>
    <n v="2.0000000000582077"/>
    <n v="0"/>
  </r>
  <r>
    <s v="D1673"/>
    <d v="2024-01-29T01:00:00"/>
    <d v="2024-01-29T13:00:00"/>
    <d v="2024-01-29T11:00:00"/>
    <x v="1"/>
    <n v="359"/>
    <n v="1585"/>
    <n v="447"/>
    <n v="29"/>
    <s v="Standard"/>
    <x v="2"/>
    <s v="DRV17"/>
    <s v="Central"/>
    <s v="Internal"/>
    <n v="4"/>
    <d v="2024-01-29T00:00:00"/>
    <s v="OK"/>
    <n v="4.2"/>
    <n v="4"/>
    <n v="1.9999999998835847"/>
    <n v="0"/>
  </r>
  <r>
    <s v="D1674"/>
    <d v="2024-01-29T02:00:00"/>
    <d v="2024-01-29T14:00:00"/>
    <d v="2024-01-29T12:00:00"/>
    <x v="4"/>
    <n v="302"/>
    <n v="4508"/>
    <n v="215"/>
    <n v="8"/>
    <s v="Ultra"/>
    <x v="1"/>
    <s v="DRV4"/>
    <s v="North"/>
    <s v="External"/>
    <m/>
    <d v="2024-01-29T00:00:00"/>
    <s v="OK"/>
    <n v="4.4000000000000004"/>
    <n v="4.4000000000000004"/>
    <n v="2.0000000000582077"/>
    <n v="0"/>
  </r>
  <r>
    <s v="D1675"/>
    <d v="2024-01-29T03:00:00"/>
    <d v="2024-01-29T15:00:00"/>
    <d v="2024-01-29T13:00:00"/>
    <x v="4"/>
    <n v="375"/>
    <n v="2562"/>
    <n v="685"/>
    <n v="10"/>
    <s v="Ultra"/>
    <x v="1"/>
    <s v="DRV12"/>
    <s v="East"/>
    <s v="Internal"/>
    <n v="4"/>
    <d v="2024-01-29T00:00:00"/>
    <s v="OK"/>
    <n v="4.2"/>
    <n v="4"/>
    <n v="2.0000000000582077"/>
    <n v="0"/>
  </r>
  <r>
    <s v="D1676"/>
    <d v="2024-01-29T04:00:00"/>
    <d v="2024-01-29T16:00:00"/>
    <d v="2024-01-29T14:00:00"/>
    <x v="4"/>
    <n v="490"/>
    <n v="4355"/>
    <n v="482"/>
    <n v="2"/>
    <s v="Heavy"/>
    <x v="3"/>
    <s v="DRV40"/>
    <s v="East"/>
    <s v="Internal"/>
    <m/>
    <d v="2024-01-29T00:00:00"/>
    <s v="OK"/>
    <n v="4.2"/>
    <n v="4.2"/>
    <n v="1.9999999998835847"/>
    <n v="0"/>
  </r>
  <r>
    <s v="D1677"/>
    <d v="2024-01-29T05:00:00"/>
    <d v="2024-01-29T17:00:00"/>
    <d v="2024-01-29T15:00:00"/>
    <x v="3"/>
    <n v="934"/>
    <n v="1072"/>
    <n v="281"/>
    <n v="3"/>
    <s v="Mini"/>
    <x v="1"/>
    <s v="DRV27"/>
    <s v="East"/>
    <s v="External"/>
    <n v="4.5"/>
    <d v="2024-01-29T00:00:00"/>
    <s v="OK"/>
    <n v="4.2"/>
    <n v="4.5"/>
    <n v="2.0000000000582077"/>
    <n v="0"/>
  </r>
  <r>
    <s v="D1678"/>
    <d v="2024-01-29T06:00:00"/>
    <d v="2024-01-29T18:00:00"/>
    <d v="2024-01-29T16:00:00"/>
    <x v="3"/>
    <n v="402"/>
    <n v="849"/>
    <n v="674"/>
    <n v="20"/>
    <s v="Ultra"/>
    <x v="2"/>
    <s v="DRV15"/>
    <s v="East"/>
    <s v="External"/>
    <m/>
    <d v="2024-01-29T00:00:00"/>
    <s v="OK"/>
    <n v="4.2"/>
    <n v="4.2"/>
    <n v="2.0000000000582077"/>
    <n v="0"/>
  </r>
  <r>
    <s v="D1679"/>
    <d v="2024-01-29T07:00:00"/>
    <d v="2024-01-29T19:00:00"/>
    <d v="2024-01-29T17:00:00"/>
    <x v="5"/>
    <n v="247"/>
    <n v="4933"/>
    <n v="454"/>
    <n v="7"/>
    <s v="Ultra"/>
    <x v="2"/>
    <s v="DRV38"/>
    <s v="South"/>
    <s v="External"/>
    <n v="4"/>
    <d v="2024-01-29T00:00:00"/>
    <s v="OK"/>
    <n v="4.2"/>
    <n v="4"/>
    <n v="1.9999999998835847"/>
    <n v="0"/>
  </r>
  <r>
    <s v="D1680"/>
    <d v="2024-01-29T08:00:00"/>
    <d v="2024-01-29T20:00:00"/>
    <d v="2024-01-29T18:00:00"/>
    <x v="3"/>
    <n v="441"/>
    <n v="2805"/>
    <n v="298"/>
    <n v="9"/>
    <s v="Mini"/>
    <x v="2"/>
    <s v="DRV38"/>
    <s v="North"/>
    <s v="Internal"/>
    <n v="4.5"/>
    <d v="2024-01-29T00:00:00"/>
    <s v="OK"/>
    <n v="4.3"/>
    <n v="4.5"/>
    <n v="2.0000000000582077"/>
    <n v="0"/>
  </r>
  <r>
    <s v="D1681"/>
    <d v="2024-01-29T09:00:00"/>
    <d v="2024-01-29T21:00:00"/>
    <d v="2024-01-29T19:00:00"/>
    <x v="0"/>
    <n v="835"/>
    <n v="3000"/>
    <n v="549"/>
    <n v="5"/>
    <s v="Mini"/>
    <x v="0"/>
    <s v="DRV27"/>
    <s v="North"/>
    <s v="External"/>
    <n v="4"/>
    <d v="2024-01-29T00:00:00"/>
    <s v="OK"/>
    <n v="4.4000000000000004"/>
    <n v="4"/>
    <n v="2.0000000000582077"/>
    <n v="0"/>
  </r>
  <r>
    <s v="D1682"/>
    <d v="2024-01-29T10:00:00"/>
    <d v="2024-01-29T22:00:00"/>
    <d v="2024-01-29T20:00:00"/>
    <x v="2"/>
    <n v="394"/>
    <n v="1785"/>
    <n v="446"/>
    <n v="15"/>
    <s v="Standard"/>
    <x v="3"/>
    <s v="DRV15"/>
    <s v="East"/>
    <s v="External"/>
    <n v="4.2"/>
    <d v="2024-01-29T00:00:00"/>
    <s v="OK"/>
    <n v="4.2"/>
    <n v="4.2"/>
    <n v="1.9999999998835847"/>
    <n v="0"/>
  </r>
  <r>
    <s v="D1683"/>
    <d v="2024-01-29T11:00:00"/>
    <d v="2024-01-29T23:00:00"/>
    <d v="2024-01-29T21:00:00"/>
    <x v="5"/>
    <n v="313"/>
    <n v="2915"/>
    <n v="777"/>
    <n v="27"/>
    <s v="Mini"/>
    <x v="2"/>
    <s v="DRV46"/>
    <s v="Central"/>
    <s v="External"/>
    <n v="4.5"/>
    <d v="2024-01-29T00:00:00"/>
    <s v="OK"/>
    <n v="4.2"/>
    <n v="4.5"/>
    <n v="2.0000000000582077"/>
    <n v="0"/>
  </r>
  <r>
    <s v="D1684"/>
    <d v="2024-01-29T12:00:00"/>
    <d v="2024-01-30T00:00:00"/>
    <d v="2024-01-29T22:00:00"/>
    <x v="4"/>
    <n v="552"/>
    <n v="2082"/>
    <n v="521"/>
    <n v="18"/>
    <s v="Ultra"/>
    <x v="2"/>
    <s v="DRV20"/>
    <s v="Central"/>
    <s v="External"/>
    <n v="3.8"/>
    <d v="2024-01-29T00:00:00"/>
    <s v="OK"/>
    <n v="4.2"/>
    <n v="3.8"/>
    <n v="2.0000000000582077"/>
    <n v="0"/>
  </r>
  <r>
    <s v="D1685"/>
    <d v="2024-01-29T13:00:00"/>
    <d v="2024-01-30T01:00:00"/>
    <d v="2024-01-29T23:00:00"/>
    <x v="3"/>
    <n v="138"/>
    <n v="4285"/>
    <n v="120"/>
    <n v="18"/>
    <s v="Ultra"/>
    <x v="0"/>
    <s v="DRV48"/>
    <s v="East"/>
    <s v="External"/>
    <n v="3.8"/>
    <d v="2024-01-29T00:00:00"/>
    <s v="OK"/>
    <n v="4.2"/>
    <n v="3.8"/>
    <n v="1.9999999998835847"/>
    <n v="0"/>
  </r>
  <r>
    <s v="D1686"/>
    <d v="2024-01-29T14:00:00"/>
    <d v="2024-01-30T02:00:00"/>
    <d v="2024-01-30T00:00:00"/>
    <x v="3"/>
    <n v="372"/>
    <n v="4694"/>
    <n v="483"/>
    <n v="27"/>
    <s v="Mini"/>
    <x v="3"/>
    <s v="DRV15"/>
    <s v="North"/>
    <s v="Internal"/>
    <m/>
    <d v="2024-01-29T00:00:00"/>
    <s v="OK"/>
    <n v="4.3"/>
    <n v="4.3"/>
    <n v="2.0000000000582077"/>
    <n v="0"/>
  </r>
  <r>
    <s v="D1687"/>
    <d v="2024-01-29T15:00:00"/>
    <d v="2024-01-30T03:00:00"/>
    <d v="2024-01-30T01:00:00"/>
    <x v="3"/>
    <n v="180"/>
    <n v="2990"/>
    <n v="608"/>
    <n v="13"/>
    <s v="Mini"/>
    <x v="3"/>
    <s v="DRV39"/>
    <s v="West"/>
    <s v="External"/>
    <n v="4.2"/>
    <d v="2024-01-29T00:00:00"/>
    <s v="OK"/>
    <n v="4.3"/>
    <n v="4.2"/>
    <n v="2.0000000000582077"/>
    <n v="0"/>
  </r>
  <r>
    <s v="D1688"/>
    <d v="2024-01-29T16:00:00"/>
    <d v="2024-01-30T04:00:00"/>
    <d v="2024-01-30T02:00:00"/>
    <x v="3"/>
    <n v="650"/>
    <n v="3708"/>
    <n v="437"/>
    <n v="9"/>
    <s v="Heavy"/>
    <x v="1"/>
    <s v="DRV23"/>
    <s v="East"/>
    <s v="Internal"/>
    <n v="4"/>
    <d v="2024-01-29T00:00:00"/>
    <s v="OK"/>
    <n v="4.2"/>
    <n v="4"/>
    <n v="1.9999999998835847"/>
    <n v="0"/>
  </r>
  <r>
    <s v="D1689"/>
    <d v="2024-01-29T17:00:00"/>
    <d v="2024-01-30T05:00:00"/>
    <d v="2024-01-30T03:00:00"/>
    <x v="4"/>
    <n v="317"/>
    <n v="4688"/>
    <n v="529"/>
    <n v="28"/>
    <s v="Heavy"/>
    <x v="2"/>
    <s v="DRV42"/>
    <s v="North"/>
    <s v="External"/>
    <n v="4.7"/>
    <d v="2024-01-29T00:00:00"/>
    <s v="OK"/>
    <n v="4.4000000000000004"/>
    <n v="4.7"/>
    <n v="2.0000000000582077"/>
    <n v="0"/>
  </r>
  <r>
    <s v="D1690"/>
    <d v="2024-01-29T18:00:00"/>
    <d v="2024-01-30T06:00:00"/>
    <d v="2024-01-30T04:00:00"/>
    <x v="2"/>
    <n v="183"/>
    <n v="1026"/>
    <n v="89"/>
    <n v="15"/>
    <s v="Ultra"/>
    <x v="3"/>
    <s v="DRV9"/>
    <s v="North"/>
    <s v="Internal"/>
    <n v="4"/>
    <d v="2024-01-29T00:00:00"/>
    <s v="OK"/>
    <n v="4.3"/>
    <n v="4"/>
    <n v="2.0000000000582077"/>
    <n v="0"/>
  </r>
  <r>
    <s v="D1691"/>
    <d v="2024-01-29T19:00:00"/>
    <d v="2024-01-30T07:00:00"/>
    <d v="2024-01-30T05:00:00"/>
    <x v="3"/>
    <n v="68"/>
    <n v="4685"/>
    <n v="648"/>
    <n v="28"/>
    <s v="Heavy"/>
    <x v="1"/>
    <s v="DRV30"/>
    <s v="East"/>
    <s v="External"/>
    <m/>
    <d v="2024-01-29T00:00:00"/>
    <s v="OK"/>
    <n v="4.2"/>
    <n v="4.2"/>
    <n v="1.9999999998835847"/>
    <n v="0"/>
  </r>
  <r>
    <s v="D1692"/>
    <d v="2024-01-29T20:00:00"/>
    <d v="2024-01-30T08:00:00"/>
    <d v="2024-01-30T06:00:00"/>
    <x v="1"/>
    <n v="346"/>
    <n v="4904"/>
    <n v="375"/>
    <n v="29"/>
    <s v="Ultra"/>
    <x v="3"/>
    <s v="DRV22"/>
    <s v="East"/>
    <s v="Internal"/>
    <m/>
    <d v="2024-01-29T00:00:00"/>
    <s v="OK"/>
    <n v="4.2"/>
    <n v="4.2"/>
    <n v="2.0000000000582077"/>
    <n v="0"/>
  </r>
  <r>
    <s v="D1693"/>
    <d v="2024-01-29T21:00:00"/>
    <d v="2024-01-30T09:00:00"/>
    <d v="2024-01-30T07:00:00"/>
    <x v="3"/>
    <n v="510"/>
    <n v="1671"/>
    <n v="386"/>
    <n v="28"/>
    <s v="Standard"/>
    <x v="1"/>
    <s v="DRV22"/>
    <s v="South"/>
    <s v="Internal"/>
    <n v="4.2"/>
    <d v="2024-01-29T00:00:00"/>
    <s v="OK"/>
    <n v="4.3"/>
    <n v="4.2"/>
    <n v="2.0000000000582077"/>
    <n v="0"/>
  </r>
  <r>
    <s v="D1694"/>
    <d v="2024-01-29T22:00:00"/>
    <d v="2024-01-30T10:00:00"/>
    <d v="2024-01-30T08:00:00"/>
    <x v="3"/>
    <n v="907"/>
    <n v="3035"/>
    <n v="161"/>
    <n v="27"/>
    <s v="Heavy"/>
    <x v="0"/>
    <s v="DRV1"/>
    <s v="South"/>
    <s v="External"/>
    <n v="3.8"/>
    <d v="2024-01-29T00:00:00"/>
    <s v="OK"/>
    <n v="4.2"/>
    <n v="3.8"/>
    <n v="1.9999999998835847"/>
    <n v="0"/>
  </r>
  <r>
    <s v="D1695"/>
    <d v="2024-01-29T23:00:00"/>
    <d v="2024-01-30T11:00:00"/>
    <d v="2024-01-30T09:00:00"/>
    <x v="3"/>
    <n v="500"/>
    <n v="4506"/>
    <n v="261"/>
    <n v="28"/>
    <s v="Standard"/>
    <x v="3"/>
    <s v="DRV27"/>
    <s v="East"/>
    <s v="External"/>
    <n v="4"/>
    <d v="2024-01-29T00:00:00"/>
    <s v="OK"/>
    <n v="4.2"/>
    <n v="4"/>
    <n v="2.0000000000582077"/>
    <n v="0"/>
  </r>
  <r>
    <s v="D1696"/>
    <d v="2024-01-30T00:00:00"/>
    <d v="2024-01-30T12:00:00"/>
    <d v="2024-01-30T10:00:00"/>
    <x v="0"/>
    <n v="839"/>
    <n v="3434"/>
    <n v="543"/>
    <n v="8"/>
    <s v="Mini"/>
    <x v="2"/>
    <s v="DRV24"/>
    <s v="South"/>
    <s v="Internal"/>
    <m/>
    <d v="2024-01-30T00:00:00"/>
    <s v="OK"/>
    <n v="4.3"/>
    <n v="4.3"/>
    <n v="2.0000000000582077"/>
    <n v="0"/>
  </r>
  <r>
    <s v="D1697"/>
    <d v="2024-01-30T01:00:00"/>
    <d v="2024-01-30T13:00:00"/>
    <d v="2024-01-30T11:00:00"/>
    <x v="2"/>
    <n v="553"/>
    <n v="897"/>
    <n v="250"/>
    <n v="22"/>
    <s v="Ultra"/>
    <x v="2"/>
    <s v="DRV44"/>
    <s v="Central"/>
    <s v="External"/>
    <n v="4.5"/>
    <d v="2024-01-30T00:00:00"/>
    <s v="OK"/>
    <n v="4.2"/>
    <n v="4.5"/>
    <n v="1.9999999998835847"/>
    <n v="0"/>
  </r>
  <r>
    <s v="D1698"/>
    <d v="2024-01-30T02:00:00"/>
    <d v="2024-01-30T14:00:00"/>
    <d v="2024-01-30T12:00:00"/>
    <x v="3"/>
    <n v="945"/>
    <n v="3452"/>
    <n v="550"/>
    <n v="21"/>
    <s v="Mini"/>
    <x v="2"/>
    <s v="DRV2"/>
    <s v="North"/>
    <s v="External"/>
    <m/>
    <d v="2024-01-30T00:00:00"/>
    <s v="OK"/>
    <n v="4.4000000000000004"/>
    <n v="4.4000000000000004"/>
    <n v="2.0000000000582077"/>
    <n v="0"/>
  </r>
  <r>
    <s v="D1699"/>
    <d v="2024-01-30T03:00:00"/>
    <d v="2024-01-30T15:00:00"/>
    <d v="2024-01-30T13:00:00"/>
    <x v="2"/>
    <n v="655"/>
    <n v="518"/>
    <n v="568"/>
    <n v="4"/>
    <s v="Ultra"/>
    <x v="1"/>
    <s v="DRV38"/>
    <s v="North"/>
    <s v="Internal"/>
    <n v="4"/>
    <d v="2024-01-30T00:00:00"/>
    <s v="OK"/>
    <n v="4.3"/>
    <n v="4"/>
    <n v="2.0000000000582077"/>
    <n v="0"/>
  </r>
  <r>
    <s v="D1700"/>
    <d v="2024-01-30T04:00:00"/>
    <d v="2024-01-30T16:00:00"/>
    <d v="2024-01-30T14:00:00"/>
    <x v="2"/>
    <n v="645"/>
    <n v="3177"/>
    <n v="306"/>
    <n v="12"/>
    <s v="Standard"/>
    <x v="2"/>
    <s v="DRV40"/>
    <s v="South"/>
    <s v="Internal"/>
    <n v="4"/>
    <d v="2024-01-30T00:00:00"/>
    <s v="OK"/>
    <n v="4.3"/>
    <n v="4"/>
    <n v="1.9999999998835847"/>
    <n v="0"/>
  </r>
  <r>
    <s v="D1701"/>
    <d v="2024-01-30T05:00:00"/>
    <d v="2024-01-30T17:00:00"/>
    <d v="2024-01-30T15:00:00"/>
    <x v="0"/>
    <n v="484"/>
    <n v="4540"/>
    <n v="528"/>
    <n v="24"/>
    <s v="Heavy"/>
    <x v="1"/>
    <s v="DRV35"/>
    <s v="West"/>
    <s v="Internal"/>
    <n v="4.7"/>
    <d v="2024-01-30T00:00:00"/>
    <s v="OK"/>
    <n v="4.3"/>
    <n v="4.7"/>
    <n v="2.0000000000582077"/>
    <n v="0"/>
  </r>
  <r>
    <s v="D1702"/>
    <d v="2024-01-30T06:00:00"/>
    <d v="2024-01-30T18:00:00"/>
    <d v="2024-01-30T16:00:00"/>
    <x v="2"/>
    <n v="807"/>
    <n v="2198"/>
    <n v="89"/>
    <n v="9"/>
    <s v="Standard"/>
    <x v="1"/>
    <s v="DRV23"/>
    <s v="West"/>
    <s v="Internal"/>
    <n v="4"/>
    <d v="2024-01-30T00:00:00"/>
    <s v="OK"/>
    <n v="4.3"/>
    <n v="4"/>
    <n v="2.0000000000582077"/>
    <n v="0"/>
  </r>
  <r>
    <s v="D1703"/>
    <d v="2024-01-30T07:00:00"/>
    <d v="2024-01-30T19:00:00"/>
    <d v="2024-01-30T17:00:00"/>
    <x v="1"/>
    <n v="941"/>
    <n v="2337"/>
    <n v="663"/>
    <n v="12"/>
    <s v="Heavy"/>
    <x v="0"/>
    <s v="DRV17"/>
    <s v="North"/>
    <s v="External"/>
    <n v="4.5"/>
    <d v="2024-01-30T00:00:00"/>
    <s v="OK"/>
    <n v="4.4000000000000004"/>
    <n v="4.5"/>
    <n v="1.9999999998835847"/>
    <n v="0"/>
  </r>
  <r>
    <s v="D1704"/>
    <d v="2024-01-30T08:00:00"/>
    <d v="2024-01-30T20:00:00"/>
    <d v="2024-01-30T18:00:00"/>
    <x v="0"/>
    <n v="917"/>
    <n v="2661"/>
    <n v="170"/>
    <n v="9"/>
    <s v="Standard"/>
    <x v="2"/>
    <s v="DRV28"/>
    <s v="North"/>
    <s v="Internal"/>
    <n v="4.2"/>
    <d v="2024-01-30T00:00:00"/>
    <s v="OK"/>
    <n v="4.3"/>
    <n v="4.2"/>
    <n v="2.0000000000582077"/>
    <n v="0"/>
  </r>
  <r>
    <s v="D1705"/>
    <d v="2024-01-30T09:00:00"/>
    <d v="2024-01-30T21:00:00"/>
    <d v="2024-01-30T19:00:00"/>
    <x v="2"/>
    <n v="880"/>
    <n v="1550"/>
    <n v="413"/>
    <n v="16"/>
    <s v="Standard"/>
    <x v="1"/>
    <s v="DRV45"/>
    <s v="Central"/>
    <s v="External"/>
    <n v="4.7"/>
    <d v="2024-01-30T00:00:00"/>
    <s v="OK"/>
    <n v="4.2"/>
    <n v="4.7"/>
    <n v="2.0000000000582077"/>
    <n v="0"/>
  </r>
  <r>
    <s v="D1706"/>
    <d v="2024-01-30T10:00:00"/>
    <d v="2024-01-30T22:00:00"/>
    <d v="2024-01-30T20:00:00"/>
    <x v="3"/>
    <n v="100"/>
    <n v="4642"/>
    <n v="393"/>
    <n v="24"/>
    <s v="Standard"/>
    <x v="1"/>
    <s v="DRV33"/>
    <s v="East"/>
    <s v="External"/>
    <m/>
    <d v="2024-01-30T00:00:00"/>
    <s v="OK"/>
    <n v="4.2"/>
    <n v="4.2"/>
    <n v="1.9999999998835847"/>
    <n v="0"/>
  </r>
  <r>
    <s v="D1707"/>
    <d v="2024-01-30T11:00:00"/>
    <d v="2024-01-30T23:00:00"/>
    <d v="2024-01-30T21:00:00"/>
    <x v="3"/>
    <n v="529"/>
    <n v="4395"/>
    <n v="331"/>
    <n v="23"/>
    <s v="Ultra"/>
    <x v="2"/>
    <s v="DRV11"/>
    <s v="East"/>
    <s v="Internal"/>
    <n v="4.7"/>
    <d v="2024-01-30T00:00:00"/>
    <s v="OK"/>
    <n v="4.2"/>
    <n v="4.7"/>
    <n v="2.0000000000582077"/>
    <n v="0"/>
  </r>
  <r>
    <s v="D1708"/>
    <d v="2024-01-30T12:00:00"/>
    <d v="2024-01-31T00:00:00"/>
    <d v="2024-01-30T22:00:00"/>
    <x v="3"/>
    <n v="953"/>
    <n v="3488"/>
    <n v="667"/>
    <n v="29"/>
    <s v="Mini"/>
    <x v="3"/>
    <s v="DRV35"/>
    <s v="West"/>
    <s v="Internal"/>
    <n v="4.2"/>
    <d v="2024-01-30T00:00:00"/>
    <s v="OK"/>
    <n v="4.3"/>
    <n v="4.2"/>
    <n v="2.0000000000582077"/>
    <n v="0"/>
  </r>
  <r>
    <s v="D1709"/>
    <d v="2024-01-30T13:00:00"/>
    <d v="2024-01-31T01:00:00"/>
    <d v="2024-01-30T23:00:00"/>
    <x v="4"/>
    <n v="576"/>
    <n v="4957"/>
    <n v="87"/>
    <n v="28"/>
    <s v="Heavy"/>
    <x v="2"/>
    <s v="DRV33"/>
    <s v="West"/>
    <s v="Internal"/>
    <n v="4.2"/>
    <d v="2024-01-30T00:00:00"/>
    <s v="OK"/>
    <n v="4.3"/>
    <n v="4.2"/>
    <n v="1.9999999998835847"/>
    <n v="0"/>
  </r>
  <r>
    <s v="D1710"/>
    <d v="2024-01-30T14:00:00"/>
    <d v="2024-01-31T02:00:00"/>
    <d v="2024-01-31T00:00:00"/>
    <x v="5"/>
    <n v="111"/>
    <n v="872"/>
    <n v="629"/>
    <n v="27"/>
    <s v="Ultra"/>
    <x v="2"/>
    <s v="DRV45"/>
    <s v="South"/>
    <s v="Internal"/>
    <n v="4.7"/>
    <d v="2024-01-30T00:00:00"/>
    <s v="OK"/>
    <n v="4.3"/>
    <n v="4.7"/>
    <n v="2.0000000000582077"/>
    <n v="0"/>
  </r>
  <r>
    <s v="D1711"/>
    <d v="2024-01-30T15:00:00"/>
    <d v="2024-01-31T03:00:00"/>
    <d v="2024-01-31T01:00:00"/>
    <x v="5"/>
    <n v="492"/>
    <n v="2783"/>
    <n v="484"/>
    <n v="20"/>
    <s v="Mini"/>
    <x v="2"/>
    <s v="DRV49"/>
    <s v="Central"/>
    <s v="Internal"/>
    <n v="3.8"/>
    <d v="2024-01-30T00:00:00"/>
    <s v="OK"/>
    <n v="4.2"/>
    <n v="3.8"/>
    <n v="2.0000000000582077"/>
    <n v="0"/>
  </r>
  <r>
    <s v="D1712"/>
    <d v="2024-01-30T16:00:00"/>
    <d v="2024-01-31T04:00:00"/>
    <d v="2024-01-31T02:00:00"/>
    <x v="2"/>
    <n v="496"/>
    <n v="4924"/>
    <n v="311"/>
    <n v="2"/>
    <s v="Mini"/>
    <x v="1"/>
    <s v="DRV10"/>
    <s v="West"/>
    <s v="Internal"/>
    <n v="4.5"/>
    <d v="2024-01-30T00:00:00"/>
    <s v="OK"/>
    <n v="4.3"/>
    <n v="4.5"/>
    <n v="1.9999999998835847"/>
    <n v="0"/>
  </r>
  <r>
    <s v="D1713"/>
    <d v="2024-01-30T17:00:00"/>
    <d v="2024-01-31T05:00:00"/>
    <d v="2024-01-31T03:00:00"/>
    <x v="1"/>
    <n v="315"/>
    <n v="3802"/>
    <n v="93"/>
    <n v="7"/>
    <s v="Ultra"/>
    <x v="2"/>
    <s v="DRV4"/>
    <s v="North"/>
    <s v="External"/>
    <n v="4"/>
    <d v="2024-01-30T00:00:00"/>
    <s v="OK"/>
    <n v="4.4000000000000004"/>
    <n v="4"/>
    <n v="2.0000000000582077"/>
    <n v="0"/>
  </r>
  <r>
    <s v="D1714"/>
    <d v="2024-01-30T18:00:00"/>
    <d v="2024-01-31T06:00:00"/>
    <d v="2024-01-31T04:00:00"/>
    <x v="3"/>
    <n v="225"/>
    <n v="666"/>
    <n v="651"/>
    <n v="15"/>
    <s v="Heavy"/>
    <x v="0"/>
    <s v="DRV7"/>
    <s v="Central"/>
    <s v="External"/>
    <m/>
    <d v="2024-01-30T00:00:00"/>
    <s v="OK"/>
    <n v="4.2"/>
    <n v="4.2"/>
    <n v="2.0000000000582077"/>
    <n v="0"/>
  </r>
  <r>
    <s v="D1715"/>
    <d v="2024-01-30T19:00:00"/>
    <d v="2024-01-31T07:00:00"/>
    <d v="2024-01-31T05:00:00"/>
    <x v="3"/>
    <n v="537"/>
    <n v="2148"/>
    <n v="424"/>
    <n v="20"/>
    <s v="Ultra"/>
    <x v="0"/>
    <s v="DRV34"/>
    <s v="East"/>
    <s v="External"/>
    <n v="4.5"/>
    <d v="2024-01-30T00:00:00"/>
    <s v="OK"/>
    <n v="4.2"/>
    <n v="4.5"/>
    <n v="1.9999999998835847"/>
    <n v="0"/>
  </r>
  <r>
    <s v="D1716"/>
    <d v="2024-01-30T20:00:00"/>
    <d v="2024-01-31T08:00:00"/>
    <d v="2024-01-31T06:00:00"/>
    <x v="0"/>
    <n v="146"/>
    <n v="1319"/>
    <n v="247"/>
    <n v="23"/>
    <s v="Standard"/>
    <x v="3"/>
    <s v="DRV14"/>
    <s v="South"/>
    <s v="Internal"/>
    <m/>
    <d v="2024-01-30T00:00:00"/>
    <s v="OK"/>
    <n v="4.3"/>
    <n v="4.3"/>
    <n v="2.0000000000582077"/>
    <n v="0"/>
  </r>
  <r>
    <s v="D1717"/>
    <d v="2024-01-30T21:00:00"/>
    <d v="2024-01-31T09:00:00"/>
    <d v="2024-01-31T07:00:00"/>
    <x v="3"/>
    <n v="556"/>
    <n v="1187"/>
    <n v="625"/>
    <n v="28"/>
    <s v="Standard"/>
    <x v="3"/>
    <s v="DRV31"/>
    <s v="Central"/>
    <s v="Internal"/>
    <m/>
    <d v="2024-01-30T00:00:00"/>
    <s v="OK"/>
    <n v="4.2"/>
    <n v="4.2"/>
    <n v="2.0000000000582077"/>
    <n v="0"/>
  </r>
  <r>
    <s v="D1718"/>
    <d v="2024-01-30T22:00:00"/>
    <d v="2024-01-31T10:00:00"/>
    <d v="2024-01-31T08:00:00"/>
    <x v="0"/>
    <n v="345"/>
    <n v="3640"/>
    <n v="162"/>
    <n v="26"/>
    <s v="Standard"/>
    <x v="2"/>
    <s v="DRV20"/>
    <s v="Central"/>
    <s v="External"/>
    <n v="4.7"/>
    <d v="2024-01-30T00:00:00"/>
    <s v="OK"/>
    <n v="4.2"/>
    <n v="4.7"/>
    <n v="1.9999999998835847"/>
    <n v="0"/>
  </r>
  <r>
    <s v="D1719"/>
    <d v="2024-01-30T23:00:00"/>
    <d v="2024-01-31T11:00:00"/>
    <d v="2024-01-31T09:00:00"/>
    <x v="2"/>
    <n v="941"/>
    <n v="4289"/>
    <n v="423"/>
    <n v="16"/>
    <s v="Mini"/>
    <x v="3"/>
    <s v="DRV17"/>
    <s v="West"/>
    <s v="Internal"/>
    <n v="4.5"/>
    <d v="2024-01-30T00:00:00"/>
    <s v="OK"/>
    <n v="4.3"/>
    <n v="4.5"/>
    <n v="2.0000000000582077"/>
    <n v="0"/>
  </r>
  <r>
    <s v="D1720"/>
    <d v="2024-01-31T00:00:00"/>
    <d v="2024-01-31T12:00:00"/>
    <d v="2024-01-31T10:00:00"/>
    <x v="5"/>
    <n v="137"/>
    <n v="1644"/>
    <n v="417"/>
    <n v="2"/>
    <s v="Heavy"/>
    <x v="2"/>
    <s v="DRV8"/>
    <s v="East"/>
    <s v="Internal"/>
    <m/>
    <d v="2024-01-31T00:00:00"/>
    <s v="OK"/>
    <n v="4.2"/>
    <n v="4.2"/>
    <n v="2.0000000000582077"/>
    <n v="0"/>
  </r>
  <r>
    <s v="D1721"/>
    <d v="2024-01-31T01:00:00"/>
    <d v="2024-01-31T13:00:00"/>
    <d v="2024-01-31T11:00:00"/>
    <x v="2"/>
    <n v="148"/>
    <n v="1319"/>
    <n v="239"/>
    <n v="26"/>
    <s v="Standard"/>
    <x v="0"/>
    <s v="DRV13"/>
    <s v="South"/>
    <s v="Internal"/>
    <n v="4.2"/>
    <d v="2024-01-31T00:00:00"/>
    <s v="OK"/>
    <n v="4.3"/>
    <n v="4.2"/>
    <n v="1.9999999998835847"/>
    <n v="0"/>
  </r>
  <r>
    <s v="D1722"/>
    <d v="2024-01-31T02:00:00"/>
    <d v="2024-01-31T14:00:00"/>
    <d v="2024-01-31T12:00:00"/>
    <x v="5"/>
    <n v="481"/>
    <n v="2795"/>
    <n v="91"/>
    <n v="16"/>
    <s v="Ultra"/>
    <x v="2"/>
    <s v="DRV2"/>
    <s v="East"/>
    <s v="External"/>
    <n v="4.7"/>
    <d v="2024-01-31T00:00:00"/>
    <s v="OK"/>
    <n v="4.2"/>
    <n v="4.7"/>
    <n v="2.0000000000582077"/>
    <n v="0"/>
  </r>
  <r>
    <s v="D1723"/>
    <d v="2024-01-31T03:00:00"/>
    <d v="2024-01-31T15:00:00"/>
    <d v="2024-01-31T13:00:00"/>
    <x v="0"/>
    <n v="188"/>
    <n v="2472"/>
    <n v="650"/>
    <n v="4"/>
    <s v="Mini"/>
    <x v="1"/>
    <s v="DRV3"/>
    <s v="East"/>
    <s v="External"/>
    <n v="3.8"/>
    <d v="2024-01-31T00:00:00"/>
    <s v="OK"/>
    <n v="4.2"/>
    <n v="3.8"/>
    <n v="2.0000000000582077"/>
    <n v="0"/>
  </r>
  <r>
    <s v="D1724"/>
    <d v="2024-01-31T04:00:00"/>
    <d v="2024-01-31T16:00:00"/>
    <d v="2024-01-31T14:00:00"/>
    <x v="3"/>
    <n v="200"/>
    <n v="4246"/>
    <n v="503"/>
    <n v="15"/>
    <s v="Standard"/>
    <x v="3"/>
    <s v="DRV49"/>
    <s v="Central"/>
    <s v="Internal"/>
    <n v="3.8"/>
    <d v="2024-01-31T00:00:00"/>
    <s v="OK"/>
    <n v="4.2"/>
    <n v="3.8"/>
    <n v="1.9999999998835847"/>
    <n v="0"/>
  </r>
  <r>
    <s v="D1725"/>
    <d v="2024-01-31T05:00:00"/>
    <d v="2024-01-31T17:00:00"/>
    <d v="2024-01-31T15:00:00"/>
    <x v="4"/>
    <n v="113"/>
    <n v="1662"/>
    <n v="472"/>
    <n v="24"/>
    <s v="Ultra"/>
    <x v="2"/>
    <s v="DRV42"/>
    <s v="Central"/>
    <s v="Internal"/>
    <m/>
    <d v="2024-01-31T00:00:00"/>
    <s v="OK"/>
    <n v="4.2"/>
    <n v="4.2"/>
    <n v="2.0000000000582077"/>
    <n v="0"/>
  </r>
  <r>
    <s v="D1726"/>
    <d v="2024-01-31T06:00:00"/>
    <d v="2024-01-31T18:00:00"/>
    <d v="2024-01-31T16:00:00"/>
    <x v="2"/>
    <n v="206"/>
    <n v="4192"/>
    <n v="94"/>
    <n v="14"/>
    <s v="Standard"/>
    <x v="3"/>
    <s v="DRV33"/>
    <s v="West"/>
    <s v="Internal"/>
    <m/>
    <d v="2024-01-31T00:00:00"/>
    <s v="OK"/>
    <n v="4.3"/>
    <n v="4.3"/>
    <n v="2.0000000000582077"/>
    <n v="0"/>
  </r>
  <r>
    <s v="D1727"/>
    <d v="2024-01-31T07:00:00"/>
    <d v="2024-01-31T19:00:00"/>
    <d v="2024-01-31T17:00:00"/>
    <x v="0"/>
    <n v="63"/>
    <n v="506"/>
    <n v="565"/>
    <n v="25"/>
    <s v="Heavy"/>
    <x v="3"/>
    <s v="DRV8"/>
    <s v="East"/>
    <s v="Internal"/>
    <n v="4.7"/>
    <d v="2024-01-31T00:00:00"/>
    <s v="OK"/>
    <n v="4.2"/>
    <n v="4.7"/>
    <n v="1.9999999998835847"/>
    <n v="0"/>
  </r>
  <r>
    <s v="D1728"/>
    <d v="2024-01-31T08:00:00"/>
    <d v="2024-01-31T20:00:00"/>
    <d v="2024-01-31T18:00:00"/>
    <x v="1"/>
    <n v="156"/>
    <n v="4724"/>
    <n v="798"/>
    <n v="26"/>
    <s v="Standard"/>
    <x v="1"/>
    <s v="DRV1"/>
    <s v="North"/>
    <s v="Internal"/>
    <m/>
    <d v="2024-01-31T00:00:00"/>
    <s v="OK"/>
    <n v="4.3"/>
    <n v="4.3"/>
    <n v="2.0000000000582077"/>
    <n v="0"/>
  </r>
  <r>
    <s v="D1729"/>
    <d v="2024-01-31T09:00:00"/>
    <d v="2024-01-31T21:00:00"/>
    <d v="2024-01-31T19:00:00"/>
    <x v="0"/>
    <n v="905"/>
    <n v="4667"/>
    <n v="547"/>
    <n v="1"/>
    <s v="Heavy"/>
    <x v="1"/>
    <s v="DRV9"/>
    <s v="West"/>
    <s v="External"/>
    <n v="4.2"/>
    <d v="2024-01-31T00:00:00"/>
    <s v="OK"/>
    <n v="4.3"/>
    <n v="4.2"/>
    <n v="2.0000000000582077"/>
    <n v="0"/>
  </r>
  <r>
    <s v="D1730"/>
    <d v="2024-01-31T10:00:00"/>
    <d v="2024-01-31T22:00:00"/>
    <d v="2024-01-31T20:00:00"/>
    <x v="3"/>
    <n v="669"/>
    <n v="1377"/>
    <n v="792"/>
    <n v="1"/>
    <s v="Standard"/>
    <x v="2"/>
    <s v="DRV21"/>
    <s v="West"/>
    <s v="External"/>
    <n v="4.7"/>
    <d v="2024-01-31T00:00:00"/>
    <s v="OK"/>
    <n v="4.3"/>
    <n v="4.7"/>
    <n v="1.9999999998835847"/>
    <n v="0"/>
  </r>
  <r>
    <s v="D1731"/>
    <d v="2024-01-31T11:00:00"/>
    <d v="2024-01-31T23:00:00"/>
    <d v="2024-01-31T21:00:00"/>
    <x v="5"/>
    <n v="153"/>
    <n v="3190"/>
    <n v="304"/>
    <n v="4"/>
    <s v="Mini"/>
    <x v="3"/>
    <s v="DRV47"/>
    <s v="Central"/>
    <s v="Internal"/>
    <n v="3.8"/>
    <d v="2024-01-31T00:00:00"/>
    <s v="OK"/>
    <n v="4.2"/>
    <n v="3.8"/>
    <n v="2.0000000000582077"/>
    <n v="0"/>
  </r>
  <r>
    <s v="D1732"/>
    <d v="2024-01-31T12:00:00"/>
    <d v="2024-02-01T00:00:00"/>
    <d v="2024-01-31T22:00:00"/>
    <x v="2"/>
    <n v="179"/>
    <n v="2206"/>
    <n v="647"/>
    <n v="27"/>
    <s v="Ultra"/>
    <x v="3"/>
    <s v="DRV19"/>
    <s v="East"/>
    <s v="External"/>
    <m/>
    <d v="2024-01-31T00:00:00"/>
    <s v="OK"/>
    <n v="4.2"/>
    <n v="4.2"/>
    <n v="2.0000000000582077"/>
    <n v="0"/>
  </r>
  <r>
    <s v="D1733"/>
    <d v="2024-01-31T13:00:00"/>
    <d v="2024-02-01T01:00:00"/>
    <d v="2024-01-31T23:00:00"/>
    <x v="1"/>
    <n v="387"/>
    <n v="4914"/>
    <n v="660"/>
    <n v="17"/>
    <s v="Heavy"/>
    <x v="0"/>
    <s v="DRV3"/>
    <s v="East"/>
    <s v="Internal"/>
    <n v="4.7"/>
    <d v="2024-01-31T00:00:00"/>
    <s v="OK"/>
    <n v="4.2"/>
    <n v="4.7"/>
    <n v="1.9999999998835847"/>
    <n v="0"/>
  </r>
  <r>
    <s v="D1734"/>
    <d v="2024-01-31T14:00:00"/>
    <d v="2024-02-01T02:00:00"/>
    <d v="2024-02-01T00:00:00"/>
    <x v="2"/>
    <n v="261"/>
    <n v="2100"/>
    <n v="150"/>
    <n v="5"/>
    <s v="Ultra"/>
    <x v="3"/>
    <s v="DRV22"/>
    <s v="East"/>
    <s v="Internal"/>
    <n v="4.7"/>
    <d v="2024-01-31T00:00:00"/>
    <s v="OK"/>
    <n v="4.2"/>
    <n v="4.7"/>
    <n v="2.0000000000582077"/>
    <n v="0"/>
  </r>
  <r>
    <s v="D1735"/>
    <d v="2024-01-31T15:00:00"/>
    <d v="2024-02-01T03:00:00"/>
    <d v="2024-02-01T01:00:00"/>
    <x v="2"/>
    <n v="956"/>
    <n v="540"/>
    <n v="609"/>
    <n v="13"/>
    <s v="Standard"/>
    <x v="0"/>
    <s v="DRV40"/>
    <s v="North"/>
    <s v="Internal"/>
    <n v="4.2"/>
    <d v="2024-01-31T00:00:00"/>
    <s v="OK"/>
    <n v="4.3"/>
    <n v="4.2"/>
    <n v="2.0000000000582077"/>
    <n v="0"/>
  </r>
  <r>
    <s v="D1736"/>
    <d v="2024-01-31T16:00:00"/>
    <d v="2024-02-01T04:00:00"/>
    <d v="2024-02-01T02:00:00"/>
    <x v="2"/>
    <n v="276"/>
    <n v="4512"/>
    <n v="180"/>
    <n v="29"/>
    <s v="Heavy"/>
    <x v="3"/>
    <s v="DRV18"/>
    <s v="East"/>
    <s v="External"/>
    <n v="4"/>
    <d v="2024-01-31T00:00:00"/>
    <s v="OK"/>
    <n v="4.2"/>
    <n v="4"/>
    <n v="1.9999999998835847"/>
    <n v="0"/>
  </r>
  <r>
    <s v="D1737"/>
    <d v="2024-01-31T17:00:00"/>
    <d v="2024-02-01T05:00:00"/>
    <d v="2024-02-01T03:00:00"/>
    <x v="5"/>
    <n v="56"/>
    <n v="3741"/>
    <n v="539"/>
    <n v="18"/>
    <s v="Heavy"/>
    <x v="2"/>
    <s v="DRV37"/>
    <s v="South"/>
    <s v="External"/>
    <n v="4.2"/>
    <d v="2024-01-31T00:00:00"/>
    <s v="OK"/>
    <n v="4.2"/>
    <n v="4.2"/>
    <n v="2.0000000000582077"/>
    <n v="0"/>
  </r>
  <r>
    <s v="D1738"/>
    <d v="2024-01-31T18:00:00"/>
    <d v="2024-02-01T06:00:00"/>
    <d v="2024-02-01T04:00:00"/>
    <x v="2"/>
    <n v="654"/>
    <n v="2331"/>
    <n v="272"/>
    <n v="23"/>
    <s v="Standard"/>
    <x v="3"/>
    <s v="DRV44"/>
    <s v="North"/>
    <s v="External"/>
    <m/>
    <d v="2024-01-31T00:00:00"/>
    <s v="OK"/>
    <n v="4.4000000000000004"/>
    <n v="4.4000000000000004"/>
    <n v="2.0000000000582077"/>
    <n v="0"/>
  </r>
  <r>
    <s v="D1739"/>
    <d v="2024-01-31T19:00:00"/>
    <d v="2024-02-01T07:00:00"/>
    <d v="2024-02-01T05:00:00"/>
    <x v="4"/>
    <n v="514"/>
    <n v="2484"/>
    <n v="127"/>
    <n v="18"/>
    <s v="Ultra"/>
    <x v="3"/>
    <s v="DRV13"/>
    <s v="South"/>
    <s v="Internal"/>
    <m/>
    <d v="2024-01-31T00:00:00"/>
    <s v="OK"/>
    <n v="4.3"/>
    <n v="4.3"/>
    <n v="1.9999999998835847"/>
    <n v="0"/>
  </r>
  <r>
    <s v="D1740"/>
    <d v="2024-01-31T20:00:00"/>
    <d v="2024-02-01T08:00:00"/>
    <d v="2024-02-01T06:00:00"/>
    <x v="1"/>
    <n v="222"/>
    <n v="2343"/>
    <n v="324"/>
    <n v="26"/>
    <s v="Standard"/>
    <x v="3"/>
    <s v="DRV22"/>
    <s v="South"/>
    <s v="External"/>
    <n v="4.7"/>
    <d v="2024-01-31T00:00:00"/>
    <s v="OK"/>
    <n v="4.2"/>
    <n v="4.7"/>
    <n v="2.0000000000582077"/>
    <n v="0"/>
  </r>
  <r>
    <s v="D1741"/>
    <d v="2024-01-31T21:00:00"/>
    <d v="2024-02-01T09:00:00"/>
    <d v="2024-02-01T07:00:00"/>
    <x v="2"/>
    <n v="290"/>
    <n v="4700"/>
    <n v="379"/>
    <n v="3"/>
    <s v="Heavy"/>
    <x v="3"/>
    <s v="DRV39"/>
    <s v="South"/>
    <s v="Internal"/>
    <n v="4.5"/>
    <d v="2024-01-31T00:00:00"/>
    <s v="OK"/>
    <n v="4.3"/>
    <n v="4.5"/>
    <n v="2.0000000000582077"/>
    <n v="0"/>
  </r>
  <r>
    <s v="D1742"/>
    <d v="2024-01-31T22:00:00"/>
    <d v="2024-02-01T10:00:00"/>
    <d v="2024-02-01T08:00:00"/>
    <x v="4"/>
    <n v="960"/>
    <n v="4522"/>
    <n v="471"/>
    <n v="17"/>
    <s v="Heavy"/>
    <x v="1"/>
    <s v="DRV40"/>
    <s v="North"/>
    <s v="External"/>
    <n v="4.5"/>
    <d v="2024-01-31T00:00:00"/>
    <s v="OK"/>
    <n v="4.4000000000000004"/>
    <n v="4.5"/>
    <n v="1.9999999998835847"/>
    <n v="0"/>
  </r>
  <r>
    <s v="D1743"/>
    <d v="2024-01-31T23:00:00"/>
    <d v="2024-02-01T11:00:00"/>
    <d v="2024-02-01T09:00:00"/>
    <x v="0"/>
    <n v="758"/>
    <n v="1663"/>
    <n v="240"/>
    <n v="24"/>
    <s v="Mini"/>
    <x v="3"/>
    <s v="DRV47"/>
    <s v="North"/>
    <s v="External"/>
    <n v="4"/>
    <d v="2024-01-31T00:00:00"/>
    <s v="OK"/>
    <n v="4.4000000000000004"/>
    <n v="4"/>
    <n v="2.0000000000582077"/>
    <n v="0"/>
  </r>
  <r>
    <s v="D1744"/>
    <d v="2024-02-01T00:00:00"/>
    <d v="2024-02-01T12:00:00"/>
    <d v="2024-02-01T10:00:00"/>
    <x v="4"/>
    <n v="946"/>
    <n v="1803"/>
    <n v="440"/>
    <n v="9"/>
    <s v="Heavy"/>
    <x v="1"/>
    <s v="DRV4"/>
    <s v="South"/>
    <s v="Internal"/>
    <m/>
    <d v="2024-02-01T00:00:00"/>
    <s v="OK"/>
    <n v="4.3"/>
    <n v="4.3"/>
    <n v="2.0000000000582077"/>
    <n v="0"/>
  </r>
  <r>
    <s v="D1745"/>
    <d v="2024-02-01T01:00:00"/>
    <d v="2024-02-01T13:00:00"/>
    <d v="2024-02-01T11:00:00"/>
    <x v="3"/>
    <n v="100"/>
    <n v="4562"/>
    <n v="353"/>
    <n v="3"/>
    <s v="Ultra"/>
    <x v="2"/>
    <s v="DRV9"/>
    <s v="North"/>
    <s v="Internal"/>
    <n v="4.7"/>
    <d v="2024-02-01T00:00:00"/>
    <s v="OK"/>
    <n v="4.3"/>
    <n v="4.7"/>
    <n v="1.9999999998835847"/>
    <n v="0"/>
  </r>
  <r>
    <s v="D1746"/>
    <d v="2024-02-01T02:00:00"/>
    <d v="2024-02-01T14:00:00"/>
    <d v="2024-02-01T12:00:00"/>
    <x v="4"/>
    <n v="484"/>
    <n v="4296"/>
    <n v="563"/>
    <n v="9"/>
    <s v="Standard"/>
    <x v="3"/>
    <s v="DRV35"/>
    <s v="Central"/>
    <s v="Internal"/>
    <m/>
    <d v="2024-02-01T00:00:00"/>
    <s v="OK"/>
    <n v="4.2"/>
    <n v="4.2"/>
    <n v="2.0000000000582077"/>
    <n v="0"/>
  </r>
  <r>
    <s v="D1747"/>
    <d v="2024-02-01T03:00:00"/>
    <d v="2024-02-01T15:00:00"/>
    <d v="2024-02-01T13:00:00"/>
    <x v="2"/>
    <n v="321"/>
    <n v="2676"/>
    <n v="704"/>
    <n v="1"/>
    <s v="Mini"/>
    <x v="1"/>
    <s v="DRV25"/>
    <s v="East"/>
    <s v="External"/>
    <n v="4.2"/>
    <d v="2024-02-01T00:00:00"/>
    <s v="OK"/>
    <n v="4.2"/>
    <n v="4.2"/>
    <n v="2.0000000000582077"/>
    <n v="0"/>
  </r>
  <r>
    <s v="D1748"/>
    <d v="2024-02-01T04:00:00"/>
    <d v="2024-02-01T16:00:00"/>
    <d v="2024-02-01T14:00:00"/>
    <x v="3"/>
    <n v="190"/>
    <n v="4873"/>
    <n v="442"/>
    <n v="12"/>
    <s v="Standard"/>
    <x v="1"/>
    <s v="DRV13"/>
    <s v="East"/>
    <s v="Internal"/>
    <n v="4.5"/>
    <d v="2024-02-01T00:00:00"/>
    <s v="OK"/>
    <n v="4.2"/>
    <n v="4.5"/>
    <n v="1.9999999998835847"/>
    <n v="0"/>
  </r>
  <r>
    <s v="D1749"/>
    <d v="2024-02-01T05:00:00"/>
    <d v="2024-02-01T17:00:00"/>
    <d v="2024-02-01T15:00:00"/>
    <x v="4"/>
    <n v="464"/>
    <n v="1023"/>
    <n v="55"/>
    <n v="27"/>
    <s v="Mini"/>
    <x v="2"/>
    <s v="DRV6"/>
    <s v="South"/>
    <s v="Internal"/>
    <m/>
    <d v="2024-02-01T00:00:00"/>
    <s v="OK"/>
    <n v="4.3"/>
    <n v="4.3"/>
    <n v="2.0000000000582077"/>
    <n v="0"/>
  </r>
  <r>
    <s v="D1750"/>
    <d v="2024-02-01T06:00:00"/>
    <d v="2024-02-01T18:00:00"/>
    <d v="2024-02-01T16:00:00"/>
    <x v="4"/>
    <n v="836"/>
    <n v="4405"/>
    <n v="173"/>
    <n v="28"/>
    <s v="Standard"/>
    <x v="3"/>
    <s v="DRV29"/>
    <s v="South"/>
    <s v="External"/>
    <m/>
    <d v="2024-02-01T00:00:00"/>
    <s v="OK"/>
    <n v="4.2"/>
    <n v="4.2"/>
    <n v="2.0000000000582077"/>
    <n v="0"/>
  </r>
  <r>
    <s v="D1751"/>
    <d v="2024-02-01T07:00:00"/>
    <d v="2024-02-01T19:00:00"/>
    <d v="2024-02-01T17:00:00"/>
    <x v="3"/>
    <n v="556"/>
    <n v="4077"/>
    <n v="385"/>
    <n v="3"/>
    <s v="Heavy"/>
    <x v="3"/>
    <s v="DRV45"/>
    <s v="East"/>
    <s v="Internal"/>
    <m/>
    <d v="2024-02-01T00:00:00"/>
    <s v="OK"/>
    <n v="4.2"/>
    <n v="4.2"/>
    <n v="1.9999999998835847"/>
    <n v="0"/>
  </r>
  <r>
    <s v="D1752"/>
    <d v="2024-02-01T08:00:00"/>
    <d v="2024-02-01T20:00:00"/>
    <d v="2024-02-01T18:00:00"/>
    <x v="4"/>
    <n v="901"/>
    <n v="3972"/>
    <n v="462"/>
    <n v="20"/>
    <s v="Standard"/>
    <x v="0"/>
    <s v="DRV42"/>
    <s v="Central"/>
    <s v="External"/>
    <n v="4"/>
    <d v="2024-02-01T00:00:00"/>
    <s v="OK"/>
    <n v="4.2"/>
    <n v="4"/>
    <n v="2.0000000000582077"/>
    <n v="0"/>
  </r>
  <r>
    <s v="D1753"/>
    <d v="2024-02-01T09:00:00"/>
    <d v="2024-02-01T21:00:00"/>
    <d v="2024-02-01T19:00:00"/>
    <x v="4"/>
    <n v="509"/>
    <n v="4781"/>
    <n v="561"/>
    <n v="15"/>
    <s v="Ultra"/>
    <x v="2"/>
    <s v="DRV28"/>
    <s v="North"/>
    <s v="External"/>
    <n v="4.7"/>
    <d v="2024-02-01T00:00:00"/>
    <s v="OK"/>
    <n v="4.4000000000000004"/>
    <n v="4.7"/>
    <n v="2.0000000000582077"/>
    <n v="0"/>
  </r>
  <r>
    <s v="D1754"/>
    <d v="2024-02-01T10:00:00"/>
    <d v="2024-02-01T22:00:00"/>
    <d v="2024-02-01T20:00:00"/>
    <x v="2"/>
    <n v="978"/>
    <n v="2158"/>
    <n v="643"/>
    <n v="23"/>
    <s v="Heavy"/>
    <x v="1"/>
    <s v="DRV28"/>
    <s v="West"/>
    <s v="External"/>
    <n v="4.7"/>
    <d v="2024-02-01T00:00:00"/>
    <s v="OK"/>
    <n v="4.3"/>
    <n v="4.7"/>
    <n v="1.9999999998835847"/>
    <n v="0"/>
  </r>
  <r>
    <s v="D1755"/>
    <d v="2024-02-01T11:00:00"/>
    <d v="2024-02-01T23:00:00"/>
    <d v="2024-02-01T21:00:00"/>
    <x v="3"/>
    <n v="495"/>
    <n v="897"/>
    <n v="364"/>
    <n v="10"/>
    <s v="Mini"/>
    <x v="0"/>
    <s v="DRV44"/>
    <s v="Central"/>
    <s v="External"/>
    <n v="4.7"/>
    <d v="2024-02-01T00:00:00"/>
    <s v="OK"/>
    <n v="4.2"/>
    <n v="4.7"/>
    <n v="2.0000000000582077"/>
    <n v="0"/>
  </r>
  <r>
    <s v="D1756"/>
    <d v="2024-02-01T12:00:00"/>
    <d v="2024-02-02T00:00:00"/>
    <d v="2024-02-01T22:00:00"/>
    <x v="0"/>
    <n v="146"/>
    <n v="3649"/>
    <n v="481"/>
    <n v="1"/>
    <s v="Standard"/>
    <x v="0"/>
    <s v="DRV46"/>
    <s v="West"/>
    <s v="External"/>
    <n v="3.8"/>
    <d v="2024-02-01T00:00:00"/>
    <s v="OK"/>
    <n v="4.3"/>
    <n v="3.8"/>
    <n v="2.0000000000582077"/>
    <n v="0"/>
  </r>
  <r>
    <s v="D1757"/>
    <d v="2024-02-01T13:00:00"/>
    <d v="2024-02-02T01:00:00"/>
    <d v="2024-02-01T23:00:00"/>
    <x v="0"/>
    <n v="682"/>
    <n v="3094"/>
    <n v="546"/>
    <n v="23"/>
    <s v="Ultra"/>
    <x v="2"/>
    <s v="DRV14"/>
    <s v="North"/>
    <s v="Internal"/>
    <n v="4.5"/>
    <d v="2024-02-01T00:00:00"/>
    <s v="OK"/>
    <n v="4.3"/>
    <n v="4.5"/>
    <n v="1.9999999998835847"/>
    <n v="0"/>
  </r>
  <r>
    <s v="D1758"/>
    <d v="2024-02-01T14:00:00"/>
    <d v="2024-02-02T02:00:00"/>
    <d v="2024-02-02T00:00:00"/>
    <x v="2"/>
    <n v="984"/>
    <n v="3894"/>
    <n v="738"/>
    <n v="28"/>
    <s v="Standard"/>
    <x v="0"/>
    <s v="DRV43"/>
    <s v="East"/>
    <s v="Internal"/>
    <n v="4.7"/>
    <d v="2024-02-01T00:00:00"/>
    <s v="OK"/>
    <n v="4.2"/>
    <n v="4.7"/>
    <n v="2.0000000000582077"/>
    <n v="0"/>
  </r>
  <r>
    <s v="D1759"/>
    <d v="2024-02-01T15:00:00"/>
    <d v="2024-02-02T03:00:00"/>
    <d v="2024-02-02T01:00:00"/>
    <x v="4"/>
    <n v="451"/>
    <n v="4592"/>
    <n v="381"/>
    <n v="8"/>
    <s v="Ultra"/>
    <x v="2"/>
    <s v="DRV9"/>
    <s v="South"/>
    <s v="Internal"/>
    <n v="3.8"/>
    <d v="2024-02-01T00:00:00"/>
    <s v="OK"/>
    <n v="4.3"/>
    <n v="3.8"/>
    <n v="2.0000000000582077"/>
    <n v="0"/>
  </r>
  <r>
    <s v="D1760"/>
    <d v="2024-02-01T16:00:00"/>
    <d v="2024-02-02T04:00:00"/>
    <d v="2024-02-02T02:00:00"/>
    <x v="2"/>
    <n v="256"/>
    <n v="4255"/>
    <n v="74"/>
    <n v="18"/>
    <s v="Standard"/>
    <x v="0"/>
    <s v="DRV14"/>
    <s v="North"/>
    <s v="External"/>
    <m/>
    <d v="2024-02-01T00:00:00"/>
    <s v="OK"/>
    <n v="4.4000000000000004"/>
    <n v="4.4000000000000004"/>
    <n v="1.9999999998835847"/>
    <n v="0"/>
  </r>
  <r>
    <s v="D1761"/>
    <d v="2024-02-01T17:00:00"/>
    <d v="2024-02-02T05:00:00"/>
    <d v="2024-02-02T03:00:00"/>
    <x v="0"/>
    <n v="290"/>
    <n v="2282"/>
    <n v="306"/>
    <n v="23"/>
    <s v="Ultra"/>
    <x v="2"/>
    <s v="DRV31"/>
    <s v="West"/>
    <s v="External"/>
    <n v="4.2"/>
    <d v="2024-02-01T00:00:00"/>
    <s v="OK"/>
    <n v="4.3"/>
    <n v="4.2"/>
    <n v="2.0000000000582077"/>
    <n v="0"/>
  </r>
  <r>
    <s v="D1762"/>
    <d v="2024-02-01T18:00:00"/>
    <d v="2024-02-02T06:00:00"/>
    <d v="2024-02-02T04:00:00"/>
    <x v="4"/>
    <n v="708"/>
    <n v="3447"/>
    <n v="552"/>
    <n v="11"/>
    <s v="Mini"/>
    <x v="0"/>
    <s v="DRV49"/>
    <s v="North"/>
    <s v="External"/>
    <n v="4.7"/>
    <d v="2024-02-01T00:00:00"/>
    <s v="OK"/>
    <n v="4.4000000000000004"/>
    <n v="4.7"/>
    <n v="2.0000000000582077"/>
    <n v="0"/>
  </r>
  <r>
    <s v="D1763"/>
    <d v="2024-02-01T19:00:00"/>
    <d v="2024-02-02T07:00:00"/>
    <d v="2024-02-02T05:00:00"/>
    <x v="2"/>
    <n v="244"/>
    <n v="3142"/>
    <n v="623"/>
    <n v="22"/>
    <s v="Heavy"/>
    <x v="2"/>
    <s v="DRV7"/>
    <s v="West"/>
    <s v="Internal"/>
    <n v="4.5"/>
    <d v="2024-02-01T00:00:00"/>
    <s v="OK"/>
    <n v="4.3"/>
    <n v="4.5"/>
    <n v="1.9999999998835847"/>
    <n v="0"/>
  </r>
  <r>
    <s v="D1764"/>
    <d v="2024-02-01T20:00:00"/>
    <d v="2024-02-02T08:00:00"/>
    <d v="2024-02-02T06:00:00"/>
    <x v="4"/>
    <n v="367"/>
    <n v="4212"/>
    <n v="497"/>
    <n v="20"/>
    <s v="Mini"/>
    <x v="3"/>
    <s v="DRV13"/>
    <s v="West"/>
    <s v="Internal"/>
    <n v="4.7"/>
    <d v="2024-02-01T00:00:00"/>
    <s v="OK"/>
    <n v="4.3"/>
    <n v="4.7"/>
    <n v="2.0000000000582077"/>
    <n v="0"/>
  </r>
  <r>
    <s v="D1765"/>
    <d v="2024-02-01T21:00:00"/>
    <d v="2024-02-02T09:00:00"/>
    <d v="2024-02-02T07:00:00"/>
    <x v="2"/>
    <n v="108"/>
    <n v="685"/>
    <n v="601"/>
    <n v="19"/>
    <s v="Ultra"/>
    <x v="0"/>
    <s v="DRV14"/>
    <s v="South"/>
    <s v="External"/>
    <n v="4.7"/>
    <d v="2024-02-01T00:00:00"/>
    <s v="OK"/>
    <n v="4.2"/>
    <n v="4.7"/>
    <n v="2.0000000000582077"/>
    <n v="0"/>
  </r>
  <r>
    <s v="D1766"/>
    <d v="2024-02-01T22:00:00"/>
    <d v="2024-02-02T10:00:00"/>
    <d v="2024-02-02T08:00:00"/>
    <x v="1"/>
    <n v="205"/>
    <n v="2969"/>
    <n v="235"/>
    <n v="15"/>
    <s v="Heavy"/>
    <x v="2"/>
    <s v="DRV22"/>
    <s v="Central"/>
    <s v="Internal"/>
    <n v="4.2"/>
    <d v="2024-02-01T00:00:00"/>
    <s v="OK"/>
    <n v="4.2"/>
    <n v="4.2"/>
    <n v="1.9999999998835847"/>
    <n v="0"/>
  </r>
  <r>
    <s v="D1767"/>
    <d v="2024-02-01T23:00:00"/>
    <d v="2024-02-02T11:00:00"/>
    <d v="2024-02-02T09:00:00"/>
    <x v="1"/>
    <n v="75"/>
    <n v="2787"/>
    <n v="624"/>
    <n v="7"/>
    <s v="Ultra"/>
    <x v="2"/>
    <s v="DRV37"/>
    <s v="North"/>
    <s v="External"/>
    <m/>
    <d v="2024-02-01T00:00:00"/>
    <s v="OK"/>
    <n v="4.4000000000000004"/>
    <n v="4.4000000000000004"/>
    <n v="2.0000000000582077"/>
    <n v="0"/>
  </r>
  <r>
    <s v="D1768"/>
    <d v="2024-02-02T00:00:00"/>
    <d v="2024-02-02T12:00:00"/>
    <d v="2024-02-02T10:00:00"/>
    <x v="0"/>
    <n v="801"/>
    <n v="4954"/>
    <n v="317"/>
    <n v="10"/>
    <s v="Standard"/>
    <x v="2"/>
    <s v="DRV4"/>
    <s v="North"/>
    <s v="External"/>
    <n v="4.7"/>
    <d v="2024-02-02T00:00:00"/>
    <s v="OK"/>
    <n v="4.4000000000000004"/>
    <n v="4.7"/>
    <n v="2.0000000000582077"/>
    <n v="0"/>
  </r>
  <r>
    <s v="D1769"/>
    <d v="2024-02-02T01:00:00"/>
    <d v="2024-02-02T13:00:00"/>
    <d v="2024-02-02T11:00:00"/>
    <x v="4"/>
    <n v="725"/>
    <n v="4514"/>
    <n v="104"/>
    <n v="4"/>
    <s v="Heavy"/>
    <x v="2"/>
    <s v="DRV19"/>
    <s v="Central"/>
    <s v="Internal"/>
    <n v="4.2"/>
    <d v="2024-02-02T00:00:00"/>
    <s v="OK"/>
    <n v="4.2"/>
    <n v="4.2"/>
    <n v="1.9999999998835847"/>
    <n v="0"/>
  </r>
  <r>
    <s v="D1770"/>
    <d v="2024-02-02T02:00:00"/>
    <d v="2024-02-02T14:00:00"/>
    <d v="2024-02-02T12:00:00"/>
    <x v="4"/>
    <n v="972"/>
    <n v="3523"/>
    <n v="705"/>
    <n v="23"/>
    <s v="Standard"/>
    <x v="1"/>
    <s v="DRV48"/>
    <s v="North"/>
    <s v="External"/>
    <n v="3.8"/>
    <d v="2024-02-02T00:00:00"/>
    <s v="OK"/>
    <n v="4.4000000000000004"/>
    <n v="3.8"/>
    <n v="2.0000000000582077"/>
    <n v="0"/>
  </r>
  <r>
    <s v="D1771"/>
    <d v="2024-02-02T03:00:00"/>
    <d v="2024-02-02T15:00:00"/>
    <d v="2024-02-02T13:00:00"/>
    <x v="3"/>
    <n v="754"/>
    <n v="4557"/>
    <n v="443"/>
    <n v="13"/>
    <s v="Mini"/>
    <x v="1"/>
    <s v="DRV22"/>
    <s v="South"/>
    <s v="External"/>
    <n v="4.7"/>
    <d v="2024-02-02T00:00:00"/>
    <s v="OK"/>
    <n v="4.2"/>
    <n v="4.7"/>
    <n v="2.0000000000582077"/>
    <n v="0"/>
  </r>
  <r>
    <s v="D1772"/>
    <d v="2024-02-02T04:00:00"/>
    <d v="2024-02-02T16:00:00"/>
    <d v="2024-02-02T14:00:00"/>
    <x v="5"/>
    <n v="185"/>
    <n v="2144"/>
    <n v="165"/>
    <n v="17"/>
    <s v="Mini"/>
    <x v="3"/>
    <s v="DRV32"/>
    <s v="North"/>
    <s v="External"/>
    <n v="4"/>
    <d v="2024-02-02T00:00:00"/>
    <s v="OK"/>
    <n v="4.4000000000000004"/>
    <n v="4"/>
    <n v="1.9999999998835847"/>
    <n v="0"/>
  </r>
  <r>
    <s v="D1773"/>
    <d v="2024-02-02T05:00:00"/>
    <d v="2024-02-02T17:00:00"/>
    <d v="2024-02-02T15:00:00"/>
    <x v="3"/>
    <n v="216"/>
    <n v="4698"/>
    <n v="73"/>
    <n v="17"/>
    <s v="Mini"/>
    <x v="3"/>
    <s v="DRV31"/>
    <s v="North"/>
    <s v="Internal"/>
    <n v="4.2"/>
    <d v="2024-02-02T00:00:00"/>
    <s v="OK"/>
    <n v="4.3"/>
    <n v="4.2"/>
    <n v="2.0000000000582077"/>
    <n v="0"/>
  </r>
  <r>
    <s v="D1774"/>
    <d v="2024-02-02T06:00:00"/>
    <d v="2024-02-02T18:00:00"/>
    <d v="2024-02-02T16:00:00"/>
    <x v="1"/>
    <n v="69"/>
    <n v="2876"/>
    <n v="305"/>
    <n v="22"/>
    <s v="Mini"/>
    <x v="1"/>
    <s v="DRV6"/>
    <s v="Central"/>
    <s v="Internal"/>
    <n v="4"/>
    <d v="2024-02-02T00:00:00"/>
    <s v="OK"/>
    <n v="4.2"/>
    <n v="4"/>
    <n v="2.0000000000582077"/>
    <n v="0"/>
  </r>
  <r>
    <s v="D1775"/>
    <d v="2024-02-02T07:00:00"/>
    <d v="2024-02-02T19:00:00"/>
    <d v="2024-02-02T17:00:00"/>
    <x v="1"/>
    <n v="681"/>
    <n v="3691"/>
    <n v="145"/>
    <n v="3"/>
    <s v="Mini"/>
    <x v="2"/>
    <s v="DRV8"/>
    <s v="Central"/>
    <s v="External"/>
    <m/>
    <d v="2024-02-02T00:00:00"/>
    <s v="OK"/>
    <n v="4.2"/>
    <n v="4.2"/>
    <n v="1.9999999998835847"/>
    <n v="0"/>
  </r>
  <r>
    <s v="D1776"/>
    <d v="2024-02-02T08:00:00"/>
    <d v="2024-02-02T20:00:00"/>
    <d v="2024-02-02T18:00:00"/>
    <x v="1"/>
    <n v="250"/>
    <n v="2359"/>
    <n v="343"/>
    <n v="16"/>
    <s v="Standard"/>
    <x v="2"/>
    <s v="DRV29"/>
    <s v="West"/>
    <s v="Internal"/>
    <n v="3.8"/>
    <d v="2024-02-02T00:00:00"/>
    <s v="OK"/>
    <n v="4.3"/>
    <n v="3.8"/>
    <n v="2.0000000000582077"/>
    <n v="0"/>
  </r>
  <r>
    <s v="D1777"/>
    <d v="2024-02-02T09:00:00"/>
    <d v="2024-02-02T21:00:00"/>
    <d v="2024-02-02T19:00:00"/>
    <x v="0"/>
    <n v="215"/>
    <n v="4877"/>
    <n v="105"/>
    <n v="6"/>
    <s v="Ultra"/>
    <x v="1"/>
    <s v="DRV48"/>
    <s v="South"/>
    <s v="Internal"/>
    <n v="4.5"/>
    <d v="2024-02-02T00:00:00"/>
    <s v="OK"/>
    <n v="4.3"/>
    <n v="4.5"/>
    <n v="2.0000000000582077"/>
    <n v="0"/>
  </r>
  <r>
    <s v="D1778"/>
    <d v="2024-02-02T10:00:00"/>
    <d v="2024-02-02T22:00:00"/>
    <d v="2024-02-02T20:00:00"/>
    <x v="2"/>
    <n v="658"/>
    <n v="3051"/>
    <n v="454"/>
    <n v="14"/>
    <s v="Ultra"/>
    <x v="3"/>
    <s v="DRV37"/>
    <s v="East"/>
    <s v="Internal"/>
    <n v="3.8"/>
    <d v="2024-02-02T00:00:00"/>
    <s v="OK"/>
    <n v="4.2"/>
    <n v="3.8"/>
    <n v="1.9999999998835847"/>
    <n v="0"/>
  </r>
  <r>
    <s v="D1779"/>
    <d v="2024-02-02T11:00:00"/>
    <d v="2024-02-02T23:00:00"/>
    <d v="2024-02-02T21:00:00"/>
    <x v="4"/>
    <n v="758"/>
    <n v="1021"/>
    <n v="736"/>
    <n v="21"/>
    <s v="Ultra"/>
    <x v="1"/>
    <s v="DRV17"/>
    <s v="South"/>
    <s v="Internal"/>
    <m/>
    <d v="2024-02-02T00:00:00"/>
    <s v="OK"/>
    <n v="4.3"/>
    <n v="4.3"/>
    <n v="2.0000000000582077"/>
    <n v="0"/>
  </r>
  <r>
    <s v="D1780"/>
    <d v="2024-02-02T12:00:00"/>
    <d v="2024-02-03T00:00:00"/>
    <d v="2024-02-02T22:00:00"/>
    <x v="2"/>
    <n v="344"/>
    <n v="772"/>
    <n v="313"/>
    <n v="25"/>
    <s v="Ultra"/>
    <x v="0"/>
    <s v="DRV11"/>
    <s v="Central"/>
    <s v="Internal"/>
    <m/>
    <d v="2024-02-02T00:00:00"/>
    <s v="OK"/>
    <n v="4.2"/>
    <n v="4.2"/>
    <n v="2.0000000000582077"/>
    <n v="0"/>
  </r>
  <r>
    <s v="D1781"/>
    <d v="2024-02-02T13:00:00"/>
    <d v="2024-02-03T01:00:00"/>
    <d v="2024-02-02T23:00:00"/>
    <x v="0"/>
    <n v="969"/>
    <n v="4975"/>
    <n v="561"/>
    <n v="3"/>
    <s v="Heavy"/>
    <x v="2"/>
    <s v="DRV48"/>
    <s v="Central"/>
    <s v="Internal"/>
    <n v="4.2"/>
    <d v="2024-02-02T00:00:00"/>
    <s v="OK"/>
    <n v="4.2"/>
    <n v="4.2"/>
    <n v="1.9999999998835847"/>
    <n v="0"/>
  </r>
  <r>
    <s v="D1782"/>
    <d v="2024-02-02T14:00:00"/>
    <d v="2024-02-03T02:00:00"/>
    <d v="2024-02-03T00:00:00"/>
    <x v="2"/>
    <n v="211"/>
    <n v="2685"/>
    <n v="535"/>
    <n v="10"/>
    <s v="Ultra"/>
    <x v="2"/>
    <s v="DRV19"/>
    <s v="North"/>
    <s v="External"/>
    <n v="4.5"/>
    <d v="2024-02-02T00:00:00"/>
    <s v="OK"/>
    <n v="4.4000000000000004"/>
    <n v="4.5"/>
    <n v="2.0000000000582077"/>
    <n v="0"/>
  </r>
  <r>
    <s v="D1783"/>
    <d v="2024-02-02T15:00:00"/>
    <d v="2024-02-03T03:00:00"/>
    <d v="2024-02-03T01:00:00"/>
    <x v="4"/>
    <n v="261"/>
    <n v="3743"/>
    <n v="103"/>
    <n v="27"/>
    <s v="Standard"/>
    <x v="2"/>
    <s v="DRV26"/>
    <s v="West"/>
    <s v="Internal"/>
    <m/>
    <d v="2024-02-02T00:00:00"/>
    <s v="OK"/>
    <n v="4.3"/>
    <n v="4.3"/>
    <n v="2.0000000000582077"/>
    <n v="0"/>
  </r>
  <r>
    <s v="D1784"/>
    <d v="2024-02-02T16:00:00"/>
    <d v="2024-02-03T04:00:00"/>
    <d v="2024-02-03T02:00:00"/>
    <x v="3"/>
    <n v="235"/>
    <n v="585"/>
    <n v="229"/>
    <n v="15"/>
    <s v="Mini"/>
    <x v="0"/>
    <s v="DRV17"/>
    <s v="South"/>
    <s v="Internal"/>
    <m/>
    <d v="2024-02-02T00:00:00"/>
    <s v="OK"/>
    <n v="4.3"/>
    <n v="4.3"/>
    <n v="1.9999999998835847"/>
    <n v="0"/>
  </r>
  <r>
    <s v="D1785"/>
    <d v="2024-02-02T17:00:00"/>
    <d v="2024-02-03T05:00:00"/>
    <d v="2024-02-03T03:00:00"/>
    <x v="3"/>
    <n v="300"/>
    <n v="1237"/>
    <n v="703"/>
    <n v="4"/>
    <s v="Mini"/>
    <x v="3"/>
    <s v="DRV10"/>
    <s v="East"/>
    <s v="External"/>
    <n v="4.2"/>
    <d v="2024-02-02T00:00:00"/>
    <s v="OK"/>
    <n v="4.2"/>
    <n v="4.2"/>
    <n v="2.0000000000582077"/>
    <n v="0"/>
  </r>
  <r>
    <s v="D1786"/>
    <d v="2024-02-02T18:00:00"/>
    <d v="2024-02-03T06:00:00"/>
    <d v="2024-02-03T04:00:00"/>
    <x v="0"/>
    <n v="393"/>
    <n v="3809"/>
    <n v="459"/>
    <n v="22"/>
    <s v="Mini"/>
    <x v="2"/>
    <s v="DRV35"/>
    <s v="West"/>
    <s v="External"/>
    <n v="3.8"/>
    <d v="2024-02-02T00:00:00"/>
    <s v="OK"/>
    <n v="4.3"/>
    <n v="3.8"/>
    <n v="2.0000000000582077"/>
    <n v="0"/>
  </r>
  <r>
    <s v="D1787"/>
    <d v="2024-02-02T19:00:00"/>
    <d v="2024-02-03T07:00:00"/>
    <d v="2024-02-03T05:00:00"/>
    <x v="1"/>
    <n v="290"/>
    <n v="574"/>
    <n v="709"/>
    <n v="9"/>
    <s v="Mini"/>
    <x v="0"/>
    <s v="DRV33"/>
    <s v="South"/>
    <s v="Internal"/>
    <m/>
    <d v="2024-02-02T00:00:00"/>
    <s v="OK"/>
    <n v="4.3"/>
    <n v="4.3"/>
    <n v="1.9999999998835847"/>
    <n v="0"/>
  </r>
  <r>
    <s v="D1788"/>
    <d v="2024-02-02T20:00:00"/>
    <d v="2024-02-03T08:00:00"/>
    <d v="2024-02-03T06:00:00"/>
    <x v="1"/>
    <n v="949"/>
    <n v="3987"/>
    <n v="247"/>
    <n v="3"/>
    <s v="Standard"/>
    <x v="3"/>
    <s v="DRV10"/>
    <s v="East"/>
    <s v="External"/>
    <n v="4.5"/>
    <d v="2024-02-02T00:00:00"/>
    <s v="OK"/>
    <n v="4.2"/>
    <n v="4.5"/>
    <n v="2.0000000000582077"/>
    <n v="0"/>
  </r>
  <r>
    <s v="D1789"/>
    <d v="2024-02-02T21:00:00"/>
    <d v="2024-02-03T09:00:00"/>
    <d v="2024-02-03T07:00:00"/>
    <x v="4"/>
    <n v="374"/>
    <n v="2635"/>
    <n v="451"/>
    <n v="1"/>
    <s v="Mini"/>
    <x v="1"/>
    <s v="DRV50"/>
    <s v="East"/>
    <s v="Internal"/>
    <n v="4"/>
    <d v="2024-02-02T00:00:00"/>
    <s v="OK"/>
    <n v="4.2"/>
    <n v="4"/>
    <n v="2.0000000000582077"/>
    <n v="0"/>
  </r>
  <r>
    <s v="D1790"/>
    <d v="2024-02-02T22:00:00"/>
    <d v="2024-02-03T10:00:00"/>
    <d v="2024-02-03T08:00:00"/>
    <x v="5"/>
    <n v="210"/>
    <n v="3541"/>
    <n v="453"/>
    <n v="3"/>
    <s v="Mini"/>
    <x v="2"/>
    <s v="DRV17"/>
    <s v="East"/>
    <s v="External"/>
    <n v="4.2"/>
    <d v="2024-02-02T00:00:00"/>
    <s v="OK"/>
    <n v="4.2"/>
    <n v="4.2"/>
    <n v="1.9999999998835847"/>
    <n v="0"/>
  </r>
  <r>
    <s v="D1791"/>
    <d v="2024-02-02T23:00:00"/>
    <d v="2024-02-03T11:00:00"/>
    <d v="2024-02-03T09:00:00"/>
    <x v="1"/>
    <n v="303"/>
    <n v="4550"/>
    <n v="176"/>
    <n v="11"/>
    <s v="Ultra"/>
    <x v="0"/>
    <s v="DRV48"/>
    <s v="West"/>
    <s v="External"/>
    <n v="3.8"/>
    <d v="2024-02-02T00:00:00"/>
    <s v="OK"/>
    <n v="4.3"/>
    <n v="3.8"/>
    <n v="2.0000000000582077"/>
    <n v="0"/>
  </r>
  <r>
    <s v="D1792"/>
    <d v="2024-02-03T00:00:00"/>
    <d v="2024-02-03T12:00:00"/>
    <d v="2024-02-03T10:00:00"/>
    <x v="2"/>
    <n v="594"/>
    <n v="3300"/>
    <n v="720"/>
    <n v="24"/>
    <s v="Standard"/>
    <x v="3"/>
    <s v="DRV14"/>
    <s v="North"/>
    <s v="Internal"/>
    <m/>
    <d v="2024-02-03T00:00:00"/>
    <s v="OK"/>
    <n v="4.3"/>
    <n v="4.3"/>
    <n v="2.0000000000582077"/>
    <n v="0"/>
  </r>
  <r>
    <s v="D1793"/>
    <d v="2024-02-03T01:00:00"/>
    <d v="2024-02-03T13:00:00"/>
    <d v="2024-02-03T11:00:00"/>
    <x v="2"/>
    <n v="245"/>
    <n v="3618"/>
    <n v="672"/>
    <n v="28"/>
    <s v="Heavy"/>
    <x v="1"/>
    <s v="DRV50"/>
    <s v="South"/>
    <s v="External"/>
    <n v="4.5"/>
    <d v="2024-02-03T00:00:00"/>
    <s v="OK"/>
    <n v="4.2"/>
    <n v="4.5"/>
    <n v="1.9999999998835847"/>
    <n v="0"/>
  </r>
  <r>
    <s v="D1794"/>
    <d v="2024-02-03T02:00:00"/>
    <d v="2024-02-03T14:00:00"/>
    <d v="2024-02-03T12:00:00"/>
    <x v="2"/>
    <n v="412"/>
    <n v="4655"/>
    <n v="439"/>
    <n v="12"/>
    <s v="Heavy"/>
    <x v="2"/>
    <s v="DRV13"/>
    <s v="South"/>
    <s v="External"/>
    <n v="4.5"/>
    <d v="2024-02-03T00:00:00"/>
    <s v="OK"/>
    <n v="4.2"/>
    <n v="4.5"/>
    <n v="2.0000000000582077"/>
    <n v="0"/>
  </r>
  <r>
    <s v="D1795"/>
    <d v="2024-02-03T03:00:00"/>
    <d v="2024-02-03T15:00:00"/>
    <d v="2024-02-03T13:00:00"/>
    <x v="4"/>
    <n v="486"/>
    <n v="3814"/>
    <n v="82"/>
    <n v="14"/>
    <s v="Heavy"/>
    <x v="1"/>
    <s v="DRV43"/>
    <s v="Central"/>
    <s v="Internal"/>
    <n v="4.2"/>
    <d v="2024-02-03T00:00:00"/>
    <s v="OK"/>
    <n v="4.2"/>
    <n v="4.2"/>
    <n v="2.0000000000582077"/>
    <n v="0"/>
  </r>
  <r>
    <s v="D1796"/>
    <d v="2024-02-03T04:00:00"/>
    <d v="2024-02-03T16:00:00"/>
    <d v="2024-02-03T14:00:00"/>
    <x v="5"/>
    <n v="669"/>
    <n v="3315"/>
    <n v="767"/>
    <n v="4"/>
    <s v="Heavy"/>
    <x v="3"/>
    <s v="DRV44"/>
    <s v="South"/>
    <s v="External"/>
    <n v="4.7"/>
    <d v="2024-02-03T00:00:00"/>
    <s v="OK"/>
    <n v="4.2"/>
    <n v="4.7"/>
    <n v="1.9999999998835847"/>
    <n v="0"/>
  </r>
  <r>
    <s v="D1797"/>
    <d v="2024-02-03T05:00:00"/>
    <d v="2024-02-03T17:00:00"/>
    <d v="2024-02-03T15:00:00"/>
    <x v="3"/>
    <n v="51"/>
    <n v="2247"/>
    <n v="415"/>
    <n v="22"/>
    <s v="Standard"/>
    <x v="1"/>
    <s v="DRV35"/>
    <s v="South"/>
    <s v="External"/>
    <m/>
    <d v="2024-02-03T00:00:00"/>
    <s v="OK"/>
    <n v="4.2"/>
    <n v="4.2"/>
    <n v="2.0000000000582077"/>
    <n v="0"/>
  </r>
  <r>
    <s v="D1798"/>
    <d v="2024-02-03T06:00:00"/>
    <d v="2024-02-03T18:00:00"/>
    <d v="2024-02-03T16:00:00"/>
    <x v="5"/>
    <n v="911"/>
    <n v="2782"/>
    <n v="524"/>
    <n v="8"/>
    <s v="Mini"/>
    <x v="3"/>
    <s v="DRV3"/>
    <s v="East"/>
    <s v="Internal"/>
    <n v="4.5"/>
    <d v="2024-02-03T00:00:00"/>
    <s v="OK"/>
    <n v="4.2"/>
    <n v="4.5"/>
    <n v="2.0000000000582077"/>
    <n v="0"/>
  </r>
  <r>
    <s v="D1799"/>
    <d v="2024-02-03T07:00:00"/>
    <d v="2024-02-03T19:00:00"/>
    <d v="2024-02-03T17:00:00"/>
    <x v="3"/>
    <n v="328"/>
    <n v="1574"/>
    <n v="617"/>
    <n v="23"/>
    <s v="Standard"/>
    <x v="1"/>
    <s v="DRV47"/>
    <s v="East"/>
    <s v="Internal"/>
    <m/>
    <d v="2024-02-03T00:00:00"/>
    <s v="OK"/>
    <n v="4.2"/>
    <n v="4.2"/>
    <n v="1.9999999998835847"/>
    <n v="0"/>
  </r>
  <r>
    <s v="D1800"/>
    <d v="2024-02-03T08:00:00"/>
    <d v="2024-02-03T20:00:00"/>
    <d v="2024-02-03T18:00:00"/>
    <x v="0"/>
    <n v="303"/>
    <n v="4035"/>
    <n v="349"/>
    <n v="14"/>
    <s v="Heavy"/>
    <x v="2"/>
    <s v="DRV7"/>
    <s v="North"/>
    <s v="External"/>
    <n v="4.7"/>
    <d v="2024-02-03T00:00:00"/>
    <s v="OK"/>
    <n v="4.4000000000000004"/>
    <n v="4.7"/>
    <n v="2.0000000000582077"/>
    <n v="0"/>
  </r>
  <r>
    <s v="D1801"/>
    <d v="2024-02-03T09:00:00"/>
    <d v="2024-02-03T21:00:00"/>
    <d v="2024-02-03T19:00:00"/>
    <x v="3"/>
    <n v="304"/>
    <n v="3917"/>
    <n v="310"/>
    <n v="24"/>
    <s v="Ultra"/>
    <x v="1"/>
    <s v="DRV5"/>
    <s v="East"/>
    <s v="Internal"/>
    <n v="3.8"/>
    <d v="2024-02-03T00:00:00"/>
    <s v="OK"/>
    <n v="4.2"/>
    <n v="3.8"/>
    <n v="2.0000000000582077"/>
    <n v="0"/>
  </r>
  <r>
    <s v="D1802"/>
    <d v="2024-02-03T10:00:00"/>
    <d v="2024-02-03T22:00:00"/>
    <d v="2024-02-03T20:00:00"/>
    <x v="4"/>
    <n v="997"/>
    <n v="3158"/>
    <n v="698"/>
    <n v="25"/>
    <s v="Heavy"/>
    <x v="2"/>
    <s v="DRV23"/>
    <s v="South"/>
    <s v="Internal"/>
    <n v="4.2"/>
    <d v="2024-02-03T00:00:00"/>
    <s v="OK"/>
    <n v="4.3"/>
    <n v="4.2"/>
    <n v="1.9999999998835847"/>
    <n v="0"/>
  </r>
  <r>
    <s v="D1803"/>
    <d v="2024-02-03T11:00:00"/>
    <d v="2024-02-03T23:00:00"/>
    <d v="2024-02-03T21:00:00"/>
    <x v="5"/>
    <n v="523"/>
    <n v="1059"/>
    <n v="570"/>
    <n v="5"/>
    <s v="Mini"/>
    <x v="0"/>
    <s v="DRV28"/>
    <s v="Central"/>
    <s v="Internal"/>
    <n v="4.5"/>
    <d v="2024-02-03T00:00:00"/>
    <s v="OK"/>
    <n v="4.2"/>
    <n v="4.5"/>
    <n v="2.0000000000582077"/>
    <n v="0"/>
  </r>
  <r>
    <s v="D1804"/>
    <d v="2024-02-03T12:00:00"/>
    <d v="2024-02-04T00:00:00"/>
    <d v="2024-02-03T22:00:00"/>
    <x v="0"/>
    <n v="545"/>
    <n v="1322"/>
    <n v="548"/>
    <n v="22"/>
    <s v="Ultra"/>
    <x v="1"/>
    <s v="DRV26"/>
    <s v="West"/>
    <s v="External"/>
    <n v="3.8"/>
    <d v="2024-02-03T00:00:00"/>
    <s v="OK"/>
    <n v="4.3"/>
    <n v="3.8"/>
    <n v="2.0000000000582077"/>
    <n v="0"/>
  </r>
  <r>
    <s v="D1805"/>
    <d v="2024-02-03T13:00:00"/>
    <d v="2024-02-04T01:00:00"/>
    <d v="2024-02-03T23:00:00"/>
    <x v="2"/>
    <n v="297"/>
    <n v="4853"/>
    <n v="500"/>
    <n v="23"/>
    <s v="Heavy"/>
    <x v="1"/>
    <s v="DRV7"/>
    <s v="North"/>
    <s v="External"/>
    <n v="4.7"/>
    <d v="2024-02-03T00:00:00"/>
    <s v="OK"/>
    <n v="4.4000000000000004"/>
    <n v="4.7"/>
    <n v="1.9999999998835847"/>
    <n v="0"/>
  </r>
  <r>
    <s v="D1806"/>
    <d v="2024-02-03T14:00:00"/>
    <d v="2024-02-04T02:00:00"/>
    <d v="2024-02-04T00:00:00"/>
    <x v="5"/>
    <n v="338"/>
    <n v="2368"/>
    <n v="304"/>
    <n v="16"/>
    <s v="Heavy"/>
    <x v="2"/>
    <s v="DRV7"/>
    <s v="West"/>
    <s v="External"/>
    <m/>
    <d v="2024-02-03T00:00:00"/>
    <s v="OK"/>
    <n v="4.3"/>
    <n v="4.3"/>
    <n v="2.0000000000582077"/>
    <n v="0"/>
  </r>
  <r>
    <s v="D1807"/>
    <d v="2024-02-03T15:00:00"/>
    <d v="2024-02-04T03:00:00"/>
    <d v="2024-02-04T01:00:00"/>
    <x v="0"/>
    <n v="771"/>
    <n v="1232"/>
    <n v="113"/>
    <n v="8"/>
    <s v="Heavy"/>
    <x v="0"/>
    <s v="DRV5"/>
    <s v="East"/>
    <s v="External"/>
    <n v="4.7"/>
    <d v="2024-02-03T00:00:00"/>
    <s v="OK"/>
    <n v="4.2"/>
    <n v="4.7"/>
    <n v="2.0000000000582077"/>
    <n v="0"/>
  </r>
  <r>
    <s v="D1808"/>
    <d v="2024-02-03T16:00:00"/>
    <d v="2024-02-04T04:00:00"/>
    <d v="2024-02-04T02:00:00"/>
    <x v="0"/>
    <n v="103"/>
    <n v="4103"/>
    <n v="699"/>
    <n v="2"/>
    <s v="Mini"/>
    <x v="3"/>
    <s v="DRV15"/>
    <s v="South"/>
    <s v="External"/>
    <n v="4"/>
    <d v="2024-02-03T00:00:00"/>
    <s v="OK"/>
    <n v="4.2"/>
    <n v="4"/>
    <n v="1.9999999998835847"/>
    <n v="0"/>
  </r>
  <r>
    <s v="D1809"/>
    <d v="2024-02-03T17:00:00"/>
    <d v="2024-02-04T05:00:00"/>
    <d v="2024-02-04T03:00:00"/>
    <x v="1"/>
    <n v="666"/>
    <n v="789"/>
    <n v="169"/>
    <n v="6"/>
    <s v="Mini"/>
    <x v="0"/>
    <s v="DRV2"/>
    <s v="Central"/>
    <s v="Internal"/>
    <n v="4"/>
    <d v="2024-02-03T00:00:00"/>
    <s v="OK"/>
    <n v="4.2"/>
    <n v="4"/>
    <n v="2.0000000000582077"/>
    <n v="0"/>
  </r>
  <r>
    <s v="D1810"/>
    <d v="2024-02-03T18:00:00"/>
    <d v="2024-02-04T06:00:00"/>
    <d v="2024-02-04T04:00:00"/>
    <x v="5"/>
    <n v="329"/>
    <n v="3661"/>
    <n v="712"/>
    <n v="16"/>
    <s v="Heavy"/>
    <x v="2"/>
    <s v="DRV6"/>
    <s v="South"/>
    <s v="External"/>
    <m/>
    <d v="2024-02-03T00:00:00"/>
    <s v="OK"/>
    <n v="4.2"/>
    <n v="4.2"/>
    <n v="2.0000000000582077"/>
    <n v="0"/>
  </r>
  <r>
    <s v="D1811"/>
    <d v="2024-02-03T19:00:00"/>
    <d v="2024-02-04T07:00:00"/>
    <d v="2024-02-04T05:00:00"/>
    <x v="5"/>
    <n v="657"/>
    <n v="3649"/>
    <n v="747"/>
    <n v="24"/>
    <s v="Heavy"/>
    <x v="0"/>
    <s v="DRV22"/>
    <s v="North"/>
    <s v="Internal"/>
    <n v="4.7"/>
    <d v="2024-02-03T00:00:00"/>
    <s v="OK"/>
    <n v="4.3"/>
    <n v="4.7"/>
    <n v="1.9999999998835847"/>
    <n v="0"/>
  </r>
  <r>
    <s v="D1812"/>
    <d v="2024-02-03T20:00:00"/>
    <d v="2024-02-04T08:00:00"/>
    <d v="2024-02-04T06:00:00"/>
    <x v="0"/>
    <n v="978"/>
    <n v="3294"/>
    <n v="514"/>
    <n v="27"/>
    <s v="Ultra"/>
    <x v="3"/>
    <s v="DRV7"/>
    <s v="Central"/>
    <s v="External"/>
    <n v="3.8"/>
    <d v="2024-02-03T00:00:00"/>
    <s v="OK"/>
    <n v="4.2"/>
    <n v="3.8"/>
    <n v="2.0000000000582077"/>
    <n v="0"/>
  </r>
  <r>
    <s v="D1813"/>
    <d v="2024-02-03T21:00:00"/>
    <d v="2024-02-04T09:00:00"/>
    <d v="2024-02-04T07:00:00"/>
    <x v="0"/>
    <n v="555"/>
    <n v="2164"/>
    <n v="664"/>
    <n v="3"/>
    <s v="Ultra"/>
    <x v="2"/>
    <s v="DRV15"/>
    <s v="West"/>
    <s v="External"/>
    <m/>
    <d v="2024-02-03T00:00:00"/>
    <s v="OK"/>
    <n v="4.3"/>
    <n v="4.3"/>
    <n v="2.0000000000582077"/>
    <n v="0"/>
  </r>
  <r>
    <s v="D1814"/>
    <d v="2024-02-03T22:00:00"/>
    <d v="2024-02-04T10:00:00"/>
    <d v="2024-02-04T08:00:00"/>
    <x v="0"/>
    <n v="708"/>
    <n v="2214"/>
    <n v="183"/>
    <n v="9"/>
    <s v="Mini"/>
    <x v="2"/>
    <s v="DRV23"/>
    <s v="Central"/>
    <s v="External"/>
    <n v="4"/>
    <d v="2024-02-03T00:00:00"/>
    <s v="OK"/>
    <n v="4.2"/>
    <n v="4"/>
    <n v="1.9999999998835847"/>
    <n v="0"/>
  </r>
  <r>
    <s v="D1815"/>
    <d v="2024-02-03T23:00:00"/>
    <d v="2024-02-04T11:00:00"/>
    <d v="2024-02-04T09:00:00"/>
    <x v="0"/>
    <n v="879"/>
    <n v="2562"/>
    <n v="354"/>
    <n v="15"/>
    <s v="Standard"/>
    <x v="3"/>
    <s v="DRV20"/>
    <s v="South"/>
    <s v="Internal"/>
    <m/>
    <d v="2024-02-03T00:00:00"/>
    <s v="OK"/>
    <n v="4.3"/>
    <n v="4.3"/>
    <n v="2.0000000000582077"/>
    <n v="0"/>
  </r>
  <r>
    <s v="D1816"/>
    <d v="2024-02-04T00:00:00"/>
    <d v="2024-02-04T12:00:00"/>
    <d v="2024-02-04T10:00:00"/>
    <x v="4"/>
    <n v="78"/>
    <n v="2789"/>
    <n v="214"/>
    <n v="26"/>
    <s v="Mini"/>
    <x v="3"/>
    <s v="DRV30"/>
    <s v="Central"/>
    <s v="Internal"/>
    <n v="4.2"/>
    <d v="2024-02-04T00:00:00"/>
    <s v="OK"/>
    <n v="4.2"/>
    <n v="4.2"/>
    <n v="2.0000000000582077"/>
    <n v="0"/>
  </r>
  <r>
    <s v="D1817"/>
    <d v="2024-02-04T01:00:00"/>
    <d v="2024-02-04T13:00:00"/>
    <d v="2024-02-04T11:00:00"/>
    <x v="1"/>
    <n v="961"/>
    <n v="3768"/>
    <n v="209"/>
    <n v="1"/>
    <s v="Standard"/>
    <x v="1"/>
    <s v="DRV34"/>
    <s v="Central"/>
    <s v="External"/>
    <n v="3.8"/>
    <d v="2024-02-04T00:00:00"/>
    <s v="OK"/>
    <n v="4.2"/>
    <n v="3.8"/>
    <n v="1.9999999998835847"/>
    <n v="0"/>
  </r>
  <r>
    <s v="D1818"/>
    <d v="2024-02-04T02:00:00"/>
    <d v="2024-02-04T14:00:00"/>
    <d v="2024-02-04T12:00:00"/>
    <x v="2"/>
    <n v="542"/>
    <n v="743"/>
    <n v="573"/>
    <n v="23"/>
    <s v="Standard"/>
    <x v="1"/>
    <s v="DRV45"/>
    <s v="East"/>
    <s v="External"/>
    <n v="4.5"/>
    <d v="2024-02-04T00:00:00"/>
    <s v="OK"/>
    <n v="4.2"/>
    <n v="4.5"/>
    <n v="2.0000000000582077"/>
    <n v="0"/>
  </r>
  <r>
    <s v="D1819"/>
    <d v="2024-02-04T03:00:00"/>
    <d v="2024-02-04T15:00:00"/>
    <d v="2024-02-04T13:00:00"/>
    <x v="2"/>
    <n v="818"/>
    <n v="4719"/>
    <n v="461"/>
    <n v="28"/>
    <s v="Ultra"/>
    <x v="3"/>
    <s v="DRV31"/>
    <s v="East"/>
    <s v="External"/>
    <n v="4.2"/>
    <d v="2024-02-04T00:00:00"/>
    <s v="OK"/>
    <n v="4.2"/>
    <n v="4.2"/>
    <n v="2.0000000000582077"/>
    <n v="0"/>
  </r>
  <r>
    <s v="D1820"/>
    <d v="2024-02-04T04:00:00"/>
    <d v="2024-02-04T16:00:00"/>
    <d v="2024-02-04T14:00:00"/>
    <x v="1"/>
    <n v="414"/>
    <n v="4764"/>
    <n v="726"/>
    <n v="2"/>
    <s v="Heavy"/>
    <x v="2"/>
    <s v="DRV50"/>
    <s v="South"/>
    <s v="Internal"/>
    <m/>
    <d v="2024-02-04T00:00:00"/>
    <s v="OK"/>
    <n v="4.3"/>
    <n v="4.3"/>
    <n v="1.9999999998835847"/>
    <n v="0"/>
  </r>
  <r>
    <s v="D1821"/>
    <d v="2024-02-04T05:00:00"/>
    <d v="2024-02-04T17:00:00"/>
    <d v="2024-02-04T15:00:00"/>
    <x v="4"/>
    <n v="705"/>
    <n v="3341"/>
    <n v="605"/>
    <n v="11"/>
    <s v="Standard"/>
    <x v="3"/>
    <s v="DRV8"/>
    <s v="North"/>
    <s v="External"/>
    <n v="4.5"/>
    <d v="2024-02-04T00:00:00"/>
    <s v="OK"/>
    <n v="4.4000000000000004"/>
    <n v="4.5"/>
    <n v="2.0000000000582077"/>
    <n v="0"/>
  </r>
  <r>
    <s v="D1822"/>
    <d v="2024-02-04T06:00:00"/>
    <d v="2024-02-04T18:00:00"/>
    <d v="2024-02-04T16:00:00"/>
    <x v="0"/>
    <n v="817"/>
    <n v="4322"/>
    <n v="197"/>
    <n v="8"/>
    <s v="Ultra"/>
    <x v="2"/>
    <s v="DRV27"/>
    <s v="South"/>
    <s v="Internal"/>
    <n v="3.8"/>
    <d v="2024-02-04T00:00:00"/>
    <s v="OK"/>
    <n v="4.3"/>
    <n v="3.8"/>
    <n v="2.0000000000582077"/>
    <n v="0"/>
  </r>
  <r>
    <s v="D1823"/>
    <d v="2024-02-04T07:00:00"/>
    <d v="2024-02-04T19:00:00"/>
    <d v="2024-02-04T17:00:00"/>
    <x v="3"/>
    <n v="546"/>
    <n v="2947"/>
    <n v="301"/>
    <n v="11"/>
    <s v="Ultra"/>
    <x v="0"/>
    <s v="DRV42"/>
    <s v="West"/>
    <s v="External"/>
    <n v="4.2"/>
    <d v="2024-02-04T00:00:00"/>
    <s v="OK"/>
    <n v="4.3"/>
    <n v="4.2"/>
    <n v="1.9999999998835847"/>
    <n v="0"/>
  </r>
  <r>
    <s v="D1824"/>
    <d v="2024-02-04T08:00:00"/>
    <d v="2024-02-04T20:00:00"/>
    <d v="2024-02-04T18:00:00"/>
    <x v="4"/>
    <n v="640"/>
    <n v="571"/>
    <n v="111"/>
    <n v="8"/>
    <s v="Ultra"/>
    <x v="0"/>
    <s v="DRV34"/>
    <s v="North"/>
    <s v="Internal"/>
    <n v="4.2"/>
    <d v="2024-02-04T00:00:00"/>
    <s v="OK"/>
    <n v="4.3"/>
    <n v="4.2"/>
    <n v="2.0000000000582077"/>
    <n v="0"/>
  </r>
  <r>
    <s v="D1825"/>
    <d v="2024-02-04T09:00:00"/>
    <d v="2024-02-04T21:00:00"/>
    <d v="2024-02-04T19:00:00"/>
    <x v="3"/>
    <n v="75"/>
    <n v="1772"/>
    <n v="478"/>
    <n v="7"/>
    <s v="Mini"/>
    <x v="2"/>
    <s v="DRV29"/>
    <s v="Central"/>
    <s v="Internal"/>
    <m/>
    <d v="2024-02-04T00:00:00"/>
    <s v="OK"/>
    <n v="4.2"/>
    <n v="4.2"/>
    <n v="2.0000000000582077"/>
    <n v="0"/>
  </r>
  <r>
    <s v="D1826"/>
    <d v="2024-02-04T10:00:00"/>
    <d v="2024-02-04T22:00:00"/>
    <d v="2024-02-04T20:00:00"/>
    <x v="3"/>
    <n v="548"/>
    <n v="1946"/>
    <n v="532"/>
    <n v="7"/>
    <s v="Mini"/>
    <x v="0"/>
    <s v="DRV6"/>
    <s v="East"/>
    <s v="External"/>
    <n v="4.7"/>
    <d v="2024-02-04T00:00:00"/>
    <s v="OK"/>
    <n v="4.2"/>
    <n v="4.7"/>
    <n v="1.9999999998835847"/>
    <n v="0"/>
  </r>
  <r>
    <s v="D1827"/>
    <d v="2024-02-04T11:00:00"/>
    <d v="2024-02-04T23:00:00"/>
    <d v="2024-02-04T21:00:00"/>
    <x v="5"/>
    <n v="915"/>
    <n v="4044"/>
    <n v="464"/>
    <n v="22"/>
    <s v="Ultra"/>
    <x v="0"/>
    <s v="DRV46"/>
    <s v="East"/>
    <s v="Internal"/>
    <n v="3.8"/>
    <d v="2024-02-04T00:00:00"/>
    <s v="OK"/>
    <n v="4.2"/>
    <n v="3.8"/>
    <n v="2.0000000000582077"/>
    <n v="0"/>
  </r>
  <r>
    <s v="D1828"/>
    <d v="2024-02-04T12:00:00"/>
    <d v="2024-02-05T00:00:00"/>
    <d v="2024-02-04T22:00:00"/>
    <x v="0"/>
    <n v="657"/>
    <n v="956"/>
    <n v="507"/>
    <n v="11"/>
    <s v="Heavy"/>
    <x v="3"/>
    <s v="DRV23"/>
    <s v="North"/>
    <s v="External"/>
    <n v="4.7"/>
    <d v="2024-02-04T00:00:00"/>
    <s v="OK"/>
    <n v="4.4000000000000004"/>
    <n v="4.7"/>
    <n v="2.0000000000582077"/>
    <n v="0"/>
  </r>
  <r>
    <s v="D1829"/>
    <d v="2024-02-04T13:00:00"/>
    <d v="2024-02-05T01:00:00"/>
    <d v="2024-02-04T23:00:00"/>
    <x v="3"/>
    <n v="455"/>
    <n v="713"/>
    <n v="117"/>
    <n v="3"/>
    <s v="Standard"/>
    <x v="0"/>
    <s v="DRV16"/>
    <s v="North"/>
    <s v="Internal"/>
    <n v="4.5"/>
    <d v="2024-02-04T00:00:00"/>
    <s v="OK"/>
    <n v="4.3"/>
    <n v="4.5"/>
    <n v="1.9999999998835847"/>
    <n v="0"/>
  </r>
  <r>
    <s v="D1830"/>
    <d v="2024-02-04T14:00:00"/>
    <d v="2024-02-05T02:00:00"/>
    <d v="2024-02-05T00:00:00"/>
    <x v="4"/>
    <n v="135"/>
    <n v="629"/>
    <n v="584"/>
    <n v="13"/>
    <s v="Standard"/>
    <x v="3"/>
    <s v="DRV7"/>
    <s v="West"/>
    <s v="External"/>
    <n v="4.7"/>
    <d v="2024-02-04T00:00:00"/>
    <s v="OK"/>
    <n v="4.3"/>
    <n v="4.7"/>
    <n v="2.0000000000582077"/>
    <n v="0"/>
  </r>
  <r>
    <s v="D1831"/>
    <d v="2024-02-04T15:00:00"/>
    <d v="2024-02-05T03:00:00"/>
    <d v="2024-02-05T01:00:00"/>
    <x v="1"/>
    <n v="92"/>
    <n v="1524"/>
    <n v="563"/>
    <n v="18"/>
    <s v="Mini"/>
    <x v="0"/>
    <s v="DRV1"/>
    <s v="Central"/>
    <s v="Internal"/>
    <n v="4.2"/>
    <d v="2024-02-04T00:00:00"/>
    <s v="OK"/>
    <n v="4.2"/>
    <n v="4.2"/>
    <n v="2.0000000000582077"/>
    <n v="0"/>
  </r>
  <r>
    <s v="D1832"/>
    <d v="2024-02-04T16:00:00"/>
    <d v="2024-02-05T04:00:00"/>
    <d v="2024-02-05T02:00:00"/>
    <x v="0"/>
    <n v="75"/>
    <n v="1796"/>
    <n v="252"/>
    <n v="18"/>
    <s v="Standard"/>
    <x v="2"/>
    <s v="DRV36"/>
    <s v="West"/>
    <s v="Internal"/>
    <m/>
    <d v="2024-02-04T00:00:00"/>
    <s v="OK"/>
    <n v="4.3"/>
    <n v="4.3"/>
    <n v="1.9999999998835847"/>
    <n v="0"/>
  </r>
  <r>
    <s v="D1833"/>
    <d v="2024-02-04T17:00:00"/>
    <d v="2024-02-05T05:00:00"/>
    <d v="2024-02-05T03:00:00"/>
    <x v="4"/>
    <n v="884"/>
    <n v="701"/>
    <n v="217"/>
    <n v="1"/>
    <s v="Ultra"/>
    <x v="0"/>
    <s v="DRV18"/>
    <s v="North"/>
    <s v="Internal"/>
    <m/>
    <d v="2024-02-04T00:00:00"/>
    <s v="OK"/>
    <n v="4.3"/>
    <n v="4.3"/>
    <n v="2.0000000000582077"/>
    <n v="0"/>
  </r>
  <r>
    <s v="D1834"/>
    <d v="2024-02-04T18:00:00"/>
    <d v="2024-02-05T06:00:00"/>
    <d v="2024-02-05T04:00:00"/>
    <x v="5"/>
    <n v="868"/>
    <n v="713"/>
    <n v="254"/>
    <n v="5"/>
    <s v="Heavy"/>
    <x v="0"/>
    <s v="DRV34"/>
    <s v="South"/>
    <s v="External"/>
    <n v="4.7"/>
    <d v="2024-02-04T00:00:00"/>
    <s v="OK"/>
    <n v="4.2"/>
    <n v="4.7"/>
    <n v="2.0000000000582077"/>
    <n v="0"/>
  </r>
  <r>
    <s v="D1835"/>
    <d v="2024-02-04T19:00:00"/>
    <d v="2024-02-05T07:00:00"/>
    <d v="2024-02-05T05:00:00"/>
    <x v="5"/>
    <n v="56"/>
    <n v="1434"/>
    <n v="692"/>
    <n v="5"/>
    <s v="Mini"/>
    <x v="3"/>
    <s v="DRV3"/>
    <s v="East"/>
    <s v="External"/>
    <n v="4.2"/>
    <d v="2024-02-04T00:00:00"/>
    <s v="OK"/>
    <n v="4.2"/>
    <n v="4.2"/>
    <n v="1.9999999998835847"/>
    <n v="0"/>
  </r>
  <r>
    <s v="D1836"/>
    <d v="2024-02-04T20:00:00"/>
    <d v="2024-02-05T08:00:00"/>
    <d v="2024-02-05T06:00:00"/>
    <x v="2"/>
    <n v="880"/>
    <n v="1175"/>
    <n v="767"/>
    <n v="18"/>
    <s v="Mini"/>
    <x v="2"/>
    <s v="DRV18"/>
    <s v="Central"/>
    <s v="External"/>
    <n v="4.5"/>
    <d v="2024-02-04T00:00:00"/>
    <s v="OK"/>
    <n v="4.2"/>
    <n v="4.5"/>
    <n v="2.0000000000582077"/>
    <n v="0"/>
  </r>
  <r>
    <s v="D1837"/>
    <d v="2024-02-04T21:00:00"/>
    <d v="2024-02-05T09:00:00"/>
    <d v="2024-02-05T07:00:00"/>
    <x v="5"/>
    <n v="634"/>
    <n v="4198"/>
    <n v="111"/>
    <n v="5"/>
    <s v="Standard"/>
    <x v="2"/>
    <s v="DRV41"/>
    <s v="West"/>
    <s v="Internal"/>
    <m/>
    <d v="2024-02-04T00:00:00"/>
    <s v="OK"/>
    <n v="4.3"/>
    <n v="4.3"/>
    <n v="2.0000000000582077"/>
    <n v="0"/>
  </r>
  <r>
    <s v="D1838"/>
    <d v="2024-02-04T22:00:00"/>
    <d v="2024-02-05T10:00:00"/>
    <d v="2024-02-05T08:00:00"/>
    <x v="3"/>
    <n v="859"/>
    <n v="715"/>
    <n v="244"/>
    <n v="26"/>
    <s v="Standard"/>
    <x v="0"/>
    <s v="DRV48"/>
    <s v="East"/>
    <s v="External"/>
    <n v="3.8"/>
    <d v="2024-02-04T00:00:00"/>
    <s v="OK"/>
    <n v="4.2"/>
    <n v="3.8"/>
    <n v="1.9999999998835847"/>
    <n v="0"/>
  </r>
  <r>
    <s v="D1839"/>
    <d v="2024-02-04T23:00:00"/>
    <d v="2024-02-05T11:00:00"/>
    <d v="2024-02-05T09:00:00"/>
    <x v="4"/>
    <n v="180"/>
    <n v="1192"/>
    <n v="427"/>
    <n v="4"/>
    <s v="Standard"/>
    <x v="0"/>
    <s v="DRV47"/>
    <s v="East"/>
    <s v="Internal"/>
    <n v="3.8"/>
    <d v="2024-02-04T00:00:00"/>
    <s v="OK"/>
    <n v="4.2"/>
    <n v="3.8"/>
    <n v="2.0000000000582077"/>
    <n v="0"/>
  </r>
  <r>
    <s v="D1840"/>
    <d v="2024-02-05T00:00:00"/>
    <d v="2024-02-05T12:00:00"/>
    <d v="2024-02-05T10:00:00"/>
    <x v="2"/>
    <n v="744"/>
    <n v="3618"/>
    <n v="768"/>
    <n v="10"/>
    <s v="Mini"/>
    <x v="0"/>
    <s v="DRV5"/>
    <s v="North"/>
    <s v="Internal"/>
    <n v="4"/>
    <d v="2024-02-05T00:00:00"/>
    <s v="OK"/>
    <n v="4.3"/>
    <n v="4"/>
    <n v="2.0000000000582077"/>
    <n v="0"/>
  </r>
  <r>
    <s v="D1841"/>
    <d v="2024-02-05T01:00:00"/>
    <d v="2024-02-05T13:00:00"/>
    <d v="2024-02-05T11:00:00"/>
    <x v="3"/>
    <n v="278"/>
    <n v="2039"/>
    <n v="612"/>
    <n v="7"/>
    <s v="Mini"/>
    <x v="2"/>
    <s v="DRV14"/>
    <s v="Central"/>
    <s v="Internal"/>
    <m/>
    <d v="2024-02-05T00:00:00"/>
    <s v="OK"/>
    <n v="4.2"/>
    <n v="4.2"/>
    <n v="1.9999999998835847"/>
    <n v="0"/>
  </r>
  <r>
    <s v="D1842"/>
    <d v="2024-02-05T02:00:00"/>
    <d v="2024-02-05T14:00:00"/>
    <d v="2024-02-05T12:00:00"/>
    <x v="5"/>
    <n v="591"/>
    <n v="787"/>
    <n v="242"/>
    <n v="24"/>
    <s v="Ultra"/>
    <x v="2"/>
    <s v="DRV47"/>
    <s v="Central"/>
    <s v="Internal"/>
    <n v="4"/>
    <d v="2024-02-05T00:00:00"/>
    <s v="OK"/>
    <n v="4.2"/>
    <n v="4"/>
    <n v="2.0000000000582077"/>
    <n v="0"/>
  </r>
  <r>
    <s v="D1843"/>
    <d v="2024-02-05T03:00:00"/>
    <d v="2024-02-05T15:00:00"/>
    <d v="2024-02-05T13:00:00"/>
    <x v="0"/>
    <n v="325"/>
    <n v="2294"/>
    <n v="109"/>
    <n v="19"/>
    <s v="Ultra"/>
    <x v="1"/>
    <s v="DRV2"/>
    <s v="South"/>
    <s v="Internal"/>
    <m/>
    <d v="2024-02-05T00:00:00"/>
    <s v="OK"/>
    <n v="4.3"/>
    <n v="4.3"/>
    <n v="2.0000000000582077"/>
    <n v="0"/>
  </r>
  <r>
    <s v="D1844"/>
    <d v="2024-02-05T04:00:00"/>
    <d v="2024-02-05T16:00:00"/>
    <d v="2024-02-05T14:00:00"/>
    <x v="5"/>
    <n v="99"/>
    <n v="2171"/>
    <n v="460"/>
    <n v="25"/>
    <s v="Standard"/>
    <x v="2"/>
    <s v="DRV6"/>
    <s v="North"/>
    <s v="Internal"/>
    <n v="3.8"/>
    <d v="2024-02-05T00:00:00"/>
    <s v="OK"/>
    <n v="4.3"/>
    <n v="3.8"/>
    <n v="1.9999999998835847"/>
    <n v="0"/>
  </r>
  <r>
    <s v="D1845"/>
    <d v="2024-02-05T05:00:00"/>
    <d v="2024-02-05T17:00:00"/>
    <d v="2024-02-05T15:00:00"/>
    <x v="5"/>
    <n v="241"/>
    <n v="3801"/>
    <n v="198"/>
    <n v="1"/>
    <s v="Standard"/>
    <x v="1"/>
    <s v="DRV6"/>
    <s v="East"/>
    <s v="External"/>
    <n v="3.8"/>
    <d v="2024-02-05T00:00:00"/>
    <s v="OK"/>
    <n v="4.2"/>
    <n v="3.8"/>
    <n v="2.0000000000582077"/>
    <n v="0"/>
  </r>
  <r>
    <s v="D1846"/>
    <d v="2024-02-05T06:00:00"/>
    <d v="2024-02-05T18:00:00"/>
    <d v="2024-02-05T16:00:00"/>
    <x v="2"/>
    <n v="557"/>
    <n v="1921"/>
    <n v="90"/>
    <n v="5"/>
    <s v="Mini"/>
    <x v="3"/>
    <s v="DRV9"/>
    <s v="South"/>
    <s v="External"/>
    <n v="4.5"/>
    <d v="2024-02-05T00:00:00"/>
    <s v="OK"/>
    <n v="4.2"/>
    <n v="4.5"/>
    <n v="2.0000000000582077"/>
    <n v="0"/>
  </r>
  <r>
    <s v="D1847"/>
    <d v="2024-02-05T07:00:00"/>
    <d v="2024-02-05T19:00:00"/>
    <d v="2024-02-05T17:00:00"/>
    <x v="4"/>
    <n v="112"/>
    <n v="4829"/>
    <n v="194"/>
    <n v="28"/>
    <s v="Ultra"/>
    <x v="3"/>
    <s v="DRV5"/>
    <s v="South"/>
    <s v="Internal"/>
    <n v="4.2"/>
    <d v="2024-02-05T00:00:00"/>
    <s v="OK"/>
    <n v="4.3"/>
    <n v="4.2"/>
    <n v="1.9999999998835847"/>
    <n v="0"/>
  </r>
  <r>
    <s v="D1848"/>
    <d v="2024-02-05T08:00:00"/>
    <d v="2024-02-05T20:00:00"/>
    <d v="2024-02-05T18:00:00"/>
    <x v="3"/>
    <n v="760"/>
    <n v="505"/>
    <n v="617"/>
    <n v="14"/>
    <s v="Heavy"/>
    <x v="2"/>
    <s v="DRV34"/>
    <s v="South"/>
    <s v="Internal"/>
    <n v="4"/>
    <d v="2024-02-05T00:00:00"/>
    <s v="OK"/>
    <n v="4.3"/>
    <n v="4"/>
    <n v="2.0000000000582077"/>
    <n v="0"/>
  </r>
  <r>
    <s v="D1849"/>
    <d v="2024-02-05T09:00:00"/>
    <d v="2024-02-05T21:00:00"/>
    <d v="2024-02-05T19:00:00"/>
    <x v="1"/>
    <n v="106"/>
    <n v="2696"/>
    <n v="715"/>
    <n v="20"/>
    <s v="Standard"/>
    <x v="2"/>
    <s v="DRV40"/>
    <s v="Central"/>
    <s v="Internal"/>
    <n v="4.7"/>
    <d v="2024-02-05T00:00:00"/>
    <s v="OK"/>
    <n v="4.2"/>
    <n v="4.7"/>
    <n v="2.0000000000582077"/>
    <n v="0"/>
  </r>
  <r>
    <s v="D1850"/>
    <d v="2024-02-05T10:00:00"/>
    <d v="2024-02-05T22:00:00"/>
    <d v="2024-02-05T20:00:00"/>
    <x v="4"/>
    <n v="256"/>
    <n v="1310"/>
    <n v="253"/>
    <n v="12"/>
    <s v="Ultra"/>
    <x v="0"/>
    <s v="DRV19"/>
    <s v="North"/>
    <s v="External"/>
    <n v="4.5"/>
    <d v="2024-02-05T00:00:00"/>
    <s v="OK"/>
    <n v="4.4000000000000004"/>
    <n v="4.5"/>
    <n v="1.9999999998835847"/>
    <n v="0"/>
  </r>
  <r>
    <s v="D1851"/>
    <d v="2024-02-05T11:00:00"/>
    <d v="2024-02-05T23:00:00"/>
    <d v="2024-02-05T21:00:00"/>
    <x v="3"/>
    <n v="689"/>
    <n v="2032"/>
    <n v="550"/>
    <n v="2"/>
    <s v="Ultra"/>
    <x v="2"/>
    <s v="DRV17"/>
    <s v="East"/>
    <s v="External"/>
    <n v="4"/>
    <d v="2024-02-05T00:00:00"/>
    <s v="OK"/>
    <n v="4.2"/>
    <n v="4"/>
    <n v="2.0000000000582077"/>
    <n v="0"/>
  </r>
  <r>
    <s v="D1852"/>
    <d v="2024-02-05T12:00:00"/>
    <d v="2024-02-06T00:00:00"/>
    <d v="2024-02-05T22:00:00"/>
    <x v="0"/>
    <n v="322"/>
    <n v="2028"/>
    <n v="662"/>
    <n v="9"/>
    <s v="Heavy"/>
    <x v="2"/>
    <s v="DRV9"/>
    <s v="North"/>
    <s v="External"/>
    <n v="4"/>
    <d v="2024-02-05T00:00:00"/>
    <s v="OK"/>
    <n v="4.4000000000000004"/>
    <n v="4"/>
    <n v="2.0000000000582077"/>
    <n v="0"/>
  </r>
  <r>
    <s v="D1853"/>
    <d v="2024-02-05T13:00:00"/>
    <d v="2024-02-06T01:00:00"/>
    <d v="2024-02-05T23:00:00"/>
    <x v="4"/>
    <n v="478"/>
    <n v="1491"/>
    <n v="513"/>
    <n v="16"/>
    <s v="Heavy"/>
    <x v="3"/>
    <s v="DRV48"/>
    <s v="North"/>
    <s v="External"/>
    <n v="4"/>
    <d v="2024-02-05T00:00:00"/>
    <s v="OK"/>
    <n v="4.4000000000000004"/>
    <n v="4"/>
    <n v="1.9999999998835847"/>
    <n v="0"/>
  </r>
  <r>
    <s v="D1854"/>
    <d v="2024-02-05T14:00:00"/>
    <d v="2024-02-06T02:00:00"/>
    <d v="2024-02-06T00:00:00"/>
    <x v="5"/>
    <n v="855"/>
    <n v="4994"/>
    <n v="561"/>
    <n v="4"/>
    <s v="Mini"/>
    <x v="0"/>
    <s v="DRV10"/>
    <s v="North"/>
    <s v="Internal"/>
    <m/>
    <d v="2024-02-05T00:00:00"/>
    <s v="OK"/>
    <n v="4.3"/>
    <n v="4.3"/>
    <n v="2.0000000000582077"/>
    <n v="0"/>
  </r>
  <r>
    <s v="D1855"/>
    <d v="2024-02-05T15:00:00"/>
    <d v="2024-02-06T03:00:00"/>
    <d v="2024-02-06T01:00:00"/>
    <x v="5"/>
    <n v="538"/>
    <n v="2063"/>
    <n v="387"/>
    <n v="7"/>
    <s v="Heavy"/>
    <x v="1"/>
    <s v="DRV16"/>
    <s v="North"/>
    <s v="Internal"/>
    <m/>
    <d v="2024-02-05T00:00:00"/>
    <s v="OK"/>
    <n v="4.3"/>
    <n v="4.3"/>
    <n v="2.0000000000582077"/>
    <n v="0"/>
  </r>
  <r>
    <s v="D1856"/>
    <d v="2024-02-05T16:00:00"/>
    <d v="2024-02-06T04:00:00"/>
    <d v="2024-02-06T02:00:00"/>
    <x v="4"/>
    <n v="852"/>
    <n v="2928"/>
    <n v="434"/>
    <n v="20"/>
    <s v="Heavy"/>
    <x v="0"/>
    <s v="DRV34"/>
    <s v="West"/>
    <s v="External"/>
    <n v="4.7"/>
    <d v="2024-02-05T00:00:00"/>
    <s v="OK"/>
    <n v="4.3"/>
    <n v="4.7"/>
    <n v="1.9999999998835847"/>
    <n v="0"/>
  </r>
  <r>
    <s v="D1857"/>
    <d v="2024-02-05T17:00:00"/>
    <d v="2024-02-06T05:00:00"/>
    <d v="2024-02-06T03:00:00"/>
    <x v="0"/>
    <n v="438"/>
    <n v="1339"/>
    <n v="447"/>
    <n v="24"/>
    <s v="Mini"/>
    <x v="0"/>
    <s v="DRV20"/>
    <s v="East"/>
    <s v="Internal"/>
    <m/>
    <d v="2024-02-05T00:00:00"/>
    <s v="OK"/>
    <n v="4.2"/>
    <n v="4.2"/>
    <n v="2.0000000000582077"/>
    <n v="0"/>
  </r>
  <r>
    <s v="D1858"/>
    <d v="2024-02-05T18:00:00"/>
    <d v="2024-02-06T06:00:00"/>
    <d v="2024-02-06T04:00:00"/>
    <x v="4"/>
    <n v="553"/>
    <n v="1257"/>
    <n v="376"/>
    <n v="1"/>
    <s v="Standard"/>
    <x v="2"/>
    <s v="DRV23"/>
    <s v="East"/>
    <s v="External"/>
    <n v="4.7"/>
    <d v="2024-02-05T00:00:00"/>
    <s v="OK"/>
    <n v="4.2"/>
    <n v="4.7"/>
    <n v="2.0000000000582077"/>
    <n v="0"/>
  </r>
  <r>
    <s v="D1859"/>
    <d v="2024-02-05T19:00:00"/>
    <d v="2024-02-06T07:00:00"/>
    <d v="2024-02-06T05:00:00"/>
    <x v="2"/>
    <n v="331"/>
    <n v="981"/>
    <n v="425"/>
    <n v="19"/>
    <s v="Heavy"/>
    <x v="2"/>
    <s v="DRV50"/>
    <s v="South"/>
    <s v="Internal"/>
    <n v="4.7"/>
    <d v="2024-02-05T00:00:00"/>
    <s v="OK"/>
    <n v="4.3"/>
    <n v="4.7"/>
    <n v="1.9999999998835847"/>
    <n v="0"/>
  </r>
  <r>
    <s v="D1860"/>
    <d v="2024-02-05T20:00:00"/>
    <d v="2024-02-06T08:00:00"/>
    <d v="2024-02-06T06:00:00"/>
    <x v="5"/>
    <n v="901"/>
    <n v="3833"/>
    <n v="449"/>
    <n v="22"/>
    <s v="Mini"/>
    <x v="2"/>
    <s v="DRV31"/>
    <s v="Central"/>
    <s v="Internal"/>
    <n v="4"/>
    <d v="2024-02-05T00:00:00"/>
    <s v="OK"/>
    <n v="4.2"/>
    <n v="4"/>
    <n v="2.0000000000582077"/>
    <n v="0"/>
  </r>
  <r>
    <s v="D1861"/>
    <d v="2024-02-05T21:00:00"/>
    <d v="2024-02-06T09:00:00"/>
    <d v="2024-02-06T07:00:00"/>
    <x v="1"/>
    <n v="171"/>
    <n v="1188"/>
    <n v="512"/>
    <n v="11"/>
    <s v="Mini"/>
    <x v="0"/>
    <s v="DRV38"/>
    <s v="West"/>
    <s v="Internal"/>
    <n v="4"/>
    <d v="2024-02-05T00:00:00"/>
    <s v="OK"/>
    <n v="4.3"/>
    <n v="4"/>
    <n v="2.0000000000582077"/>
    <n v="0"/>
  </r>
  <r>
    <s v="D1862"/>
    <d v="2024-02-05T22:00:00"/>
    <d v="2024-02-06T10:00:00"/>
    <d v="2024-02-06T08:00:00"/>
    <x v="1"/>
    <n v="247"/>
    <n v="3911"/>
    <n v="769"/>
    <n v="9"/>
    <s v="Ultra"/>
    <x v="0"/>
    <s v="DRV46"/>
    <s v="South"/>
    <s v="External"/>
    <n v="4.5"/>
    <d v="2024-02-05T00:00:00"/>
    <s v="OK"/>
    <n v="4.2"/>
    <n v="4.5"/>
    <n v="1.9999999998835847"/>
    <n v="0"/>
  </r>
  <r>
    <s v="D1863"/>
    <d v="2024-02-05T23:00:00"/>
    <d v="2024-02-06T11:00:00"/>
    <d v="2024-02-06T09:00:00"/>
    <x v="1"/>
    <n v="936"/>
    <n v="4298"/>
    <n v="259"/>
    <n v="4"/>
    <s v="Mini"/>
    <x v="0"/>
    <s v="DRV42"/>
    <s v="Central"/>
    <s v="External"/>
    <n v="4.5"/>
    <d v="2024-02-05T00:00:00"/>
    <s v="OK"/>
    <n v="4.2"/>
    <n v="4.5"/>
    <n v="2.0000000000582077"/>
    <n v="0"/>
  </r>
  <r>
    <s v="D1864"/>
    <d v="2024-02-06T00:00:00"/>
    <d v="2024-02-06T12:00:00"/>
    <d v="2024-02-06T10:00:00"/>
    <x v="3"/>
    <n v="155"/>
    <n v="698"/>
    <n v="427"/>
    <n v="5"/>
    <s v="Heavy"/>
    <x v="0"/>
    <s v="DRV11"/>
    <s v="West"/>
    <s v="Internal"/>
    <n v="4.5"/>
    <d v="2024-02-06T00:00:00"/>
    <s v="OK"/>
    <n v="4.3"/>
    <n v="4.5"/>
    <n v="2.0000000000582077"/>
    <n v="0"/>
  </r>
  <r>
    <s v="D1865"/>
    <d v="2024-02-06T01:00:00"/>
    <d v="2024-02-06T13:00:00"/>
    <d v="2024-02-06T11:00:00"/>
    <x v="0"/>
    <n v="398"/>
    <n v="1707"/>
    <n v="694"/>
    <n v="19"/>
    <s v="Ultra"/>
    <x v="2"/>
    <s v="DRV47"/>
    <s v="East"/>
    <s v="External"/>
    <n v="4.2"/>
    <d v="2024-02-06T00:00:00"/>
    <s v="OK"/>
    <n v="4.2"/>
    <n v="4.2"/>
    <n v="1.9999999998835847"/>
    <n v="0"/>
  </r>
  <r>
    <s v="D1866"/>
    <d v="2024-02-06T02:00:00"/>
    <d v="2024-02-06T14:00:00"/>
    <d v="2024-02-06T12:00:00"/>
    <x v="0"/>
    <n v="390"/>
    <n v="2548"/>
    <n v="153"/>
    <n v="15"/>
    <s v="Standard"/>
    <x v="0"/>
    <s v="DRV44"/>
    <s v="West"/>
    <s v="External"/>
    <n v="4.2"/>
    <d v="2024-02-06T00:00:00"/>
    <s v="OK"/>
    <n v="4.3"/>
    <n v="4.2"/>
    <n v="2.0000000000582077"/>
    <n v="0"/>
  </r>
  <r>
    <s v="D1867"/>
    <d v="2024-02-06T03:00:00"/>
    <d v="2024-02-06T15:00:00"/>
    <d v="2024-02-06T13:00:00"/>
    <x v="4"/>
    <n v="551"/>
    <n v="4115"/>
    <n v="316"/>
    <n v="15"/>
    <s v="Ultra"/>
    <x v="3"/>
    <s v="DRV36"/>
    <s v="West"/>
    <s v="External"/>
    <m/>
    <d v="2024-02-06T00:00:00"/>
    <s v="OK"/>
    <n v="4.3"/>
    <n v="4.3"/>
    <n v="2.0000000000582077"/>
    <n v="0"/>
  </r>
  <r>
    <s v="D1868"/>
    <d v="2024-02-06T04:00:00"/>
    <d v="2024-02-06T16:00:00"/>
    <d v="2024-02-06T14:00:00"/>
    <x v="2"/>
    <n v="902"/>
    <n v="4826"/>
    <n v="139"/>
    <n v="8"/>
    <s v="Standard"/>
    <x v="0"/>
    <s v="DRV10"/>
    <s v="Central"/>
    <s v="Internal"/>
    <n v="4"/>
    <d v="2024-02-06T00:00:00"/>
    <s v="OK"/>
    <n v="4.2"/>
    <n v="4"/>
    <n v="1.9999999998835847"/>
    <n v="0"/>
  </r>
  <r>
    <s v="D1869"/>
    <d v="2024-02-06T05:00:00"/>
    <d v="2024-02-06T17:00:00"/>
    <d v="2024-02-06T15:00:00"/>
    <x v="4"/>
    <n v="523"/>
    <n v="2087"/>
    <n v="493"/>
    <n v="17"/>
    <s v="Standard"/>
    <x v="2"/>
    <s v="DRV28"/>
    <s v="Central"/>
    <s v="External"/>
    <n v="4.2"/>
    <d v="2024-02-06T00:00:00"/>
    <s v="OK"/>
    <n v="4.2"/>
    <n v="4.2"/>
    <n v="2.0000000000582077"/>
    <n v="0"/>
  </r>
  <r>
    <s v="D1870"/>
    <d v="2024-02-06T06:00:00"/>
    <d v="2024-02-06T18:00:00"/>
    <d v="2024-02-06T16:00:00"/>
    <x v="5"/>
    <n v="440"/>
    <n v="3530"/>
    <n v="443"/>
    <n v="26"/>
    <s v="Ultra"/>
    <x v="0"/>
    <s v="DRV8"/>
    <s v="Central"/>
    <s v="Internal"/>
    <m/>
    <d v="2024-02-06T00:00:00"/>
    <s v="OK"/>
    <n v="4.2"/>
    <n v="4.2"/>
    <n v="2.0000000000582077"/>
    <n v="0"/>
  </r>
  <r>
    <s v="D1871"/>
    <d v="2024-02-06T07:00:00"/>
    <d v="2024-02-06T19:00:00"/>
    <d v="2024-02-06T17:00:00"/>
    <x v="2"/>
    <n v="464"/>
    <n v="4988"/>
    <n v="755"/>
    <n v="22"/>
    <s v="Standard"/>
    <x v="0"/>
    <s v="DRV49"/>
    <s v="Central"/>
    <s v="External"/>
    <n v="4"/>
    <d v="2024-02-06T00:00:00"/>
    <s v="OK"/>
    <n v="4.2"/>
    <n v="4"/>
    <n v="1.9999999998835847"/>
    <n v="0"/>
  </r>
  <r>
    <s v="D1872"/>
    <d v="2024-02-06T08:00:00"/>
    <d v="2024-02-06T20:00:00"/>
    <d v="2024-02-06T18:00:00"/>
    <x v="1"/>
    <n v="398"/>
    <n v="3307"/>
    <n v="245"/>
    <n v="19"/>
    <s v="Ultra"/>
    <x v="3"/>
    <s v="DRV44"/>
    <s v="East"/>
    <s v="Internal"/>
    <m/>
    <d v="2024-02-06T00:00:00"/>
    <s v="OK"/>
    <n v="4.2"/>
    <n v="4.2"/>
    <n v="2.0000000000582077"/>
    <n v="0"/>
  </r>
  <r>
    <s v="D1873"/>
    <d v="2024-02-06T09:00:00"/>
    <d v="2024-02-06T21:00:00"/>
    <d v="2024-02-06T19:00:00"/>
    <x v="4"/>
    <n v="679"/>
    <n v="2517"/>
    <n v="260"/>
    <n v="12"/>
    <s v="Ultra"/>
    <x v="3"/>
    <s v="DRV2"/>
    <s v="Central"/>
    <s v="Internal"/>
    <n v="3.8"/>
    <d v="2024-02-06T00:00:00"/>
    <s v="OK"/>
    <n v="4.2"/>
    <n v="3.8"/>
    <n v="2.0000000000582077"/>
    <n v="0"/>
  </r>
  <r>
    <s v="D1874"/>
    <d v="2024-02-06T10:00:00"/>
    <d v="2024-02-06T22:00:00"/>
    <d v="2024-02-06T20:00:00"/>
    <x v="4"/>
    <n v="554"/>
    <n v="4652"/>
    <n v="383"/>
    <n v="2"/>
    <s v="Heavy"/>
    <x v="1"/>
    <s v="DRV32"/>
    <s v="South"/>
    <s v="Internal"/>
    <n v="4.7"/>
    <d v="2024-02-06T00:00:00"/>
    <s v="OK"/>
    <n v="4.3"/>
    <n v="4.7"/>
    <n v="1.9999999998835847"/>
    <n v="0"/>
  </r>
  <r>
    <s v="D1875"/>
    <d v="2024-02-06T11:00:00"/>
    <d v="2024-02-06T23:00:00"/>
    <d v="2024-02-06T21:00:00"/>
    <x v="0"/>
    <n v="911"/>
    <n v="2786"/>
    <n v="411"/>
    <n v="7"/>
    <s v="Ultra"/>
    <x v="1"/>
    <s v="DRV2"/>
    <s v="East"/>
    <s v="External"/>
    <n v="3.8"/>
    <d v="2024-02-06T00:00:00"/>
    <s v="OK"/>
    <n v="4.2"/>
    <n v="3.8"/>
    <n v="2.0000000000582077"/>
    <n v="0"/>
  </r>
  <r>
    <s v="D1876"/>
    <d v="2024-02-06T12:00:00"/>
    <d v="2024-02-07T00:00:00"/>
    <d v="2024-02-06T22:00:00"/>
    <x v="0"/>
    <n v="563"/>
    <n v="2790"/>
    <n v="411"/>
    <n v="2"/>
    <s v="Heavy"/>
    <x v="0"/>
    <s v="DRV15"/>
    <s v="South"/>
    <s v="Internal"/>
    <n v="4.2"/>
    <d v="2024-02-06T00:00:00"/>
    <s v="OK"/>
    <n v="4.3"/>
    <n v="4.2"/>
    <n v="2.0000000000582077"/>
    <n v="0"/>
  </r>
  <r>
    <s v="D1877"/>
    <d v="2024-02-06T13:00:00"/>
    <d v="2024-02-07T01:00:00"/>
    <d v="2024-02-06T23:00:00"/>
    <x v="2"/>
    <n v="431"/>
    <n v="944"/>
    <n v="744"/>
    <n v="4"/>
    <s v="Ultra"/>
    <x v="3"/>
    <s v="DRV41"/>
    <s v="Central"/>
    <s v="External"/>
    <n v="4"/>
    <d v="2024-02-06T00:00:00"/>
    <s v="OK"/>
    <n v="4.2"/>
    <n v="4"/>
    <n v="1.9999999998835847"/>
    <n v="0"/>
  </r>
  <r>
    <s v="D1878"/>
    <d v="2024-02-06T14:00:00"/>
    <d v="2024-02-07T02:00:00"/>
    <d v="2024-02-07T00:00:00"/>
    <x v="5"/>
    <n v="219"/>
    <n v="3033"/>
    <n v="191"/>
    <n v="6"/>
    <s v="Standard"/>
    <x v="1"/>
    <s v="DRV34"/>
    <s v="South"/>
    <s v="Internal"/>
    <n v="3.8"/>
    <d v="2024-02-06T00:00:00"/>
    <s v="OK"/>
    <n v="4.3"/>
    <n v="3.8"/>
    <n v="2.0000000000582077"/>
    <n v="0"/>
  </r>
  <r>
    <s v="D1879"/>
    <d v="2024-02-06T15:00:00"/>
    <d v="2024-02-07T03:00:00"/>
    <d v="2024-02-07T01:00:00"/>
    <x v="0"/>
    <n v="99"/>
    <n v="3623"/>
    <n v="70"/>
    <n v="4"/>
    <s v="Standard"/>
    <x v="3"/>
    <s v="DRV45"/>
    <s v="South"/>
    <s v="Internal"/>
    <m/>
    <d v="2024-02-06T00:00:00"/>
    <s v="OK"/>
    <n v="4.3"/>
    <n v="4.3"/>
    <n v="2.0000000000582077"/>
    <n v="0"/>
  </r>
  <r>
    <s v="D1880"/>
    <d v="2024-02-06T16:00:00"/>
    <d v="2024-02-07T04:00:00"/>
    <d v="2024-02-07T02:00:00"/>
    <x v="0"/>
    <n v="147"/>
    <n v="3619"/>
    <n v="458"/>
    <n v="16"/>
    <s v="Standard"/>
    <x v="0"/>
    <s v="DRV11"/>
    <s v="South"/>
    <s v="External"/>
    <m/>
    <d v="2024-02-06T00:00:00"/>
    <s v="OK"/>
    <n v="4.2"/>
    <n v="4.2"/>
    <n v="1.9999999998835847"/>
    <n v="0"/>
  </r>
  <r>
    <s v="D1881"/>
    <d v="2024-02-06T17:00:00"/>
    <d v="2024-02-07T05:00:00"/>
    <d v="2024-02-07T03:00:00"/>
    <x v="1"/>
    <n v="731"/>
    <n v="2640"/>
    <n v="726"/>
    <n v="12"/>
    <s v="Mini"/>
    <x v="2"/>
    <s v="DRV42"/>
    <s v="West"/>
    <s v="External"/>
    <n v="4.5"/>
    <d v="2024-02-06T00:00:00"/>
    <s v="OK"/>
    <n v="4.3"/>
    <n v="4.5"/>
    <n v="2.0000000000582077"/>
    <n v="0"/>
  </r>
  <r>
    <s v="D1882"/>
    <d v="2024-02-06T18:00:00"/>
    <d v="2024-02-07T06:00:00"/>
    <d v="2024-02-07T04:00:00"/>
    <x v="3"/>
    <n v="143"/>
    <n v="4260"/>
    <n v="102"/>
    <n v="11"/>
    <s v="Heavy"/>
    <x v="2"/>
    <s v="DRV13"/>
    <s v="West"/>
    <s v="Internal"/>
    <n v="4.2"/>
    <d v="2024-02-06T00:00:00"/>
    <s v="OK"/>
    <n v="4.3"/>
    <n v="4.2"/>
    <n v="2.0000000000582077"/>
    <n v="0"/>
  </r>
  <r>
    <s v="D1883"/>
    <d v="2024-02-06T19:00:00"/>
    <d v="2024-02-07T07:00:00"/>
    <d v="2024-02-07T05:00:00"/>
    <x v="0"/>
    <n v="255"/>
    <n v="4912"/>
    <n v="741"/>
    <n v="10"/>
    <s v="Heavy"/>
    <x v="0"/>
    <s v="DRV12"/>
    <s v="East"/>
    <s v="Internal"/>
    <n v="4"/>
    <d v="2024-02-06T00:00:00"/>
    <s v="OK"/>
    <n v="4.2"/>
    <n v="4"/>
    <n v="1.9999999998835847"/>
    <n v="0"/>
  </r>
  <r>
    <s v="D1884"/>
    <d v="2024-02-06T20:00:00"/>
    <d v="2024-02-07T08:00:00"/>
    <d v="2024-02-07T06:00:00"/>
    <x v="2"/>
    <n v="943"/>
    <n v="825"/>
    <n v="510"/>
    <n v="11"/>
    <s v="Standard"/>
    <x v="2"/>
    <s v="DRV31"/>
    <s v="East"/>
    <s v="Internal"/>
    <n v="4.2"/>
    <d v="2024-02-06T00:00:00"/>
    <s v="OK"/>
    <n v="4.2"/>
    <n v="4.2"/>
    <n v="2.0000000000582077"/>
    <n v="0"/>
  </r>
  <r>
    <s v="D1885"/>
    <d v="2024-02-06T21:00:00"/>
    <d v="2024-02-07T09:00:00"/>
    <d v="2024-02-07T07:00:00"/>
    <x v="4"/>
    <n v="856"/>
    <n v="4221"/>
    <n v="535"/>
    <n v="21"/>
    <s v="Heavy"/>
    <x v="2"/>
    <s v="DRV32"/>
    <s v="East"/>
    <s v="Internal"/>
    <n v="4.2"/>
    <d v="2024-02-06T00:00:00"/>
    <s v="OK"/>
    <n v="4.2"/>
    <n v="4.2"/>
    <n v="2.0000000000582077"/>
    <n v="0"/>
  </r>
  <r>
    <s v="D1886"/>
    <d v="2024-02-06T22:00:00"/>
    <d v="2024-02-07T10:00:00"/>
    <d v="2024-02-07T08:00:00"/>
    <x v="1"/>
    <n v="411"/>
    <n v="1719"/>
    <n v="759"/>
    <n v="2"/>
    <s v="Ultra"/>
    <x v="0"/>
    <s v="DRV50"/>
    <s v="Central"/>
    <s v="External"/>
    <n v="4"/>
    <d v="2024-02-06T00:00:00"/>
    <s v="OK"/>
    <n v="4.2"/>
    <n v="4"/>
    <n v="1.9999999998835847"/>
    <n v="0"/>
  </r>
  <r>
    <s v="D1887"/>
    <d v="2024-02-06T23:00:00"/>
    <d v="2024-02-07T11:00:00"/>
    <d v="2024-02-07T09:00:00"/>
    <x v="1"/>
    <n v="659"/>
    <n v="2130"/>
    <n v="335"/>
    <n v="15"/>
    <s v="Standard"/>
    <x v="3"/>
    <s v="DRV7"/>
    <s v="East"/>
    <s v="External"/>
    <m/>
    <d v="2024-02-06T00:00:00"/>
    <s v="OK"/>
    <n v="4.2"/>
    <n v="4.2"/>
    <n v="2.0000000000582077"/>
    <n v="0"/>
  </r>
  <r>
    <s v="D1888"/>
    <d v="2024-02-07T00:00:00"/>
    <d v="2024-02-07T12:00:00"/>
    <d v="2024-02-07T10:00:00"/>
    <x v="5"/>
    <n v="351"/>
    <n v="1966"/>
    <n v="634"/>
    <n v="6"/>
    <s v="Standard"/>
    <x v="0"/>
    <s v="DRV9"/>
    <s v="East"/>
    <s v="External"/>
    <n v="3.8"/>
    <d v="2024-02-07T00:00:00"/>
    <s v="OK"/>
    <n v="4.2"/>
    <n v="3.8"/>
    <n v="2.0000000000582077"/>
    <n v="0"/>
  </r>
  <r>
    <s v="D1889"/>
    <d v="2024-02-07T01:00:00"/>
    <d v="2024-02-07T13:00:00"/>
    <d v="2024-02-07T11:00:00"/>
    <x v="1"/>
    <n v="417"/>
    <n v="972"/>
    <n v="259"/>
    <n v="12"/>
    <s v="Standard"/>
    <x v="1"/>
    <s v="DRV7"/>
    <s v="South"/>
    <s v="External"/>
    <m/>
    <d v="2024-02-07T00:00:00"/>
    <s v="OK"/>
    <n v="4.2"/>
    <n v="4.2"/>
    <n v="1.9999999998835847"/>
    <n v="0"/>
  </r>
  <r>
    <s v="D1890"/>
    <d v="2024-02-07T02:00:00"/>
    <d v="2024-02-07T14:00:00"/>
    <d v="2024-02-07T12:00:00"/>
    <x v="2"/>
    <n v="878"/>
    <n v="1165"/>
    <n v="99"/>
    <n v="11"/>
    <s v="Standard"/>
    <x v="0"/>
    <s v="DRV32"/>
    <s v="West"/>
    <s v="External"/>
    <n v="4.7"/>
    <d v="2024-02-07T00:00:00"/>
    <s v="OK"/>
    <n v="4.3"/>
    <n v="4.7"/>
    <n v="2.0000000000582077"/>
    <n v="0"/>
  </r>
  <r>
    <s v="D1891"/>
    <d v="2024-02-07T03:00:00"/>
    <d v="2024-02-07T15:00:00"/>
    <d v="2024-02-07T13:00:00"/>
    <x v="5"/>
    <n v="196"/>
    <n v="3433"/>
    <n v="467"/>
    <n v="25"/>
    <s v="Heavy"/>
    <x v="3"/>
    <s v="DRV25"/>
    <s v="South"/>
    <s v="Internal"/>
    <m/>
    <d v="2024-02-07T00:00:00"/>
    <s v="OK"/>
    <n v="4.3"/>
    <n v="4.3"/>
    <n v="2.0000000000582077"/>
    <n v="0"/>
  </r>
  <r>
    <s v="D1892"/>
    <d v="2024-02-07T04:00:00"/>
    <d v="2024-02-07T16:00:00"/>
    <d v="2024-02-07T14:00:00"/>
    <x v="4"/>
    <n v="632"/>
    <n v="2648"/>
    <n v="141"/>
    <n v="22"/>
    <s v="Mini"/>
    <x v="0"/>
    <s v="DRV4"/>
    <s v="South"/>
    <s v="External"/>
    <n v="4"/>
    <d v="2024-02-07T00:00:00"/>
    <s v="OK"/>
    <n v="4.2"/>
    <n v="4"/>
    <n v="1.9999999998835847"/>
    <n v="0"/>
  </r>
  <r>
    <s v="D1893"/>
    <d v="2024-02-07T05:00:00"/>
    <d v="2024-02-07T17:00:00"/>
    <d v="2024-02-07T15:00:00"/>
    <x v="4"/>
    <n v="903"/>
    <n v="1455"/>
    <n v="121"/>
    <n v="3"/>
    <s v="Standard"/>
    <x v="0"/>
    <s v="DRV41"/>
    <s v="North"/>
    <s v="External"/>
    <m/>
    <d v="2024-02-07T00:00:00"/>
    <s v="OK"/>
    <n v="4.4000000000000004"/>
    <n v="4.4000000000000004"/>
    <n v="2.0000000000582077"/>
    <n v="0"/>
  </r>
  <r>
    <s v="D1894"/>
    <d v="2024-02-07T06:00:00"/>
    <d v="2024-02-07T18:00:00"/>
    <d v="2024-02-07T16:00:00"/>
    <x v="1"/>
    <n v="808"/>
    <n v="1173"/>
    <n v="279"/>
    <n v="22"/>
    <s v="Ultra"/>
    <x v="3"/>
    <s v="DRV42"/>
    <s v="East"/>
    <s v="External"/>
    <n v="4.5"/>
    <d v="2024-02-07T00:00:00"/>
    <s v="OK"/>
    <n v="4.2"/>
    <n v="4.5"/>
    <n v="2.0000000000582077"/>
    <n v="0"/>
  </r>
  <r>
    <s v="D1895"/>
    <d v="2024-02-07T07:00:00"/>
    <d v="2024-02-07T19:00:00"/>
    <d v="2024-02-07T17:00:00"/>
    <x v="4"/>
    <n v="719"/>
    <n v="3044"/>
    <n v="536"/>
    <n v="8"/>
    <s v="Mini"/>
    <x v="1"/>
    <s v="DRV8"/>
    <s v="South"/>
    <s v="External"/>
    <n v="4.7"/>
    <d v="2024-02-07T00:00:00"/>
    <s v="OK"/>
    <n v="4.2"/>
    <n v="4.7"/>
    <n v="1.9999999998835847"/>
    <n v="0"/>
  </r>
  <r>
    <s v="D1896"/>
    <d v="2024-02-07T08:00:00"/>
    <d v="2024-02-07T20:00:00"/>
    <d v="2024-02-07T18:00:00"/>
    <x v="2"/>
    <n v="183"/>
    <n v="1680"/>
    <n v="390"/>
    <n v="28"/>
    <s v="Heavy"/>
    <x v="1"/>
    <s v="DRV10"/>
    <s v="West"/>
    <s v="External"/>
    <m/>
    <d v="2024-02-07T00:00:00"/>
    <s v="OK"/>
    <n v="4.3"/>
    <n v="4.3"/>
    <n v="2.0000000000582077"/>
    <n v="0"/>
  </r>
  <r>
    <s v="D1897"/>
    <d v="2024-02-07T09:00:00"/>
    <d v="2024-02-07T21:00:00"/>
    <d v="2024-02-07T19:00:00"/>
    <x v="1"/>
    <n v="364"/>
    <n v="3560"/>
    <n v="236"/>
    <n v="8"/>
    <s v="Heavy"/>
    <x v="0"/>
    <s v="DRV5"/>
    <s v="North"/>
    <s v="Internal"/>
    <n v="4.7"/>
    <d v="2024-02-07T00:00:00"/>
    <s v="OK"/>
    <n v="4.3"/>
    <n v="4.7"/>
    <n v="2.0000000000582077"/>
    <n v="0"/>
  </r>
  <r>
    <s v="D1898"/>
    <d v="2024-02-07T10:00:00"/>
    <d v="2024-02-07T22:00:00"/>
    <d v="2024-02-07T20:00:00"/>
    <x v="1"/>
    <n v="577"/>
    <n v="3512"/>
    <n v="546"/>
    <n v="5"/>
    <s v="Standard"/>
    <x v="3"/>
    <s v="DRV50"/>
    <s v="East"/>
    <s v="Internal"/>
    <m/>
    <d v="2024-02-07T00:00:00"/>
    <s v="OK"/>
    <n v="4.2"/>
    <n v="4.2"/>
    <n v="1.9999999998835847"/>
    <n v="0"/>
  </r>
  <r>
    <s v="D1899"/>
    <d v="2024-02-07T11:00:00"/>
    <d v="2024-02-07T23:00:00"/>
    <d v="2024-02-07T21:00:00"/>
    <x v="4"/>
    <n v="844"/>
    <n v="2545"/>
    <n v="725"/>
    <n v="15"/>
    <s v="Heavy"/>
    <x v="2"/>
    <s v="DRV25"/>
    <s v="Central"/>
    <s v="Internal"/>
    <n v="3.8"/>
    <d v="2024-02-07T00:00:00"/>
    <s v="OK"/>
    <n v="4.2"/>
    <n v="3.8"/>
    <n v="2.0000000000582077"/>
    <n v="0"/>
  </r>
  <r>
    <s v="D1900"/>
    <d v="2024-02-07T12:00:00"/>
    <d v="2024-02-08T00:00:00"/>
    <d v="2024-02-07T22:00:00"/>
    <x v="3"/>
    <n v="838"/>
    <n v="1148"/>
    <n v="290"/>
    <n v="25"/>
    <s v="Mini"/>
    <x v="1"/>
    <s v="DRV29"/>
    <s v="North"/>
    <s v="Internal"/>
    <n v="4.7"/>
    <d v="2024-02-07T00:00:00"/>
    <s v="OK"/>
    <n v="4.3"/>
    <n v="4.7"/>
    <n v="2.0000000000582077"/>
    <n v="0"/>
  </r>
  <r>
    <s v="D1901"/>
    <d v="2024-02-07T13:00:00"/>
    <d v="2024-02-08T01:00:00"/>
    <d v="2024-02-07T23:00:00"/>
    <x v="1"/>
    <n v="972"/>
    <n v="4766"/>
    <n v="753"/>
    <n v="26"/>
    <s v="Heavy"/>
    <x v="1"/>
    <s v="DRV4"/>
    <s v="Central"/>
    <s v="Internal"/>
    <n v="4"/>
    <d v="2024-02-07T00:00:00"/>
    <s v="OK"/>
    <n v="4.2"/>
    <n v="4"/>
    <n v="1.9999999998835847"/>
    <n v="0"/>
  </r>
  <r>
    <s v="D1902"/>
    <d v="2024-02-07T14:00:00"/>
    <d v="2024-02-08T02:00:00"/>
    <d v="2024-02-08T00:00:00"/>
    <x v="3"/>
    <n v="176"/>
    <n v="1675"/>
    <n v="572"/>
    <n v="22"/>
    <s v="Heavy"/>
    <x v="0"/>
    <s v="DRV37"/>
    <s v="South"/>
    <s v="External"/>
    <n v="4.2"/>
    <d v="2024-02-07T00:00:00"/>
    <s v="OK"/>
    <n v="4.2"/>
    <n v="4.2"/>
    <n v="2.0000000000582077"/>
    <n v="0"/>
  </r>
  <r>
    <s v="D1903"/>
    <d v="2024-02-07T15:00:00"/>
    <d v="2024-02-08T03:00:00"/>
    <d v="2024-02-08T01:00:00"/>
    <x v="2"/>
    <n v="749"/>
    <n v="4588"/>
    <n v="349"/>
    <n v="5"/>
    <s v="Mini"/>
    <x v="3"/>
    <s v="DRV45"/>
    <s v="East"/>
    <s v="Internal"/>
    <n v="4.2"/>
    <d v="2024-02-07T00:00:00"/>
    <s v="OK"/>
    <n v="4.2"/>
    <n v="4.2"/>
    <n v="2.0000000000582077"/>
    <n v="0"/>
  </r>
  <r>
    <s v="D1904"/>
    <d v="2024-02-07T16:00:00"/>
    <d v="2024-02-08T04:00:00"/>
    <d v="2024-02-08T02:00:00"/>
    <x v="4"/>
    <n v="336"/>
    <n v="4121"/>
    <n v="660"/>
    <n v="17"/>
    <s v="Mini"/>
    <x v="2"/>
    <s v="DRV43"/>
    <s v="North"/>
    <s v="Internal"/>
    <n v="3.8"/>
    <d v="2024-02-07T00:00:00"/>
    <s v="OK"/>
    <n v="4.3"/>
    <n v="3.8"/>
    <n v="1.9999999998835847"/>
    <n v="0"/>
  </r>
  <r>
    <s v="D1905"/>
    <d v="2024-02-07T17:00:00"/>
    <d v="2024-02-08T05:00:00"/>
    <d v="2024-02-08T03:00:00"/>
    <x v="1"/>
    <n v="868"/>
    <n v="2603"/>
    <n v="759"/>
    <n v="29"/>
    <s v="Mini"/>
    <x v="2"/>
    <s v="DRV4"/>
    <s v="West"/>
    <s v="Internal"/>
    <n v="4"/>
    <d v="2024-02-07T00:00:00"/>
    <s v="OK"/>
    <n v="4.3"/>
    <n v="4"/>
    <n v="2.0000000000582077"/>
    <n v="0"/>
  </r>
  <r>
    <s v="D1906"/>
    <d v="2024-02-07T18:00:00"/>
    <d v="2024-02-08T06:00:00"/>
    <d v="2024-02-08T04:00:00"/>
    <x v="5"/>
    <n v="762"/>
    <n v="4852"/>
    <n v="719"/>
    <n v="21"/>
    <s v="Ultra"/>
    <x v="3"/>
    <s v="DRV50"/>
    <s v="Central"/>
    <s v="Internal"/>
    <n v="4.5"/>
    <d v="2024-02-07T00:00:00"/>
    <s v="OK"/>
    <n v="4.2"/>
    <n v="4.5"/>
    <n v="2.0000000000582077"/>
    <n v="0"/>
  </r>
  <r>
    <s v="D1907"/>
    <d v="2024-02-07T19:00:00"/>
    <d v="2024-02-08T07:00:00"/>
    <d v="2024-02-08T05:00:00"/>
    <x v="0"/>
    <n v="350"/>
    <n v="1458"/>
    <n v="596"/>
    <n v="29"/>
    <s v="Standard"/>
    <x v="3"/>
    <s v="DRV48"/>
    <s v="North"/>
    <s v="External"/>
    <m/>
    <d v="2024-02-07T00:00:00"/>
    <s v="OK"/>
    <n v="4.4000000000000004"/>
    <n v="4.4000000000000004"/>
    <n v="1.9999999998835847"/>
    <n v="0"/>
  </r>
  <r>
    <s v="D1908"/>
    <d v="2024-02-07T20:00:00"/>
    <d v="2024-02-08T08:00:00"/>
    <d v="2024-02-08T06:00:00"/>
    <x v="2"/>
    <n v="270"/>
    <n v="4395"/>
    <n v="741"/>
    <n v="17"/>
    <s v="Heavy"/>
    <x v="2"/>
    <s v="DRV47"/>
    <s v="East"/>
    <s v="Internal"/>
    <m/>
    <d v="2024-02-07T00:00:00"/>
    <s v="OK"/>
    <n v="4.2"/>
    <n v="4.2"/>
    <n v="2.0000000000582077"/>
    <n v="0"/>
  </r>
  <r>
    <s v="D1909"/>
    <d v="2024-02-07T21:00:00"/>
    <d v="2024-02-08T09:00:00"/>
    <d v="2024-02-08T07:00:00"/>
    <x v="4"/>
    <n v="416"/>
    <n v="2292"/>
    <n v="794"/>
    <n v="4"/>
    <s v="Standard"/>
    <x v="3"/>
    <s v="DRV43"/>
    <s v="South"/>
    <s v="Internal"/>
    <m/>
    <d v="2024-02-07T00:00:00"/>
    <s v="OK"/>
    <n v="4.3"/>
    <n v="4.3"/>
    <n v="2.0000000000582077"/>
    <n v="0"/>
  </r>
  <r>
    <s v="D1910"/>
    <d v="2024-02-07T22:00:00"/>
    <d v="2024-02-08T10:00:00"/>
    <d v="2024-02-08T08:00:00"/>
    <x v="5"/>
    <n v="675"/>
    <n v="1676"/>
    <n v="303"/>
    <n v="22"/>
    <s v="Ultra"/>
    <x v="1"/>
    <s v="DRV5"/>
    <s v="Central"/>
    <s v="External"/>
    <m/>
    <d v="2024-02-07T00:00:00"/>
    <s v="OK"/>
    <n v="4.2"/>
    <n v="4.2"/>
    <n v="1.9999999998835847"/>
    <n v="0"/>
  </r>
  <r>
    <s v="D1911"/>
    <d v="2024-02-07T23:00:00"/>
    <d v="2024-02-08T11:00:00"/>
    <d v="2024-02-08T09:00:00"/>
    <x v="5"/>
    <n v="750"/>
    <n v="1592"/>
    <n v="625"/>
    <n v="14"/>
    <s v="Heavy"/>
    <x v="3"/>
    <s v="DRV49"/>
    <s v="East"/>
    <s v="External"/>
    <n v="4.2"/>
    <d v="2024-02-07T00:00:00"/>
    <s v="OK"/>
    <n v="4.2"/>
    <n v="4.2"/>
    <n v="2.0000000000582077"/>
    <n v="0"/>
  </r>
  <r>
    <s v="D1912"/>
    <d v="2024-02-08T00:00:00"/>
    <d v="2024-02-08T12:00:00"/>
    <d v="2024-02-08T10:00:00"/>
    <x v="3"/>
    <n v="484"/>
    <n v="2299"/>
    <n v="267"/>
    <n v="22"/>
    <s v="Ultra"/>
    <x v="0"/>
    <s v="DRV50"/>
    <s v="West"/>
    <s v="External"/>
    <n v="4.7"/>
    <d v="2024-02-08T00:00:00"/>
    <s v="OK"/>
    <n v="4.3"/>
    <n v="4.7"/>
    <n v="2.0000000000582077"/>
    <n v="0"/>
  </r>
  <r>
    <s v="D1913"/>
    <d v="2024-02-08T01:00:00"/>
    <d v="2024-02-08T13:00:00"/>
    <d v="2024-02-08T11:00:00"/>
    <x v="5"/>
    <n v="337"/>
    <n v="2331"/>
    <n v="545"/>
    <n v="10"/>
    <s v="Ultra"/>
    <x v="2"/>
    <s v="DRV38"/>
    <s v="Central"/>
    <s v="Internal"/>
    <n v="4.5"/>
    <d v="2024-02-08T00:00:00"/>
    <s v="OK"/>
    <n v="4.2"/>
    <n v="4.5"/>
    <n v="1.9999999998835847"/>
    <n v="0"/>
  </r>
  <r>
    <s v="D1914"/>
    <d v="2024-02-08T02:00:00"/>
    <d v="2024-02-08T14:00:00"/>
    <d v="2024-02-08T12:00:00"/>
    <x v="5"/>
    <n v="170"/>
    <n v="4551"/>
    <n v="399"/>
    <n v="26"/>
    <s v="Mini"/>
    <x v="3"/>
    <s v="DRV26"/>
    <s v="Central"/>
    <s v="External"/>
    <n v="3.8"/>
    <d v="2024-02-08T00:00:00"/>
    <s v="OK"/>
    <n v="4.2"/>
    <n v="3.8"/>
    <n v="2.0000000000582077"/>
    <n v="0"/>
  </r>
  <r>
    <s v="D1915"/>
    <d v="2024-02-08T03:00:00"/>
    <d v="2024-02-08T15:00:00"/>
    <d v="2024-02-08T13:00:00"/>
    <x v="2"/>
    <n v="331"/>
    <n v="3930"/>
    <n v="467"/>
    <n v="16"/>
    <s v="Mini"/>
    <x v="0"/>
    <s v="DRV37"/>
    <s v="East"/>
    <s v="External"/>
    <m/>
    <d v="2024-02-08T00:00:00"/>
    <s v="OK"/>
    <n v="4.2"/>
    <n v="4.2"/>
    <n v="2.0000000000582077"/>
    <n v="0"/>
  </r>
  <r>
    <s v="D1916"/>
    <d v="2024-02-08T04:00:00"/>
    <d v="2024-02-08T16:00:00"/>
    <d v="2024-02-08T14:00:00"/>
    <x v="0"/>
    <n v="851"/>
    <n v="2542"/>
    <n v="84"/>
    <n v="2"/>
    <s v="Heavy"/>
    <x v="2"/>
    <s v="DRV11"/>
    <s v="North"/>
    <s v="Internal"/>
    <n v="4"/>
    <d v="2024-02-08T00:00:00"/>
    <s v="OK"/>
    <n v="4.3"/>
    <n v="4"/>
    <n v="1.9999999998835847"/>
    <n v="0"/>
  </r>
  <r>
    <s v="D1917"/>
    <d v="2024-02-08T05:00:00"/>
    <d v="2024-02-08T17:00:00"/>
    <d v="2024-02-08T15:00:00"/>
    <x v="5"/>
    <n v="254"/>
    <n v="3848"/>
    <n v="118"/>
    <n v="10"/>
    <s v="Standard"/>
    <x v="3"/>
    <s v="DRV16"/>
    <s v="Central"/>
    <s v="Internal"/>
    <n v="4.2"/>
    <d v="2024-02-08T00:00:00"/>
    <s v="OK"/>
    <n v="4.2"/>
    <n v="4.2"/>
    <n v="2.0000000000582077"/>
    <n v="0"/>
  </r>
  <r>
    <s v="D1918"/>
    <d v="2024-02-08T06:00:00"/>
    <d v="2024-02-08T18:00:00"/>
    <d v="2024-02-08T16:00:00"/>
    <x v="5"/>
    <n v="924"/>
    <n v="1364"/>
    <n v="795"/>
    <n v="8"/>
    <s v="Ultra"/>
    <x v="0"/>
    <s v="DRV36"/>
    <s v="West"/>
    <s v="External"/>
    <n v="3.8"/>
    <d v="2024-02-08T00:00:00"/>
    <s v="OK"/>
    <n v="4.3"/>
    <n v="3.8"/>
    <n v="2.0000000000582077"/>
    <n v="0"/>
  </r>
  <r>
    <s v="D1919"/>
    <d v="2024-02-08T07:00:00"/>
    <d v="2024-02-08T19:00:00"/>
    <d v="2024-02-08T17:00:00"/>
    <x v="0"/>
    <n v="557"/>
    <n v="3260"/>
    <n v="79"/>
    <n v="22"/>
    <s v="Heavy"/>
    <x v="2"/>
    <s v="DRV3"/>
    <s v="Central"/>
    <s v="Internal"/>
    <n v="4.5"/>
    <d v="2024-02-08T00:00:00"/>
    <s v="OK"/>
    <n v="4.2"/>
    <n v="4.5"/>
    <n v="1.9999999998835847"/>
    <n v="0"/>
  </r>
  <r>
    <s v="D1920"/>
    <d v="2024-02-08T08:00:00"/>
    <d v="2024-02-08T20:00:00"/>
    <d v="2024-02-08T18:00:00"/>
    <x v="1"/>
    <n v="766"/>
    <n v="529"/>
    <n v="67"/>
    <n v="15"/>
    <s v="Mini"/>
    <x v="1"/>
    <s v="DRV5"/>
    <s v="Central"/>
    <s v="Internal"/>
    <n v="4"/>
    <d v="2024-02-08T00:00:00"/>
    <s v="OK"/>
    <n v="4.2"/>
    <n v="4"/>
    <n v="2.0000000000582077"/>
    <n v="0"/>
  </r>
  <r>
    <s v="D1921"/>
    <d v="2024-02-08T09:00:00"/>
    <d v="2024-02-08T21:00:00"/>
    <d v="2024-02-08T19:00:00"/>
    <x v="2"/>
    <n v="540"/>
    <n v="1941"/>
    <n v="754"/>
    <n v="8"/>
    <s v="Standard"/>
    <x v="2"/>
    <s v="DRV34"/>
    <s v="South"/>
    <s v="External"/>
    <n v="3.8"/>
    <d v="2024-02-08T00:00:00"/>
    <s v="OK"/>
    <n v="4.2"/>
    <n v="3.8"/>
    <n v="2.0000000000582077"/>
    <n v="0"/>
  </r>
  <r>
    <s v="D1922"/>
    <d v="2024-02-08T10:00:00"/>
    <d v="2024-02-08T22:00:00"/>
    <d v="2024-02-08T20:00:00"/>
    <x v="3"/>
    <n v="398"/>
    <n v="1779"/>
    <n v="431"/>
    <n v="2"/>
    <s v="Mini"/>
    <x v="2"/>
    <s v="DRV18"/>
    <s v="East"/>
    <s v="External"/>
    <n v="4.7"/>
    <d v="2024-02-08T00:00:00"/>
    <s v="OK"/>
    <n v="4.2"/>
    <n v="4.7"/>
    <n v="1.9999999998835847"/>
    <n v="0"/>
  </r>
  <r>
    <s v="D1923"/>
    <d v="2024-02-08T11:00:00"/>
    <d v="2024-02-08T23:00:00"/>
    <d v="2024-02-08T21:00:00"/>
    <x v="4"/>
    <n v="316"/>
    <n v="1958"/>
    <n v="754"/>
    <n v="7"/>
    <s v="Standard"/>
    <x v="0"/>
    <s v="DRV33"/>
    <s v="South"/>
    <s v="External"/>
    <n v="3.8"/>
    <d v="2024-02-08T00:00:00"/>
    <s v="OK"/>
    <n v="4.2"/>
    <n v="3.8"/>
    <n v="2.0000000000582077"/>
    <n v="0"/>
  </r>
  <r>
    <s v="D1924"/>
    <d v="2024-02-08T12:00:00"/>
    <d v="2024-02-09T00:00:00"/>
    <d v="2024-02-08T22:00:00"/>
    <x v="3"/>
    <n v="775"/>
    <n v="797"/>
    <n v="618"/>
    <n v="29"/>
    <s v="Heavy"/>
    <x v="1"/>
    <s v="DRV32"/>
    <s v="North"/>
    <s v="Internal"/>
    <m/>
    <d v="2024-02-08T00:00:00"/>
    <s v="OK"/>
    <n v="4.3"/>
    <n v="4.3"/>
    <n v="2.0000000000582077"/>
    <n v="0"/>
  </r>
  <r>
    <s v="D1925"/>
    <d v="2024-02-08T13:00:00"/>
    <d v="2024-02-09T01:00:00"/>
    <d v="2024-02-08T23:00:00"/>
    <x v="2"/>
    <n v="667"/>
    <n v="1381"/>
    <n v="785"/>
    <n v="9"/>
    <s v="Ultra"/>
    <x v="0"/>
    <s v="DRV14"/>
    <s v="West"/>
    <s v="Internal"/>
    <n v="3.8"/>
    <d v="2024-02-08T00:00:00"/>
    <s v="OK"/>
    <n v="4.3"/>
    <n v="3.8"/>
    <n v="1.9999999998835847"/>
    <n v="0"/>
  </r>
  <r>
    <s v="D1926"/>
    <d v="2024-02-08T14:00:00"/>
    <d v="2024-02-09T02:00:00"/>
    <d v="2024-02-09T00:00:00"/>
    <x v="2"/>
    <n v="741"/>
    <n v="2988"/>
    <n v="624"/>
    <n v="26"/>
    <s v="Standard"/>
    <x v="1"/>
    <s v="DRV39"/>
    <s v="West"/>
    <s v="External"/>
    <m/>
    <d v="2024-02-08T00:00:00"/>
    <s v="OK"/>
    <n v="4.3"/>
    <n v="4.3"/>
    <n v="2.0000000000582077"/>
    <n v="0"/>
  </r>
  <r>
    <s v="D1927"/>
    <d v="2024-02-08T15:00:00"/>
    <d v="2024-02-09T03:00:00"/>
    <d v="2024-02-09T01:00:00"/>
    <x v="3"/>
    <n v="451"/>
    <n v="827"/>
    <n v="407"/>
    <n v="3"/>
    <s v="Mini"/>
    <x v="1"/>
    <s v="DRV31"/>
    <s v="North"/>
    <s v="Internal"/>
    <m/>
    <d v="2024-02-08T00:00:00"/>
    <s v="OK"/>
    <n v="4.3"/>
    <n v="4.3"/>
    <n v="2.0000000000582077"/>
    <n v="0"/>
  </r>
  <r>
    <s v="D1928"/>
    <d v="2024-02-08T16:00:00"/>
    <d v="2024-02-09T04:00:00"/>
    <d v="2024-02-09T02:00:00"/>
    <x v="0"/>
    <n v="487"/>
    <n v="1389"/>
    <n v="352"/>
    <n v="9"/>
    <s v="Standard"/>
    <x v="0"/>
    <s v="DRV23"/>
    <s v="North"/>
    <s v="External"/>
    <n v="4.5"/>
    <d v="2024-02-08T00:00:00"/>
    <s v="OK"/>
    <n v="4.4000000000000004"/>
    <n v="4.5"/>
    <n v="1.9999999998835847"/>
    <n v="0"/>
  </r>
  <r>
    <s v="D1929"/>
    <d v="2024-02-08T17:00:00"/>
    <d v="2024-02-09T05:00:00"/>
    <d v="2024-02-09T03:00:00"/>
    <x v="3"/>
    <n v="688"/>
    <n v="3781"/>
    <n v="702"/>
    <n v="6"/>
    <s v="Ultra"/>
    <x v="3"/>
    <s v="DRV24"/>
    <s v="Central"/>
    <s v="Internal"/>
    <n v="4.5"/>
    <d v="2024-02-08T00:00:00"/>
    <s v="OK"/>
    <n v="4.2"/>
    <n v="4.5"/>
    <n v="2.0000000000582077"/>
    <n v="0"/>
  </r>
  <r>
    <s v="D1930"/>
    <d v="2024-02-08T18:00:00"/>
    <d v="2024-02-09T06:00:00"/>
    <d v="2024-02-09T04:00:00"/>
    <x v="1"/>
    <n v="698"/>
    <n v="1712"/>
    <n v="578"/>
    <n v="7"/>
    <s v="Mini"/>
    <x v="1"/>
    <s v="DRV31"/>
    <s v="North"/>
    <s v="Internal"/>
    <m/>
    <d v="2024-02-08T00:00:00"/>
    <s v="OK"/>
    <n v="4.3"/>
    <n v="4.3"/>
    <n v="2.0000000000582077"/>
    <n v="0"/>
  </r>
  <r>
    <s v="D1931"/>
    <d v="2024-02-08T19:00:00"/>
    <d v="2024-02-09T07:00:00"/>
    <d v="2024-02-09T05:00:00"/>
    <x v="1"/>
    <n v="944"/>
    <n v="1784"/>
    <n v="400"/>
    <n v="21"/>
    <s v="Standard"/>
    <x v="1"/>
    <s v="DRV45"/>
    <s v="South"/>
    <s v="External"/>
    <n v="4.2"/>
    <d v="2024-02-08T00:00:00"/>
    <s v="OK"/>
    <n v="4.2"/>
    <n v="4.2"/>
    <n v="1.9999999998835847"/>
    <n v="0"/>
  </r>
  <r>
    <s v="D1932"/>
    <d v="2024-02-08T20:00:00"/>
    <d v="2024-02-09T08:00:00"/>
    <d v="2024-02-09T06:00:00"/>
    <x v="0"/>
    <n v="73"/>
    <n v="2307"/>
    <n v="353"/>
    <n v="18"/>
    <s v="Mini"/>
    <x v="1"/>
    <s v="DRV32"/>
    <s v="Central"/>
    <s v="External"/>
    <n v="4.7"/>
    <d v="2024-02-08T00:00:00"/>
    <s v="OK"/>
    <n v="4.2"/>
    <n v="4.7"/>
    <n v="2.0000000000582077"/>
    <n v="0"/>
  </r>
  <r>
    <s v="D1933"/>
    <d v="2024-02-08T21:00:00"/>
    <d v="2024-02-09T09:00:00"/>
    <d v="2024-02-09T07:00:00"/>
    <x v="0"/>
    <n v="951"/>
    <n v="4532"/>
    <n v="659"/>
    <n v="8"/>
    <s v="Heavy"/>
    <x v="0"/>
    <s v="DRV10"/>
    <s v="East"/>
    <s v="External"/>
    <n v="4"/>
    <d v="2024-02-08T00:00:00"/>
    <s v="OK"/>
    <n v="4.2"/>
    <n v="4"/>
    <n v="2.0000000000582077"/>
    <n v="0"/>
  </r>
  <r>
    <s v="D1934"/>
    <d v="2024-02-08T22:00:00"/>
    <d v="2024-02-09T10:00:00"/>
    <d v="2024-02-09T08:00:00"/>
    <x v="4"/>
    <n v="61"/>
    <n v="568"/>
    <n v="195"/>
    <n v="8"/>
    <s v="Mini"/>
    <x v="2"/>
    <s v="DRV27"/>
    <s v="South"/>
    <s v="External"/>
    <n v="4.2"/>
    <d v="2024-02-08T00:00:00"/>
    <s v="OK"/>
    <n v="4.2"/>
    <n v="4.2"/>
    <n v="1.9999999998835847"/>
    <n v="0"/>
  </r>
  <r>
    <s v="D1935"/>
    <d v="2024-02-08T23:00:00"/>
    <d v="2024-02-09T11:00:00"/>
    <d v="2024-02-09T09:00:00"/>
    <x v="5"/>
    <n v="388"/>
    <n v="673"/>
    <n v="532"/>
    <n v="12"/>
    <s v="Ultra"/>
    <x v="2"/>
    <s v="DRV41"/>
    <s v="Central"/>
    <s v="Internal"/>
    <n v="4.2"/>
    <d v="2024-02-08T00:00:00"/>
    <s v="OK"/>
    <n v="4.2"/>
    <n v="4.2"/>
    <n v="2.0000000000582077"/>
    <n v="0"/>
  </r>
  <r>
    <s v="D1936"/>
    <d v="2024-02-09T00:00:00"/>
    <d v="2024-02-09T12:00:00"/>
    <d v="2024-02-09T10:00:00"/>
    <x v="1"/>
    <n v="169"/>
    <n v="2562"/>
    <n v="274"/>
    <n v="26"/>
    <s v="Heavy"/>
    <x v="3"/>
    <s v="DRV3"/>
    <s v="North"/>
    <s v="External"/>
    <n v="4.5"/>
    <d v="2024-02-09T00:00:00"/>
    <s v="OK"/>
    <n v="4.4000000000000004"/>
    <n v="4.5"/>
    <n v="2.0000000000582077"/>
    <n v="0"/>
  </r>
  <r>
    <s v="D1937"/>
    <d v="2024-02-09T01:00:00"/>
    <d v="2024-02-09T13:00:00"/>
    <d v="2024-02-09T11:00:00"/>
    <x v="1"/>
    <n v="363"/>
    <n v="4751"/>
    <n v="88"/>
    <n v="18"/>
    <s v="Mini"/>
    <x v="2"/>
    <s v="DRV20"/>
    <s v="West"/>
    <s v="Internal"/>
    <m/>
    <d v="2024-02-09T00:00:00"/>
    <s v="OK"/>
    <n v="4.3"/>
    <n v="4.3"/>
    <n v="1.9999999998835847"/>
    <n v="0"/>
  </r>
  <r>
    <s v="D1938"/>
    <d v="2024-02-09T02:00:00"/>
    <d v="2024-02-09T14:00:00"/>
    <d v="2024-02-09T12:00:00"/>
    <x v="1"/>
    <n v="906"/>
    <n v="525"/>
    <n v="573"/>
    <n v="6"/>
    <s v="Ultra"/>
    <x v="1"/>
    <s v="DRV38"/>
    <s v="West"/>
    <s v="Internal"/>
    <n v="4.5"/>
    <d v="2024-02-09T00:00:00"/>
    <s v="OK"/>
    <n v="4.3"/>
    <n v="4.5"/>
    <n v="2.0000000000582077"/>
    <n v="0"/>
  </r>
  <r>
    <s v="D1939"/>
    <d v="2024-02-09T03:00:00"/>
    <d v="2024-02-09T15:00:00"/>
    <d v="2024-02-09T13:00:00"/>
    <x v="2"/>
    <n v="390"/>
    <n v="1164"/>
    <n v="775"/>
    <n v="1"/>
    <s v="Heavy"/>
    <x v="1"/>
    <s v="DRV33"/>
    <s v="Central"/>
    <s v="External"/>
    <n v="4.7"/>
    <d v="2024-02-09T00:00:00"/>
    <s v="OK"/>
    <n v="4.2"/>
    <n v="4.7"/>
    <n v="2.0000000000582077"/>
    <n v="0"/>
  </r>
  <r>
    <s v="D1940"/>
    <d v="2024-02-09T04:00:00"/>
    <d v="2024-02-09T16:00:00"/>
    <d v="2024-02-09T14:00:00"/>
    <x v="1"/>
    <n v="910"/>
    <n v="1167"/>
    <n v="717"/>
    <n v="17"/>
    <s v="Ultra"/>
    <x v="1"/>
    <s v="DRV11"/>
    <s v="East"/>
    <s v="Internal"/>
    <n v="3.8"/>
    <d v="2024-02-09T00:00:00"/>
    <s v="OK"/>
    <n v="4.2"/>
    <n v="3.8"/>
    <n v="1.9999999998835847"/>
    <n v="0"/>
  </r>
  <r>
    <s v="D1941"/>
    <d v="2024-02-09T05:00:00"/>
    <d v="2024-02-09T17:00:00"/>
    <d v="2024-02-09T15:00:00"/>
    <x v="5"/>
    <n v="613"/>
    <n v="2578"/>
    <n v="767"/>
    <n v="3"/>
    <s v="Mini"/>
    <x v="2"/>
    <s v="DRV14"/>
    <s v="South"/>
    <s v="Internal"/>
    <m/>
    <d v="2024-02-09T00:00:00"/>
    <s v="OK"/>
    <n v="4.3"/>
    <n v="4.3"/>
    <n v="2.0000000000582077"/>
    <n v="0"/>
  </r>
  <r>
    <s v="D1942"/>
    <d v="2024-02-09T06:00:00"/>
    <d v="2024-02-09T18:00:00"/>
    <d v="2024-02-09T16:00:00"/>
    <x v="5"/>
    <n v="241"/>
    <n v="3597"/>
    <n v="253"/>
    <n v="26"/>
    <s v="Ultra"/>
    <x v="3"/>
    <s v="DRV4"/>
    <s v="Central"/>
    <s v="External"/>
    <n v="4.2"/>
    <d v="2024-02-09T00:00:00"/>
    <s v="OK"/>
    <n v="4.2"/>
    <n v="4.2"/>
    <n v="2.0000000000582077"/>
    <n v="0"/>
  </r>
  <r>
    <s v="D1943"/>
    <d v="2024-02-09T07:00:00"/>
    <d v="2024-02-09T19:00:00"/>
    <d v="2024-02-09T17:00:00"/>
    <x v="4"/>
    <n v="532"/>
    <n v="3081"/>
    <n v="436"/>
    <n v="8"/>
    <s v="Ultra"/>
    <x v="1"/>
    <s v="DRV23"/>
    <s v="West"/>
    <s v="Internal"/>
    <n v="4"/>
    <d v="2024-02-09T00:00:00"/>
    <s v="OK"/>
    <n v="4.3"/>
    <n v="4"/>
    <n v="1.9999999998835847"/>
    <n v="0"/>
  </r>
  <r>
    <s v="D1944"/>
    <d v="2024-02-09T08:00:00"/>
    <d v="2024-02-09T20:00:00"/>
    <d v="2024-02-09T18:00:00"/>
    <x v="3"/>
    <n v="957"/>
    <n v="1657"/>
    <n v="628"/>
    <n v="12"/>
    <s v="Heavy"/>
    <x v="1"/>
    <s v="DRV17"/>
    <s v="West"/>
    <s v="Internal"/>
    <n v="3.8"/>
    <d v="2024-02-09T00:00:00"/>
    <s v="OK"/>
    <n v="4.3"/>
    <n v="3.8"/>
    <n v="2.0000000000582077"/>
    <n v="0"/>
  </r>
  <r>
    <s v="D1945"/>
    <d v="2024-02-09T09:00:00"/>
    <d v="2024-02-09T21:00:00"/>
    <d v="2024-02-09T19:00:00"/>
    <x v="2"/>
    <n v="694"/>
    <n v="2875"/>
    <n v="161"/>
    <n v="2"/>
    <s v="Heavy"/>
    <x v="0"/>
    <s v="DRV11"/>
    <s v="North"/>
    <s v="External"/>
    <n v="4.5"/>
    <d v="2024-02-09T00:00:00"/>
    <s v="OK"/>
    <n v="4.4000000000000004"/>
    <n v="4.5"/>
    <n v="2.0000000000582077"/>
    <n v="0"/>
  </r>
  <r>
    <s v="D1946"/>
    <d v="2024-02-09T10:00:00"/>
    <d v="2024-02-09T22:00:00"/>
    <d v="2024-02-09T20:00:00"/>
    <x v="2"/>
    <n v="412"/>
    <n v="2531"/>
    <n v="552"/>
    <n v="25"/>
    <s v="Mini"/>
    <x v="1"/>
    <s v="DRV37"/>
    <s v="West"/>
    <s v="External"/>
    <n v="4.5"/>
    <d v="2024-02-09T00:00:00"/>
    <s v="OK"/>
    <n v="4.3"/>
    <n v="4.5"/>
    <n v="1.9999999998835847"/>
    <n v="0"/>
  </r>
  <r>
    <s v="D1947"/>
    <d v="2024-02-09T11:00:00"/>
    <d v="2024-02-09T23:00:00"/>
    <d v="2024-02-09T21:00:00"/>
    <x v="1"/>
    <n v="767"/>
    <n v="2001"/>
    <n v="647"/>
    <n v="3"/>
    <s v="Standard"/>
    <x v="3"/>
    <s v="DRV17"/>
    <s v="North"/>
    <s v="Internal"/>
    <n v="4.5"/>
    <d v="2024-02-09T00:00:00"/>
    <s v="OK"/>
    <n v="4.3"/>
    <n v="4.5"/>
    <n v="2.0000000000582077"/>
    <n v="0"/>
  </r>
  <r>
    <s v="D1948"/>
    <d v="2024-02-09T12:00:00"/>
    <d v="2024-02-10T00:00:00"/>
    <d v="2024-02-09T22:00:00"/>
    <x v="0"/>
    <n v="401"/>
    <n v="596"/>
    <n v="599"/>
    <n v="29"/>
    <s v="Heavy"/>
    <x v="2"/>
    <s v="DRV10"/>
    <s v="South"/>
    <s v="Internal"/>
    <n v="4.7"/>
    <d v="2024-02-09T00:00:00"/>
    <s v="OK"/>
    <n v="4.3"/>
    <n v="4.7"/>
    <n v="2.0000000000582077"/>
    <n v="0"/>
  </r>
  <r>
    <s v="D1949"/>
    <d v="2024-02-09T13:00:00"/>
    <d v="2024-02-10T01:00:00"/>
    <d v="2024-02-09T23:00:00"/>
    <x v="2"/>
    <n v="957"/>
    <n v="3601"/>
    <n v="295"/>
    <n v="15"/>
    <s v="Mini"/>
    <x v="3"/>
    <s v="DRV37"/>
    <s v="Central"/>
    <s v="Internal"/>
    <n v="4.7"/>
    <d v="2024-02-09T00:00:00"/>
    <s v="OK"/>
    <n v="4.2"/>
    <n v="4.7"/>
    <n v="1.9999999998835847"/>
    <n v="0"/>
  </r>
  <r>
    <s v="D1950"/>
    <d v="2024-02-09T14:00:00"/>
    <d v="2024-02-10T02:00:00"/>
    <d v="2024-02-10T00:00:00"/>
    <x v="5"/>
    <n v="628"/>
    <n v="3349"/>
    <n v="427"/>
    <n v="2"/>
    <s v="Mini"/>
    <x v="2"/>
    <s v="DRV31"/>
    <s v="West"/>
    <s v="Internal"/>
    <n v="4.2"/>
    <d v="2024-02-09T00:00:00"/>
    <s v="OK"/>
    <n v="4.3"/>
    <n v="4.2"/>
    <n v="2.0000000000582077"/>
    <n v="0"/>
  </r>
  <r>
    <s v="D1951"/>
    <d v="2024-02-09T15:00:00"/>
    <d v="2024-02-10T03:00:00"/>
    <d v="2024-02-10T01:00:00"/>
    <x v="0"/>
    <n v="949"/>
    <n v="1547"/>
    <n v="86"/>
    <n v="27"/>
    <s v="Heavy"/>
    <x v="3"/>
    <s v="DRV30"/>
    <s v="Central"/>
    <s v="Internal"/>
    <n v="4.7"/>
    <d v="2024-02-09T00:00:00"/>
    <s v="OK"/>
    <n v="4.2"/>
    <n v="4.7"/>
    <n v="2.0000000000582077"/>
    <n v="0"/>
  </r>
  <r>
    <s v="D1952"/>
    <d v="2024-02-09T16:00:00"/>
    <d v="2024-02-10T04:00:00"/>
    <d v="2024-02-10T02:00:00"/>
    <x v="3"/>
    <n v="142"/>
    <n v="2617"/>
    <n v="88"/>
    <n v="21"/>
    <s v="Ultra"/>
    <x v="0"/>
    <s v="DRV14"/>
    <s v="Central"/>
    <s v="Internal"/>
    <n v="3.8"/>
    <d v="2024-02-09T00:00:00"/>
    <s v="OK"/>
    <n v="4.2"/>
    <n v="3.8"/>
    <n v="1.9999999998835847"/>
    <n v="0"/>
  </r>
  <r>
    <s v="D1953"/>
    <d v="2024-02-09T17:00:00"/>
    <d v="2024-02-10T05:00:00"/>
    <d v="2024-02-10T03:00:00"/>
    <x v="3"/>
    <n v="730"/>
    <n v="2541"/>
    <n v="665"/>
    <n v="21"/>
    <s v="Ultra"/>
    <x v="0"/>
    <s v="DRV49"/>
    <s v="South"/>
    <s v="Internal"/>
    <n v="4.5"/>
    <d v="2024-02-09T00:00:00"/>
    <s v="OK"/>
    <n v="4.3"/>
    <n v="4.5"/>
    <n v="2.0000000000582077"/>
    <n v="0"/>
  </r>
  <r>
    <s v="D1954"/>
    <d v="2024-02-09T18:00:00"/>
    <d v="2024-02-10T06:00:00"/>
    <d v="2024-02-10T04:00:00"/>
    <x v="0"/>
    <n v="99"/>
    <n v="4683"/>
    <n v="163"/>
    <n v="5"/>
    <s v="Heavy"/>
    <x v="0"/>
    <s v="DRV14"/>
    <s v="West"/>
    <s v="External"/>
    <m/>
    <d v="2024-02-09T00:00:00"/>
    <s v="OK"/>
    <n v="4.3"/>
    <n v="4.3"/>
    <n v="2.0000000000582077"/>
    <n v="0"/>
  </r>
  <r>
    <s v="D1955"/>
    <d v="2024-02-09T19:00:00"/>
    <d v="2024-02-10T07:00:00"/>
    <d v="2024-02-10T05:00:00"/>
    <x v="2"/>
    <n v="293"/>
    <n v="3948"/>
    <n v="684"/>
    <n v="1"/>
    <s v="Heavy"/>
    <x v="2"/>
    <s v="DRV35"/>
    <s v="South"/>
    <s v="Internal"/>
    <m/>
    <d v="2024-02-09T00:00:00"/>
    <s v="OK"/>
    <n v="4.3"/>
    <n v="4.3"/>
    <n v="1.9999999998835847"/>
    <n v="0"/>
  </r>
  <r>
    <s v="D1956"/>
    <d v="2024-02-09T20:00:00"/>
    <d v="2024-02-10T08:00:00"/>
    <d v="2024-02-10T06:00:00"/>
    <x v="0"/>
    <n v="439"/>
    <n v="2948"/>
    <n v="659"/>
    <n v="4"/>
    <s v="Standard"/>
    <x v="0"/>
    <s v="DRV12"/>
    <s v="East"/>
    <s v="Internal"/>
    <n v="4.7"/>
    <d v="2024-02-09T00:00:00"/>
    <s v="OK"/>
    <n v="4.2"/>
    <n v="4.7"/>
    <n v="2.0000000000582077"/>
    <n v="0"/>
  </r>
  <r>
    <s v="D1957"/>
    <d v="2024-02-09T21:00:00"/>
    <d v="2024-02-10T09:00:00"/>
    <d v="2024-02-10T07:00:00"/>
    <x v="4"/>
    <n v="681"/>
    <n v="2926"/>
    <n v="642"/>
    <n v="14"/>
    <s v="Ultra"/>
    <x v="0"/>
    <s v="DRV4"/>
    <s v="Central"/>
    <s v="Internal"/>
    <n v="4"/>
    <d v="2024-02-09T00:00:00"/>
    <s v="OK"/>
    <n v="4.2"/>
    <n v="4"/>
    <n v="2.0000000000582077"/>
    <n v="0"/>
  </r>
  <r>
    <s v="D1958"/>
    <d v="2024-02-09T22:00:00"/>
    <d v="2024-02-10T10:00:00"/>
    <d v="2024-02-10T08:00:00"/>
    <x v="4"/>
    <n v="160"/>
    <n v="1157"/>
    <n v="509"/>
    <n v="15"/>
    <s v="Standard"/>
    <x v="3"/>
    <s v="DRV12"/>
    <s v="North"/>
    <s v="Internal"/>
    <n v="4.2"/>
    <d v="2024-02-09T00:00:00"/>
    <s v="OK"/>
    <n v="4.3"/>
    <n v="4.2"/>
    <n v="1.9999999998835847"/>
    <n v="0"/>
  </r>
  <r>
    <s v="D1959"/>
    <d v="2024-02-09T23:00:00"/>
    <d v="2024-02-10T11:00:00"/>
    <d v="2024-02-10T09:00:00"/>
    <x v="3"/>
    <n v="848"/>
    <n v="4397"/>
    <n v="137"/>
    <n v="12"/>
    <s v="Standard"/>
    <x v="1"/>
    <s v="DRV21"/>
    <s v="South"/>
    <s v="Internal"/>
    <n v="4.2"/>
    <d v="2024-02-09T00:00:00"/>
    <s v="OK"/>
    <n v="4.3"/>
    <n v="4.2"/>
    <n v="2.0000000000582077"/>
    <n v="0"/>
  </r>
  <r>
    <s v="D1960"/>
    <d v="2024-02-10T00:00:00"/>
    <d v="2024-02-10T12:00:00"/>
    <d v="2024-02-10T10:00:00"/>
    <x v="1"/>
    <n v="432"/>
    <n v="3724"/>
    <n v="760"/>
    <n v="25"/>
    <s v="Mini"/>
    <x v="0"/>
    <s v="DRV10"/>
    <s v="Central"/>
    <s v="External"/>
    <n v="4"/>
    <d v="2024-02-10T00:00:00"/>
    <s v="OK"/>
    <n v="4.2"/>
    <n v="4"/>
    <n v="2.0000000000582077"/>
    <n v="0"/>
  </r>
  <r>
    <s v="D1961"/>
    <d v="2024-02-10T01:00:00"/>
    <d v="2024-02-10T13:00:00"/>
    <d v="2024-02-10T11:00:00"/>
    <x v="2"/>
    <n v="793"/>
    <n v="2687"/>
    <n v="745"/>
    <n v="1"/>
    <s v="Standard"/>
    <x v="2"/>
    <s v="DRV4"/>
    <s v="North"/>
    <s v="Internal"/>
    <n v="3.8"/>
    <d v="2024-02-10T00:00:00"/>
    <s v="OK"/>
    <n v="4.3"/>
    <n v="3.8"/>
    <n v="1.9999999998835847"/>
    <n v="0"/>
  </r>
  <r>
    <s v="D1962"/>
    <d v="2024-02-10T02:00:00"/>
    <d v="2024-02-10T14:00:00"/>
    <d v="2024-02-10T12:00:00"/>
    <x v="4"/>
    <n v="91"/>
    <n v="3377"/>
    <n v="315"/>
    <n v="14"/>
    <s v="Mini"/>
    <x v="3"/>
    <s v="DRV22"/>
    <s v="East"/>
    <s v="Internal"/>
    <n v="4.5"/>
    <d v="2024-02-10T00:00:00"/>
    <s v="OK"/>
    <n v="4.2"/>
    <n v="4.5"/>
    <n v="2.0000000000582077"/>
    <n v="0"/>
  </r>
  <r>
    <s v="D1963"/>
    <d v="2024-02-10T03:00:00"/>
    <d v="2024-02-10T15:00:00"/>
    <d v="2024-02-10T13:00:00"/>
    <x v="4"/>
    <n v="577"/>
    <n v="3487"/>
    <n v="330"/>
    <n v="4"/>
    <s v="Heavy"/>
    <x v="0"/>
    <s v="DRV3"/>
    <s v="West"/>
    <s v="Internal"/>
    <n v="3.8"/>
    <d v="2024-02-10T00:00:00"/>
    <s v="OK"/>
    <n v="4.3"/>
    <n v="3.8"/>
    <n v="2.0000000000582077"/>
    <n v="0"/>
  </r>
  <r>
    <s v="D1964"/>
    <d v="2024-02-10T04:00:00"/>
    <d v="2024-02-10T16:00:00"/>
    <d v="2024-02-10T14:00:00"/>
    <x v="3"/>
    <n v="846"/>
    <n v="2432"/>
    <n v="491"/>
    <n v="11"/>
    <s v="Heavy"/>
    <x v="3"/>
    <s v="DRV30"/>
    <s v="Central"/>
    <s v="Internal"/>
    <n v="4.2"/>
    <d v="2024-02-10T00:00:00"/>
    <s v="OK"/>
    <n v="4.2"/>
    <n v="4.2"/>
    <n v="1.9999999998835847"/>
    <n v="0"/>
  </r>
  <r>
    <s v="D1965"/>
    <d v="2024-02-10T05:00:00"/>
    <d v="2024-02-10T17:00:00"/>
    <d v="2024-02-10T15:00:00"/>
    <x v="4"/>
    <n v="737"/>
    <n v="2028"/>
    <n v="648"/>
    <n v="22"/>
    <s v="Mini"/>
    <x v="2"/>
    <s v="DRV45"/>
    <s v="North"/>
    <s v="External"/>
    <m/>
    <d v="2024-02-10T00:00:00"/>
    <s v="OK"/>
    <n v="4.4000000000000004"/>
    <n v="4.4000000000000004"/>
    <n v="2.0000000000582077"/>
    <n v="0"/>
  </r>
  <r>
    <s v="D1966"/>
    <d v="2024-02-10T06:00:00"/>
    <d v="2024-02-10T18:00:00"/>
    <d v="2024-02-10T16:00:00"/>
    <x v="2"/>
    <n v="243"/>
    <n v="1188"/>
    <n v="709"/>
    <n v="8"/>
    <s v="Mini"/>
    <x v="1"/>
    <s v="DRV44"/>
    <s v="East"/>
    <s v="External"/>
    <n v="4.5"/>
    <d v="2024-02-10T00:00:00"/>
    <s v="OK"/>
    <n v="4.2"/>
    <n v="4.5"/>
    <n v="2.0000000000582077"/>
    <n v="0"/>
  </r>
  <r>
    <s v="D1967"/>
    <d v="2024-02-10T07:00:00"/>
    <d v="2024-02-10T19:00:00"/>
    <d v="2024-02-10T17:00:00"/>
    <x v="0"/>
    <n v="801"/>
    <n v="2464"/>
    <n v="618"/>
    <n v="2"/>
    <s v="Heavy"/>
    <x v="1"/>
    <s v="DRV25"/>
    <s v="South"/>
    <s v="Internal"/>
    <n v="4.7"/>
    <d v="2024-02-10T00:00:00"/>
    <s v="OK"/>
    <n v="4.3"/>
    <n v="4.7"/>
    <n v="1.9999999998835847"/>
    <n v="0"/>
  </r>
  <r>
    <s v="D1968"/>
    <d v="2024-02-10T08:00:00"/>
    <d v="2024-02-10T20:00:00"/>
    <d v="2024-02-10T18:00:00"/>
    <x v="5"/>
    <n v="476"/>
    <n v="1053"/>
    <n v="549"/>
    <n v="24"/>
    <s v="Mini"/>
    <x v="2"/>
    <s v="DRV29"/>
    <s v="Central"/>
    <s v="Internal"/>
    <n v="4.2"/>
    <d v="2024-02-10T00:00:00"/>
    <s v="OK"/>
    <n v="4.2"/>
    <n v="4.2"/>
    <n v="2.0000000000582077"/>
    <n v="0"/>
  </r>
  <r>
    <s v="D1969"/>
    <d v="2024-02-10T09:00:00"/>
    <d v="2024-02-10T21:00:00"/>
    <d v="2024-02-10T19:00:00"/>
    <x v="5"/>
    <n v="414"/>
    <n v="4444"/>
    <n v="626"/>
    <n v="9"/>
    <s v="Ultra"/>
    <x v="0"/>
    <s v="DRV46"/>
    <s v="West"/>
    <s v="External"/>
    <n v="3.8"/>
    <d v="2024-02-10T00:00:00"/>
    <s v="OK"/>
    <n v="4.3"/>
    <n v="3.8"/>
    <n v="2.0000000000582077"/>
    <n v="0"/>
  </r>
  <r>
    <s v="D1970"/>
    <d v="2024-02-10T10:00:00"/>
    <d v="2024-02-10T22:00:00"/>
    <d v="2024-02-10T20:00:00"/>
    <x v="0"/>
    <n v="390"/>
    <n v="1876"/>
    <n v="610"/>
    <n v="12"/>
    <s v="Heavy"/>
    <x v="0"/>
    <s v="DRV11"/>
    <s v="Central"/>
    <s v="External"/>
    <m/>
    <d v="2024-02-10T00:00:00"/>
    <s v="OK"/>
    <n v="4.2"/>
    <n v="4.2"/>
    <n v="1.9999999998835847"/>
    <n v="0"/>
  </r>
  <r>
    <s v="D1971"/>
    <d v="2024-02-10T11:00:00"/>
    <d v="2024-02-10T23:00:00"/>
    <d v="2024-02-10T21:00:00"/>
    <x v="5"/>
    <n v="167"/>
    <n v="4845"/>
    <n v="403"/>
    <n v="3"/>
    <s v="Standard"/>
    <x v="1"/>
    <s v="DRV34"/>
    <s v="Central"/>
    <s v="External"/>
    <m/>
    <d v="2024-02-10T00:00:00"/>
    <s v="OK"/>
    <n v="4.2"/>
    <n v="4.2"/>
    <n v="2.0000000000582077"/>
    <n v="0"/>
  </r>
  <r>
    <s v="D1972"/>
    <d v="2024-02-10T12:00:00"/>
    <d v="2024-02-11T00:00:00"/>
    <d v="2024-02-10T22:00:00"/>
    <x v="0"/>
    <n v="882"/>
    <n v="2388"/>
    <n v="185"/>
    <n v="29"/>
    <s v="Standard"/>
    <x v="1"/>
    <s v="DRV2"/>
    <s v="North"/>
    <s v="Internal"/>
    <n v="4.5"/>
    <d v="2024-02-10T00:00:00"/>
    <s v="OK"/>
    <n v="4.3"/>
    <n v="4.5"/>
    <n v="2.0000000000582077"/>
    <n v="0"/>
  </r>
  <r>
    <s v="D1973"/>
    <d v="2024-02-10T13:00:00"/>
    <d v="2024-02-11T01:00:00"/>
    <d v="2024-02-10T23:00:00"/>
    <x v="5"/>
    <n v="542"/>
    <n v="2969"/>
    <n v="324"/>
    <n v="20"/>
    <s v="Standard"/>
    <x v="2"/>
    <s v="DRV27"/>
    <s v="West"/>
    <s v="External"/>
    <n v="4"/>
    <d v="2024-02-10T00:00:00"/>
    <s v="OK"/>
    <n v="4.3"/>
    <n v="4"/>
    <n v="1.9999999998835847"/>
    <n v="0"/>
  </r>
  <r>
    <s v="D1974"/>
    <d v="2024-02-10T14:00:00"/>
    <d v="2024-02-11T02:00:00"/>
    <d v="2024-02-11T00:00:00"/>
    <x v="1"/>
    <n v="829"/>
    <n v="1590"/>
    <n v="789"/>
    <n v="9"/>
    <s v="Mini"/>
    <x v="2"/>
    <s v="DRV18"/>
    <s v="East"/>
    <s v="External"/>
    <n v="4.5"/>
    <d v="2024-02-10T00:00:00"/>
    <s v="OK"/>
    <n v="4.2"/>
    <n v="4.5"/>
    <n v="2.0000000000582077"/>
    <n v="0"/>
  </r>
  <r>
    <s v="D1975"/>
    <d v="2024-02-10T15:00:00"/>
    <d v="2024-02-11T03:00:00"/>
    <d v="2024-02-11T01:00:00"/>
    <x v="1"/>
    <n v="616"/>
    <n v="3427"/>
    <n v="487"/>
    <n v="27"/>
    <s v="Ultra"/>
    <x v="1"/>
    <s v="DRV19"/>
    <s v="North"/>
    <s v="External"/>
    <m/>
    <d v="2024-02-10T00:00:00"/>
    <s v="OK"/>
    <n v="4.4000000000000004"/>
    <n v="4.4000000000000004"/>
    <n v="2.0000000000582077"/>
    <n v="0"/>
  </r>
  <r>
    <s v="D1976"/>
    <d v="2024-02-10T16:00:00"/>
    <d v="2024-02-11T04:00:00"/>
    <d v="2024-02-11T02:00:00"/>
    <x v="4"/>
    <n v="455"/>
    <n v="668"/>
    <n v="419"/>
    <n v="20"/>
    <s v="Mini"/>
    <x v="3"/>
    <s v="DRV4"/>
    <s v="Central"/>
    <s v="Internal"/>
    <n v="4"/>
    <d v="2024-02-10T00:00:00"/>
    <s v="OK"/>
    <n v="4.2"/>
    <n v="4"/>
    <n v="1.9999999998835847"/>
    <n v="0"/>
  </r>
  <r>
    <s v="D1977"/>
    <d v="2024-02-10T17:00:00"/>
    <d v="2024-02-11T05:00:00"/>
    <d v="2024-02-11T03:00:00"/>
    <x v="3"/>
    <n v="727"/>
    <n v="529"/>
    <n v="343"/>
    <n v="4"/>
    <s v="Ultra"/>
    <x v="2"/>
    <s v="DRV37"/>
    <s v="North"/>
    <s v="External"/>
    <m/>
    <d v="2024-02-10T00:00:00"/>
    <s v="OK"/>
    <n v="4.4000000000000004"/>
    <n v="4.4000000000000004"/>
    <n v="2.0000000000582077"/>
    <n v="0"/>
  </r>
  <r>
    <s v="D1978"/>
    <d v="2024-02-10T18:00:00"/>
    <d v="2024-02-11T06:00:00"/>
    <d v="2024-02-11T04:00:00"/>
    <x v="0"/>
    <n v="50"/>
    <n v="1509"/>
    <n v="549"/>
    <n v="19"/>
    <s v="Standard"/>
    <x v="1"/>
    <s v="DRV36"/>
    <s v="North"/>
    <s v="Internal"/>
    <m/>
    <d v="2024-02-10T00:00:00"/>
    <s v="OK"/>
    <n v="4.3"/>
    <n v="4.3"/>
    <n v="2.0000000000582077"/>
    <n v="0"/>
  </r>
  <r>
    <s v="D1979"/>
    <d v="2024-02-10T19:00:00"/>
    <d v="2024-02-11T07:00:00"/>
    <d v="2024-02-11T05:00:00"/>
    <x v="2"/>
    <n v="132"/>
    <n v="1751"/>
    <n v="565"/>
    <n v="10"/>
    <s v="Heavy"/>
    <x v="1"/>
    <s v="DRV10"/>
    <s v="Central"/>
    <s v="Internal"/>
    <n v="4.7"/>
    <d v="2024-02-10T00:00:00"/>
    <s v="OK"/>
    <n v="4.2"/>
    <n v="4.7"/>
    <n v="1.9999999998835847"/>
    <n v="0"/>
  </r>
  <r>
    <s v="D1980"/>
    <d v="2024-02-10T20:00:00"/>
    <d v="2024-02-11T08:00:00"/>
    <d v="2024-02-11T06:00:00"/>
    <x v="5"/>
    <n v="103"/>
    <n v="2790"/>
    <n v="612"/>
    <n v="26"/>
    <s v="Heavy"/>
    <x v="0"/>
    <s v="DRV6"/>
    <s v="North"/>
    <s v="External"/>
    <n v="4.7"/>
    <d v="2024-02-10T00:00:00"/>
    <s v="OK"/>
    <n v="4.4000000000000004"/>
    <n v="4.7"/>
    <n v="2.0000000000582077"/>
    <n v="0"/>
  </r>
  <r>
    <s v="D1981"/>
    <d v="2024-02-10T21:00:00"/>
    <d v="2024-02-11T09:00:00"/>
    <d v="2024-02-11T07:00:00"/>
    <x v="0"/>
    <n v="93"/>
    <n v="535"/>
    <n v="342"/>
    <n v="5"/>
    <s v="Mini"/>
    <x v="1"/>
    <s v="DRV8"/>
    <s v="West"/>
    <s v="Internal"/>
    <n v="4.2"/>
    <d v="2024-02-10T00:00:00"/>
    <s v="OK"/>
    <n v="4.3"/>
    <n v="4.2"/>
    <n v="2.0000000000582077"/>
    <n v="0"/>
  </r>
  <r>
    <s v="D1982"/>
    <d v="2024-02-10T22:00:00"/>
    <d v="2024-02-11T10:00:00"/>
    <d v="2024-02-11T08:00:00"/>
    <x v="2"/>
    <n v="115"/>
    <n v="985"/>
    <n v="363"/>
    <n v="28"/>
    <s v="Mini"/>
    <x v="0"/>
    <s v="DRV30"/>
    <s v="Central"/>
    <s v="External"/>
    <n v="4.5"/>
    <d v="2024-02-10T00:00:00"/>
    <s v="OK"/>
    <n v="4.2"/>
    <n v="4.5"/>
    <n v="1.9999999998835847"/>
    <n v="0"/>
  </r>
  <r>
    <s v="D1983"/>
    <d v="2024-02-10T23:00:00"/>
    <d v="2024-02-11T11:00:00"/>
    <d v="2024-02-11T09:00:00"/>
    <x v="0"/>
    <n v="465"/>
    <n v="1978"/>
    <n v="427"/>
    <n v="16"/>
    <s v="Ultra"/>
    <x v="1"/>
    <s v="DRV22"/>
    <s v="North"/>
    <s v="Internal"/>
    <n v="4"/>
    <d v="2024-02-10T00:00:00"/>
    <s v="OK"/>
    <n v="4.3"/>
    <n v="4"/>
    <n v="2.0000000000582077"/>
    <n v="0"/>
  </r>
  <r>
    <s v="D1984"/>
    <d v="2024-02-11T00:00:00"/>
    <d v="2024-02-11T12:00:00"/>
    <d v="2024-02-11T10:00:00"/>
    <x v="3"/>
    <n v="583"/>
    <n v="2450"/>
    <n v="485"/>
    <n v="22"/>
    <s v="Heavy"/>
    <x v="2"/>
    <s v="DRV48"/>
    <s v="South"/>
    <s v="Internal"/>
    <n v="3.8"/>
    <d v="2024-02-11T00:00:00"/>
    <s v="OK"/>
    <n v="4.3"/>
    <n v="3.8"/>
    <n v="2.0000000000582077"/>
    <n v="0"/>
  </r>
  <r>
    <s v="D1985"/>
    <d v="2024-02-11T01:00:00"/>
    <d v="2024-02-11T13:00:00"/>
    <d v="2024-02-11T11:00:00"/>
    <x v="4"/>
    <n v="930"/>
    <n v="3743"/>
    <n v="136"/>
    <n v="29"/>
    <s v="Standard"/>
    <x v="0"/>
    <s v="DRV32"/>
    <s v="West"/>
    <s v="Internal"/>
    <m/>
    <d v="2024-02-11T00:00:00"/>
    <s v="OK"/>
    <n v="4.3"/>
    <n v="4.3"/>
    <n v="1.9999999998835847"/>
    <n v="0"/>
  </r>
  <r>
    <s v="D1986"/>
    <d v="2024-02-11T02:00:00"/>
    <d v="2024-02-11T14:00:00"/>
    <d v="2024-02-11T12:00:00"/>
    <x v="2"/>
    <n v="542"/>
    <n v="793"/>
    <n v="585"/>
    <n v="14"/>
    <s v="Heavy"/>
    <x v="0"/>
    <s v="DRV34"/>
    <s v="North"/>
    <s v="External"/>
    <m/>
    <d v="2024-02-11T00:00:00"/>
    <s v="OK"/>
    <n v="4.4000000000000004"/>
    <n v="4.4000000000000004"/>
    <n v="2.0000000000582077"/>
    <n v="0"/>
  </r>
  <r>
    <s v="D1987"/>
    <d v="2024-02-11T03:00:00"/>
    <d v="2024-02-11T15:00:00"/>
    <d v="2024-02-11T13:00:00"/>
    <x v="0"/>
    <n v="141"/>
    <n v="1818"/>
    <n v="690"/>
    <n v="4"/>
    <s v="Standard"/>
    <x v="0"/>
    <s v="DRV21"/>
    <s v="West"/>
    <s v="External"/>
    <n v="4"/>
    <d v="2024-02-11T00:00:00"/>
    <s v="OK"/>
    <n v="4.3"/>
    <n v="4"/>
    <n v="2.0000000000582077"/>
    <n v="0"/>
  </r>
  <r>
    <s v="D1988"/>
    <d v="2024-02-11T04:00:00"/>
    <d v="2024-02-11T16:00:00"/>
    <d v="2024-02-11T14:00:00"/>
    <x v="5"/>
    <n v="417"/>
    <n v="3951"/>
    <n v="392"/>
    <n v="16"/>
    <s v="Mini"/>
    <x v="1"/>
    <s v="DRV16"/>
    <s v="East"/>
    <s v="External"/>
    <m/>
    <d v="2024-02-11T00:00:00"/>
    <s v="OK"/>
    <n v="4.2"/>
    <n v="4.2"/>
    <n v="1.9999999998835847"/>
    <n v="0"/>
  </r>
  <r>
    <s v="D1989"/>
    <d v="2024-02-11T05:00:00"/>
    <d v="2024-02-11T17:00:00"/>
    <d v="2024-02-11T15:00:00"/>
    <x v="1"/>
    <n v="432"/>
    <n v="1151"/>
    <n v="422"/>
    <n v="5"/>
    <s v="Heavy"/>
    <x v="3"/>
    <s v="DRV46"/>
    <s v="North"/>
    <s v="Internal"/>
    <n v="4.2"/>
    <d v="2024-02-11T00:00:00"/>
    <s v="OK"/>
    <n v="4.3"/>
    <n v="4.2"/>
    <n v="2.0000000000582077"/>
    <n v="0"/>
  </r>
  <r>
    <s v="D1990"/>
    <d v="2024-02-11T06:00:00"/>
    <d v="2024-02-11T18:00:00"/>
    <d v="2024-02-11T16:00:00"/>
    <x v="1"/>
    <n v="322"/>
    <n v="3271"/>
    <n v="539"/>
    <n v="17"/>
    <s v="Standard"/>
    <x v="2"/>
    <s v="DRV16"/>
    <s v="Central"/>
    <s v="Internal"/>
    <n v="4.5"/>
    <d v="2024-02-11T00:00:00"/>
    <s v="OK"/>
    <n v="4.2"/>
    <n v="4.5"/>
    <n v="2.0000000000582077"/>
    <n v="0"/>
  </r>
  <r>
    <s v="D1991"/>
    <d v="2024-02-11T07:00:00"/>
    <d v="2024-02-11T19:00:00"/>
    <d v="2024-02-11T17:00:00"/>
    <x v="0"/>
    <n v="641"/>
    <n v="2900"/>
    <n v="193"/>
    <n v="23"/>
    <s v="Standard"/>
    <x v="3"/>
    <s v="DRV47"/>
    <s v="East"/>
    <s v="Internal"/>
    <n v="4"/>
    <d v="2024-02-11T00:00:00"/>
    <s v="OK"/>
    <n v="4.2"/>
    <n v="4"/>
    <n v="1.9999999998835847"/>
    <n v="0"/>
  </r>
  <r>
    <s v="D1992"/>
    <d v="2024-02-11T08:00:00"/>
    <d v="2024-02-11T20:00:00"/>
    <d v="2024-02-11T18:00:00"/>
    <x v="0"/>
    <n v="573"/>
    <n v="1821"/>
    <n v="214"/>
    <n v="5"/>
    <s v="Mini"/>
    <x v="3"/>
    <s v="DRV48"/>
    <s v="North"/>
    <s v="Internal"/>
    <n v="4.5"/>
    <d v="2024-02-11T00:00:00"/>
    <s v="OK"/>
    <n v="4.3"/>
    <n v="4.5"/>
    <n v="2.0000000000582077"/>
    <n v="0"/>
  </r>
  <r>
    <s v="D1993"/>
    <d v="2024-02-11T09:00:00"/>
    <d v="2024-02-11T21:00:00"/>
    <d v="2024-02-11T19:00:00"/>
    <x v="4"/>
    <n v="426"/>
    <n v="3403"/>
    <n v="215"/>
    <n v="11"/>
    <s v="Ultra"/>
    <x v="0"/>
    <s v="DRV13"/>
    <s v="West"/>
    <s v="External"/>
    <n v="4.2"/>
    <d v="2024-02-11T00:00:00"/>
    <s v="OK"/>
    <n v="4.3"/>
    <n v="4.2"/>
    <n v="2.0000000000582077"/>
    <n v="0"/>
  </r>
  <r>
    <s v="D1994"/>
    <d v="2024-02-11T10:00:00"/>
    <d v="2024-02-11T22:00:00"/>
    <d v="2024-02-11T20:00:00"/>
    <x v="3"/>
    <n v="493"/>
    <n v="2348"/>
    <n v="452"/>
    <n v="14"/>
    <s v="Mini"/>
    <x v="0"/>
    <s v="DRV34"/>
    <s v="Central"/>
    <s v="External"/>
    <m/>
    <d v="2024-02-11T00:00:00"/>
    <s v="OK"/>
    <n v="4.2"/>
    <n v="4.2"/>
    <n v="1.9999999998835847"/>
    <n v="0"/>
  </r>
  <r>
    <s v="D1995"/>
    <d v="2024-02-11T11:00:00"/>
    <d v="2024-02-11T23:00:00"/>
    <d v="2024-02-11T21:00:00"/>
    <x v="4"/>
    <n v="843"/>
    <n v="4658"/>
    <n v="527"/>
    <n v="29"/>
    <s v="Mini"/>
    <x v="0"/>
    <s v="DRV31"/>
    <s v="North"/>
    <s v="External"/>
    <n v="4.2"/>
    <d v="2024-02-11T00:00:00"/>
    <s v="OK"/>
    <n v="4.4000000000000004"/>
    <n v="4.2"/>
    <n v="2.0000000000582077"/>
    <n v="0"/>
  </r>
  <r>
    <s v="D1996"/>
    <d v="2024-02-11T12:00:00"/>
    <d v="2024-02-12T00:00:00"/>
    <d v="2024-02-11T22:00:00"/>
    <x v="4"/>
    <n v="525"/>
    <n v="2325"/>
    <n v="204"/>
    <n v="5"/>
    <s v="Heavy"/>
    <x v="2"/>
    <s v="DRV7"/>
    <s v="East"/>
    <s v="External"/>
    <n v="3.8"/>
    <d v="2024-02-11T00:00:00"/>
    <s v="OK"/>
    <n v="4.2"/>
    <n v="3.8"/>
    <n v="2.0000000000582077"/>
    <n v="0"/>
  </r>
  <r>
    <s v="D1997"/>
    <d v="2024-02-11T13:00:00"/>
    <d v="2024-02-12T01:00:00"/>
    <d v="2024-02-11T23:00:00"/>
    <x v="3"/>
    <n v="137"/>
    <n v="2897"/>
    <n v="261"/>
    <n v="23"/>
    <s v="Mini"/>
    <x v="2"/>
    <s v="DRV45"/>
    <s v="North"/>
    <s v="Internal"/>
    <n v="4.2"/>
    <d v="2024-02-11T00:00:00"/>
    <s v="OK"/>
    <n v="4.3"/>
    <n v="4.2"/>
    <n v="1.9999999998835847"/>
    <n v="0"/>
  </r>
  <r>
    <s v="D1998"/>
    <d v="2024-02-11T14:00:00"/>
    <d v="2024-02-12T02:00:00"/>
    <d v="2024-02-12T00:00:00"/>
    <x v="0"/>
    <n v="866"/>
    <n v="4641"/>
    <n v="394"/>
    <n v="22"/>
    <s v="Heavy"/>
    <x v="3"/>
    <s v="DRV5"/>
    <s v="North"/>
    <s v="Internal"/>
    <m/>
    <d v="2024-02-11T00:00:00"/>
    <s v="OK"/>
    <n v="4.3"/>
    <n v="4.3"/>
    <n v="2.0000000000582077"/>
    <n v="0"/>
  </r>
  <r>
    <s v="D1999"/>
    <d v="2024-02-11T15:00:00"/>
    <d v="2024-02-12T03:00:00"/>
    <d v="2024-02-12T01:00:00"/>
    <x v="1"/>
    <n v="680"/>
    <n v="4782"/>
    <n v="727"/>
    <n v="22"/>
    <s v="Mini"/>
    <x v="1"/>
    <s v="DRV30"/>
    <s v="North"/>
    <s v="Internal"/>
    <n v="4.5"/>
    <d v="2024-02-11T00:00:00"/>
    <s v="OK"/>
    <n v="4.3"/>
    <n v="4.5"/>
    <n v="2.000000000058207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A0576-F86E-44EA-AD5B-3BA50722F1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ute Code">
  <location ref="A3:C10" firstHeaderRow="0" firstDataRow="1" firstDataCol="1"/>
  <pivotFields count="21">
    <pivotField showAll="0"/>
    <pivotField numFmtId="22" showAll="0"/>
    <pivotField numFmtId="22" showAll="0"/>
    <pivotField numFmtId="22" showAll="0"/>
    <pivotField axis="axisRow" showAll="0">
      <items count="7">
        <item x="2"/>
        <item x="0"/>
        <item x="5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livery_success_flag" fld="20" subtotal="average" baseField="4" baseItem="0"/>
    <dataField name="Average of Delay(Hrs)" fld="1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2AEFD-D69B-42F2-9A5B-46216F7537F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iority Level">
  <location ref="A3:B8" firstHeaderRow="1" firstDataRow="1" firstDataCol="1"/>
  <pivotFields count="21">
    <pivotField showAll="0"/>
    <pivotField numFmtId="22"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elay(Hrs)" fld="19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27415-B265-4573-BDAC-13560CEFAA77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ason">
  <location ref="A3:D5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 ($)" fld="1" baseField="0" baseItem="0"/>
    <dataField name="Sum of Fuel Cost ($)" fld="2" baseField="0" baseItem="0"/>
    <dataField name="Sum of delayed_count" fld="3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adowfax2.xlsx!mainTable">
        <x15:activeTabTopLevelEntity name="[main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C2C0E22-7477-431D-BAB5-960656C4CC60}" autoFormatId="16" applyNumberFormats="0" applyBorderFormats="0" applyFontFormats="0" applyPatternFormats="0" applyAlignmentFormats="0" applyWidthHeightFormats="0">
  <queryTableRefresh nextId="34" unboundColumnsRight="9">
    <queryTableFields count="27">
      <queryTableField id="1" name="Delivery ID" tableColumnId="1"/>
      <queryTableField id="2" name="Dispatch Date" tableColumnId="2"/>
      <queryTableField id="3" name="Actual Arrival" tableColumnId="3"/>
      <queryTableField id="4" name="Expected Arrival" tableColumnId="4"/>
      <queryTableField id="5" name="Route Code" tableColumnId="5"/>
      <queryTableField id="6" name="Distance (KM)" tableColumnId="6"/>
      <queryTableField id="7" name="Revenue ($)" tableColumnId="7"/>
      <queryTableField id="8" name="Fuel Cost ($)" tableColumnId="8"/>
      <queryTableField id="9" name="Load Weight (Tonnes)" tableColumnId="9"/>
      <queryTableField id="10" name="Fleet Type" tableColumnId="10"/>
      <queryTableField id="11" name="Priority Level" tableColumnId="11"/>
      <queryTableField id="12" name="Driver ID" tableColumnId="12"/>
      <queryTableField id="13" name="Vendor Region" tableColumnId="13"/>
      <queryTableField id="14" name="Vendor Type" tableColumnId="14"/>
      <queryTableField id="15" name="Rating" tableColumnId="15"/>
      <queryTableField id="17" name="flag_load_Weight" tableColumnId="17"/>
      <queryTableField id="18" name="Avg_Rating" tableColumnId="18"/>
      <queryTableField id="19" name="Rating_New" tableColumnId="19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8" dataBound="0" tableColumnId="27"/>
      <queryTableField id="29" dataBound="0" tableColumnId="28"/>
      <queryTableField id="31" dataBound="0" tableColumnId="30"/>
      <queryTableField id="32" dataBound="0" tableColumnId="31"/>
      <queryTableField id="33" dataBound="0" tableColumnId="20"/>
    </queryTableFields>
    <queryTableDeletedFields count="1">
      <deletedField name="Dispatch Date - new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03133-FCC4-48C0-9F0A-F6B901878248}" name="mainTable" displayName="mainTable" ref="A1:AA1002" tableType="queryTable" totalsRowCount="1">
  <autoFilter ref="A1:AA1001" xr:uid="{3EB03133-FCC4-48C0-9F0A-F6B901878248}"/>
  <tableColumns count="27">
    <tableColumn id="1" xr3:uid="{E183337F-B7D3-4DE9-A2B9-2EF20FC29B71}" uniqueName="1" name="Delivery ID" queryTableFieldId="1" dataDxfId="21"/>
    <tableColumn id="2" xr3:uid="{542E5D97-1FFC-4535-A7C8-12FF7077D411}" uniqueName="2" name="Dispatch Date" queryTableFieldId="2" dataDxfId="20" totalsRowDxfId="3"/>
    <tableColumn id="3" xr3:uid="{9069A62B-570E-4E5B-BFCE-61613F53ACCB}" uniqueName="3" name="Actual Arrival" queryTableFieldId="3" dataDxfId="19" totalsRowDxfId="2"/>
    <tableColumn id="4" xr3:uid="{10C63A0D-116D-44BB-AD47-1F93030EDD89}" uniqueName="4" name="Expected Arrival" queryTableFieldId="4" dataDxfId="18" totalsRowDxfId="1"/>
    <tableColumn id="5" xr3:uid="{7CBC11CF-A88D-4701-A440-EAD2F68317DA}" uniqueName="5" name="Route Code" queryTableFieldId="5" dataDxfId="17"/>
    <tableColumn id="6" xr3:uid="{5448C4F1-B0C9-48F8-AB90-5B9269EC6EDB}" uniqueName="6" name="Distance (KM)" queryTableFieldId="6"/>
    <tableColumn id="7" xr3:uid="{FBAFAE93-E63F-4CF9-99C7-2FEFB55F4C11}" uniqueName="7" name="Revenue ($)" queryTableFieldId="7"/>
    <tableColumn id="8" xr3:uid="{EFAC4681-CB92-4DBC-AB55-02E33D54D197}" uniqueName="8" name="Fuel Cost ($)" queryTableFieldId="8"/>
    <tableColumn id="9" xr3:uid="{59A1B332-18CA-4ACD-8026-BFAFECDAD2C6}" uniqueName="9" name="Load Weight (Tonnes)" queryTableFieldId="9"/>
    <tableColumn id="10" xr3:uid="{EA1E5EFA-7D41-4034-BF81-74561C097127}" uniqueName="10" name="Fleet Type" queryTableFieldId="10" dataDxfId="16"/>
    <tableColumn id="11" xr3:uid="{60AA688B-A9FE-44E8-8288-825F48822C76}" uniqueName="11" name="Priority Level" queryTableFieldId="11" dataDxfId="15"/>
    <tableColumn id="12" xr3:uid="{EDC3F63F-ADAE-4F71-B9EE-30E3143BD412}" uniqueName="12" name="Driver ID" queryTableFieldId="12" dataDxfId="14"/>
    <tableColumn id="13" xr3:uid="{B06AE1E9-690D-4E37-9C04-296FE8457B43}" uniqueName="13" name="Vendor Region" queryTableFieldId="13" dataDxfId="13"/>
    <tableColumn id="14" xr3:uid="{5F398033-FE6A-41EF-B186-0D6807345E52}" uniqueName="14" name="Vendor Type" queryTableFieldId="14" dataDxfId="12"/>
    <tableColumn id="15" xr3:uid="{2E703D07-409C-4960-929D-489C721D8090}" uniqueName="15" name="Rating" queryTableFieldId="15"/>
    <tableColumn id="17" xr3:uid="{9F58FB6B-84BA-4484-BE40-5618B5BAAF67}" uniqueName="17" name="flag_load_Weight" queryTableFieldId="17"/>
    <tableColumn id="18" xr3:uid="{1E5BE070-4658-45C6-A973-CF82B685EDE6}" uniqueName="18" name="Avg_Rating" queryTableFieldId="18"/>
    <tableColumn id="19" xr3:uid="{60485083-AFF6-4916-8670-F2BA45864B10}" uniqueName="19" name="Rating_New" queryTableFieldId="19"/>
    <tableColumn id="23" xr3:uid="{1C2917F1-9AA0-4E0F-B684-B1322E559E1A}" uniqueName="23" name="Delay(Hrs)" queryTableFieldId="23" dataDxfId="11">
      <calculatedColumnFormula>(C2-D2)*24</calculatedColumnFormula>
    </tableColumn>
    <tableColumn id="24" xr3:uid="{0EACF24F-34E5-414E-976D-34C6DED18094}" uniqueName="24" name="Delivery_success_flag" queryTableFieldId="24" dataDxfId="10">
      <calculatedColumnFormula>IF(C2&lt;=D2,1,0)</calculatedColumnFormula>
    </tableColumn>
    <tableColumn id="25" xr3:uid="{DDCE3B42-C710-4071-8CA6-C45B81A78F6D}" uniqueName="25" name="Delivery Duration (Hrs)" queryTableFieldId="25" dataDxfId="9">
      <calculatedColumnFormula>(C2-B2)*24</calculatedColumnFormula>
    </tableColumn>
    <tableColumn id="26" xr3:uid="{318433EB-0410-4888-9409-0335DEA18C5D}" uniqueName="26" name="Revenue_Efficiency" queryTableFieldId="26" dataDxfId="8">
      <calculatedColumnFormula>G2/(F2*U2)</calculatedColumnFormula>
    </tableColumn>
    <tableColumn id="27" xr3:uid="{4C8BF824-1956-4AA1-A7F1-DE6A92B452AC}" uniqueName="27" name="Season" queryTableFieldId="28" dataDxfId="7">
      <calculatedColumnFormula>IF(OR(MONTH(B2)=12, MONTH(B2)&lt;=2), "Winter", IF(AND(MONTH(B2)&gt;=7, MONTH(B2)&lt;=9), "Monsoon", "Other"))</calculatedColumnFormula>
    </tableColumn>
    <tableColumn id="28" xr3:uid="{0A2B34BF-F615-43A0-B603-8727BEFF450C}" uniqueName="28" name="delayed_count" queryTableFieldId="29" dataDxfId="6">
      <calculatedColumnFormula>IF(C2&gt;D2,1,0)</calculatedColumnFormula>
    </tableColumn>
    <tableColumn id="30" xr3:uid="{56742D2D-2506-4602-9BD8-131B24498FF9}" uniqueName="30" name="Delay_Segment" queryTableFieldId="31" dataDxfId="5">
      <calculatedColumnFormula>IF(ROUND(S2*60,0)&lt;=30,"On-Time",IF(ROUND(S2*60,0)&lt;=120,"Slight Delay","Major Delay"))</calculatedColumnFormula>
    </tableColumn>
    <tableColumn id="31" xr3:uid="{FE547ABC-C82D-4435-A7FD-389CCEE2CF76}" uniqueName="31" name="delayed_deliveryCount(&gt;2hrs)" queryTableFieldId="32" dataDxfId="4">
      <calculatedColumnFormula>IF(ROUND(S2, 2) &gt; 2, 1, 0)</calculatedColumnFormula>
    </tableColumn>
    <tableColumn id="20" xr3:uid="{ADBE9B55-E618-44E4-B279-804E68F61DD5}" uniqueName="20" name="Depatch_Date(&quot;YY-mm-dd&quot;)" queryTableFieldId="33" dataDxfId="0">
      <calculatedColumnFormula>TEXT(B2, "yyyy-mm-dd")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F96B-6E3E-46A3-A6FC-6BC945819076}">
  <dimension ref="A2:C13"/>
  <sheetViews>
    <sheetView workbookViewId="0">
      <selection activeCell="B19" sqref="B19"/>
    </sheetView>
  </sheetViews>
  <sheetFormatPr defaultRowHeight="14.4" x14ac:dyDescent="0.3"/>
  <cols>
    <col min="1" max="1" width="12.44140625" bestFit="1" customWidth="1"/>
    <col min="2" max="2" width="35.5546875" customWidth="1"/>
    <col min="3" max="3" width="18.88671875" bestFit="1" customWidth="1"/>
  </cols>
  <sheetData>
    <row r="2" spans="1:3" x14ac:dyDescent="0.3">
      <c r="B2" s="5" t="s">
        <v>1095</v>
      </c>
    </row>
    <row r="3" spans="1:3" x14ac:dyDescent="0.3">
      <c r="A3" s="3" t="s">
        <v>4</v>
      </c>
      <c r="B3" t="s">
        <v>1093</v>
      </c>
      <c r="C3" t="s">
        <v>1094</v>
      </c>
    </row>
    <row r="4" spans="1:3" x14ac:dyDescent="0.3">
      <c r="A4" s="4" t="s">
        <v>32</v>
      </c>
      <c r="B4">
        <v>0</v>
      </c>
      <c r="C4">
        <v>2.0000000000034057</v>
      </c>
    </row>
    <row r="5" spans="1:3" x14ac:dyDescent="0.3">
      <c r="A5" s="4" t="s">
        <v>19</v>
      </c>
      <c r="B5">
        <v>0</v>
      </c>
      <c r="C5">
        <v>2.000000000006263</v>
      </c>
    </row>
    <row r="6" spans="1:3" x14ac:dyDescent="0.3">
      <c r="A6" s="4" t="s">
        <v>66</v>
      </c>
      <c r="B6">
        <v>0</v>
      </c>
      <c r="C6">
        <v>2.0000000000021965</v>
      </c>
    </row>
    <row r="7" spans="1:3" x14ac:dyDescent="0.3">
      <c r="A7" s="4" t="s">
        <v>27</v>
      </c>
      <c r="B7">
        <v>0</v>
      </c>
      <c r="C7">
        <v>1.9999999999964362</v>
      </c>
    </row>
    <row r="8" spans="1:3" x14ac:dyDescent="0.3">
      <c r="A8" s="4" t="s">
        <v>55</v>
      </c>
      <c r="B8">
        <v>0</v>
      </c>
      <c r="C8">
        <v>1.9999999999923121</v>
      </c>
    </row>
    <row r="9" spans="1:3" x14ac:dyDescent="0.3">
      <c r="A9" s="4" t="s">
        <v>50</v>
      </c>
      <c r="B9">
        <v>0</v>
      </c>
      <c r="C9">
        <v>1.9999999999990761</v>
      </c>
    </row>
    <row r="10" spans="1:3" x14ac:dyDescent="0.3">
      <c r="A10" s="4" t="s">
        <v>1092</v>
      </c>
      <c r="B10">
        <v>0</v>
      </c>
      <c r="C10">
        <v>2.0000000000000582</v>
      </c>
    </row>
    <row r="12" spans="1:3" x14ac:dyDescent="0.3">
      <c r="A12" t="s">
        <v>1096</v>
      </c>
    </row>
    <row r="13" spans="1:3" x14ac:dyDescent="0.3">
      <c r="A13" s="4" t="s">
        <v>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9EB4-5890-4867-94AD-6889A744BD3D}">
  <dimension ref="A3:B12"/>
  <sheetViews>
    <sheetView topLeftCell="A2" workbookViewId="0">
      <selection activeCell="D22" sqref="D22"/>
    </sheetView>
  </sheetViews>
  <sheetFormatPr defaultRowHeight="14.4" x14ac:dyDescent="0.3"/>
  <cols>
    <col min="1" max="1" width="12.44140625" bestFit="1" customWidth="1"/>
    <col min="2" max="2" width="18.88671875" bestFit="1" customWidth="1"/>
  </cols>
  <sheetData>
    <row r="3" spans="1:2" x14ac:dyDescent="0.3">
      <c r="A3" s="3" t="s">
        <v>10</v>
      </c>
      <c r="B3" t="s">
        <v>1094</v>
      </c>
    </row>
    <row r="4" spans="1:2" x14ac:dyDescent="0.3">
      <c r="A4" s="4" t="s">
        <v>38</v>
      </c>
      <c r="B4">
        <v>1.9999999999966547</v>
      </c>
    </row>
    <row r="5" spans="1:2" x14ac:dyDescent="0.3">
      <c r="A5" s="4" t="s">
        <v>64</v>
      </c>
      <c r="B5">
        <v>1.9999999999983959</v>
      </c>
    </row>
    <row r="6" spans="1:2" x14ac:dyDescent="0.3">
      <c r="A6" s="4" t="s">
        <v>34</v>
      </c>
      <c r="B6">
        <v>2.0000000000085181</v>
      </c>
    </row>
    <row r="7" spans="1:2" x14ac:dyDescent="0.3">
      <c r="A7" s="4" t="s">
        <v>21</v>
      </c>
      <c r="B7">
        <v>1.9999999999968339</v>
      </c>
    </row>
    <row r="8" spans="1:2" x14ac:dyDescent="0.3">
      <c r="A8" s="4" t="s">
        <v>1092</v>
      </c>
      <c r="B8">
        <v>2.0000000000000582</v>
      </c>
    </row>
    <row r="10" spans="1:2" x14ac:dyDescent="0.3">
      <c r="A10" s="4" t="s">
        <v>1100</v>
      </c>
    </row>
    <row r="11" spans="1:2" x14ac:dyDescent="0.3">
      <c r="A11" s="4" t="s">
        <v>1101</v>
      </c>
    </row>
    <row r="12" spans="1:2" x14ac:dyDescent="0.3">
      <c r="A12" s="4" t="s">
        <v>1102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348D-C51F-41A0-B9FC-011440D7599F}">
  <dimension ref="A3:D8"/>
  <sheetViews>
    <sheetView workbookViewId="0">
      <selection activeCell="C13" sqref="C13"/>
    </sheetView>
  </sheetViews>
  <sheetFormatPr defaultRowHeight="14.4" x14ac:dyDescent="0.3"/>
  <cols>
    <col min="1" max="1" width="12.44140625" bestFit="1" customWidth="1"/>
    <col min="2" max="2" width="16.77734375" bestFit="1" customWidth="1"/>
    <col min="3" max="3" width="17.5546875" bestFit="1" customWidth="1"/>
    <col min="4" max="4" width="19.33203125" bestFit="1" customWidth="1"/>
  </cols>
  <sheetData>
    <row r="3" spans="1:4" x14ac:dyDescent="0.3">
      <c r="A3" s="3" t="s">
        <v>1103</v>
      </c>
      <c r="B3" t="s">
        <v>1106</v>
      </c>
      <c r="C3" t="s">
        <v>1105</v>
      </c>
      <c r="D3" t="s">
        <v>1109</v>
      </c>
    </row>
    <row r="4" spans="1:4" x14ac:dyDescent="0.3">
      <c r="A4" s="4" t="s">
        <v>1104</v>
      </c>
      <c r="B4">
        <v>2744639</v>
      </c>
      <c r="C4">
        <v>422286</v>
      </c>
      <c r="D4">
        <v>1000</v>
      </c>
    </row>
    <row r="5" spans="1:4" x14ac:dyDescent="0.3">
      <c r="A5" s="4" t="s">
        <v>1092</v>
      </c>
      <c r="B5">
        <v>2744639</v>
      </c>
      <c r="C5">
        <v>422286</v>
      </c>
      <c r="D5">
        <v>1000</v>
      </c>
    </row>
    <row r="8" spans="1:4" x14ac:dyDescent="0.3">
      <c r="A8" t="s">
        <v>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684F-D876-474F-A62A-7D2EE5E68306}">
  <dimension ref="A1:AA1006"/>
  <sheetViews>
    <sheetView tabSelected="1" topLeftCell="Q1" workbookViewId="0">
      <selection activeCell="V1" sqref="V1"/>
    </sheetView>
  </sheetViews>
  <sheetFormatPr defaultRowHeight="14.4" x14ac:dyDescent="0.3"/>
  <cols>
    <col min="1" max="1" width="12.21875" bestFit="1" customWidth="1"/>
    <col min="2" max="3" width="15.44140625" bestFit="1" customWidth="1"/>
    <col min="4" max="4" width="16.88671875" bestFit="1" customWidth="1"/>
    <col min="5" max="5" width="13" bestFit="1" customWidth="1"/>
    <col min="6" max="6" width="15" bestFit="1" customWidth="1"/>
    <col min="7" max="7" width="13.33203125" bestFit="1" customWidth="1"/>
    <col min="8" max="8" width="13.5546875" bestFit="1" customWidth="1"/>
    <col min="9" max="9" width="21.88671875" bestFit="1" customWidth="1"/>
    <col min="10" max="10" width="11.77734375" bestFit="1" customWidth="1"/>
    <col min="11" max="11" width="14.109375" bestFit="1" customWidth="1"/>
    <col min="12" max="12" width="10.44140625" bestFit="1" customWidth="1"/>
    <col min="13" max="13" width="15.77734375" bestFit="1" customWidth="1"/>
    <col min="14" max="14" width="14" bestFit="1" customWidth="1"/>
    <col min="15" max="15" width="8.5546875" bestFit="1" customWidth="1"/>
    <col min="16" max="16" width="18.109375" bestFit="1" customWidth="1"/>
    <col min="17" max="17" width="12.77734375" bestFit="1" customWidth="1"/>
    <col min="18" max="18" width="13.33203125" bestFit="1" customWidth="1"/>
    <col min="19" max="19" width="11.109375" customWidth="1"/>
    <col min="20" max="20" width="20.33203125" customWidth="1"/>
    <col min="21" max="21" width="20" customWidth="1"/>
    <col min="22" max="22" width="48" customWidth="1"/>
    <col min="23" max="23" width="12.109375" customWidth="1"/>
    <col min="25" max="25" width="16.109375" customWidth="1"/>
    <col min="26" max="26" width="27.77734375" customWidth="1"/>
    <col min="27" max="27" width="27.5546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1090</v>
      </c>
      <c r="T1" t="s">
        <v>1091</v>
      </c>
      <c r="U1" t="s">
        <v>1098</v>
      </c>
      <c r="V1" t="s">
        <v>1099</v>
      </c>
      <c r="W1" t="s">
        <v>1103</v>
      </c>
      <c r="X1" t="s">
        <v>1108</v>
      </c>
      <c r="Y1" t="s">
        <v>1110</v>
      </c>
      <c r="Z1" t="s">
        <v>1111</v>
      </c>
      <c r="AA1" t="s">
        <v>1112</v>
      </c>
    </row>
    <row r="2" spans="1:27" x14ac:dyDescent="0.3">
      <c r="A2" t="s">
        <v>18</v>
      </c>
      <c r="B2" s="1">
        <v>45292</v>
      </c>
      <c r="C2" s="1">
        <v>45292.5</v>
      </c>
      <c r="D2" s="1">
        <v>45292.416666666664</v>
      </c>
      <c r="E2" t="s">
        <v>19</v>
      </c>
      <c r="F2">
        <v>99</v>
      </c>
      <c r="G2">
        <v>4210</v>
      </c>
      <c r="H2">
        <v>445</v>
      </c>
      <c r="I2">
        <v>29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P2" t="s">
        <v>25</v>
      </c>
      <c r="Q2">
        <v>4.3</v>
      </c>
      <c r="R2">
        <v>4.3</v>
      </c>
      <c r="S2">
        <f>(C2-D2)*24</f>
        <v>2.0000000000582077</v>
      </c>
      <c r="T2">
        <f>IF(C2&lt;=D2,1,0)</f>
        <v>0</v>
      </c>
      <c r="U2">
        <f>(C2-B2)*24</f>
        <v>12</v>
      </c>
      <c r="V2" s="2">
        <f>G2/(F2*U2)</f>
        <v>3.5437710437710437</v>
      </c>
      <c r="W2" t="str">
        <f>IF(OR(MONTH(B2)=12, MONTH(B2)&lt;=2), "Winter", IF(AND(MONTH(B2)&gt;=7, MONTH(B2)&lt;=9), "Monsoon", "Other"))</f>
        <v>Winter</v>
      </c>
      <c r="X2">
        <f>IF(C2&gt;D2,1,0)</f>
        <v>1</v>
      </c>
      <c r="Y2" s="5" t="str">
        <f t="shared" ref="Y2:Y65" si="0">IF(ROUND(S2*60,0)&lt;=30,"On-Time",IF(ROUND(S2*60,0)&lt;=120,"Slight Delay","Major Delay"))</f>
        <v>Slight Delay</v>
      </c>
      <c r="Z2">
        <f t="shared" ref="Z2:Z65" si="1">IF(ROUND(S2, 2) &gt; 2, 1, 0)</f>
        <v>0</v>
      </c>
      <c r="AA2" s="6" t="str">
        <f>TEXT(B2, "yyyy-mm-dd")</f>
        <v>2024-01-01</v>
      </c>
    </row>
    <row r="3" spans="1:27" x14ac:dyDescent="0.3">
      <c r="A3" t="s">
        <v>26</v>
      </c>
      <c r="B3" s="1">
        <v>45292.041666666664</v>
      </c>
      <c r="C3" s="1">
        <v>45292.541666666664</v>
      </c>
      <c r="D3" s="1">
        <v>45292.458333333336</v>
      </c>
      <c r="E3" t="s">
        <v>27</v>
      </c>
      <c r="F3">
        <v>158</v>
      </c>
      <c r="G3">
        <v>2456</v>
      </c>
      <c r="H3">
        <v>778</v>
      </c>
      <c r="I3">
        <v>11</v>
      </c>
      <c r="J3" t="s">
        <v>28</v>
      </c>
      <c r="K3" t="s">
        <v>21</v>
      </c>
      <c r="L3" t="s">
        <v>29</v>
      </c>
      <c r="M3" t="s">
        <v>30</v>
      </c>
      <c r="N3" t="s">
        <v>24</v>
      </c>
      <c r="O3">
        <v>4</v>
      </c>
      <c r="P3" t="s">
        <v>25</v>
      </c>
      <c r="Q3">
        <v>4.3</v>
      </c>
      <c r="R3">
        <v>4</v>
      </c>
      <c r="S3">
        <f>(C3-D3)*24</f>
        <v>1.9999999998835847</v>
      </c>
      <c r="T3">
        <f>IF(C3&lt;=D3,1,0)</f>
        <v>0</v>
      </c>
      <c r="U3">
        <f>(C3-B3)*24</f>
        <v>12</v>
      </c>
      <c r="V3" s="2">
        <f>G3/(F3*U3)</f>
        <v>1.2953586497890295</v>
      </c>
      <c r="W3" t="str">
        <f>IF(OR(MONTH(B3)=12, MONTH(B3)&lt;=2), "Winter", IF(AND(MONTH(B3)&gt;=7, MONTH(B3)&lt;=9), "Monsoon", "Other"))</f>
        <v>Winter</v>
      </c>
      <c r="X3">
        <f>IF(C3&gt;D3,1,0)</f>
        <v>1</v>
      </c>
      <c r="Y3" t="str">
        <f t="shared" si="0"/>
        <v>Slight Delay</v>
      </c>
      <c r="Z3">
        <f t="shared" si="1"/>
        <v>0</v>
      </c>
      <c r="AA3" s="6" t="str">
        <f>TEXT(B3, "yyyy-mm-dd")</f>
        <v>2024-01-01</v>
      </c>
    </row>
    <row r="4" spans="1:27" x14ac:dyDescent="0.3">
      <c r="A4" t="s">
        <v>31</v>
      </c>
      <c r="B4" s="1">
        <v>45292.083333333336</v>
      </c>
      <c r="C4" s="1">
        <v>45292.583333333336</v>
      </c>
      <c r="D4" s="1">
        <v>45292.5</v>
      </c>
      <c r="E4" t="s">
        <v>32</v>
      </c>
      <c r="F4">
        <v>616</v>
      </c>
      <c r="G4">
        <v>3592</v>
      </c>
      <c r="H4">
        <v>241</v>
      </c>
      <c r="I4">
        <v>22</v>
      </c>
      <c r="J4" t="s">
        <v>33</v>
      </c>
      <c r="K4" t="s">
        <v>34</v>
      </c>
      <c r="L4" t="s">
        <v>35</v>
      </c>
      <c r="M4" t="s">
        <v>23</v>
      </c>
      <c r="N4" t="s">
        <v>24</v>
      </c>
      <c r="O4">
        <v>4.7</v>
      </c>
      <c r="P4" t="s">
        <v>25</v>
      </c>
      <c r="Q4">
        <v>4.3</v>
      </c>
      <c r="R4">
        <v>4.7</v>
      </c>
      <c r="S4">
        <f>(C4-D4)*24</f>
        <v>2.0000000000582077</v>
      </c>
      <c r="T4">
        <f>IF(C4&lt;=D4,1,0)</f>
        <v>0</v>
      </c>
      <c r="U4">
        <f>(C4-B4)*24</f>
        <v>12</v>
      </c>
      <c r="V4" s="2">
        <f>G4/(F4*U4)</f>
        <v>0.48593073593073594</v>
      </c>
      <c r="W4" t="str">
        <f>IF(OR(MONTH(B4)=12, MONTH(B4)&lt;=2), "Winter", IF(AND(MONTH(B4)&gt;=7, MONTH(B4)&lt;=9), "Monsoon", "Other"))</f>
        <v>Winter</v>
      </c>
      <c r="X4">
        <f>IF(C4&gt;D4,1,0)</f>
        <v>1</v>
      </c>
      <c r="Y4" t="str">
        <f t="shared" si="0"/>
        <v>Slight Delay</v>
      </c>
      <c r="Z4">
        <f t="shared" si="1"/>
        <v>0</v>
      </c>
      <c r="AA4" s="6" t="str">
        <f>TEXT(B4, "yyyy-mm-dd")</f>
        <v>2024-01-01</v>
      </c>
    </row>
    <row r="5" spans="1:27" x14ac:dyDescent="0.3">
      <c r="A5" t="s">
        <v>36</v>
      </c>
      <c r="B5" s="1">
        <v>45292.125</v>
      </c>
      <c r="C5" s="1">
        <v>45292.625</v>
      </c>
      <c r="D5" s="1">
        <v>45292.541666666664</v>
      </c>
      <c r="E5" t="s">
        <v>27</v>
      </c>
      <c r="F5">
        <v>421</v>
      </c>
      <c r="G5">
        <v>4812</v>
      </c>
      <c r="H5">
        <v>758</v>
      </c>
      <c r="I5">
        <v>20</v>
      </c>
      <c r="J5" t="s">
        <v>37</v>
      </c>
      <c r="K5" t="s">
        <v>38</v>
      </c>
      <c r="L5" t="s">
        <v>39</v>
      </c>
      <c r="M5" t="s">
        <v>30</v>
      </c>
      <c r="N5" t="s">
        <v>40</v>
      </c>
      <c r="O5">
        <v>4.7</v>
      </c>
      <c r="P5" t="s">
        <v>25</v>
      </c>
      <c r="Q5">
        <v>4.3</v>
      </c>
      <c r="R5">
        <v>4.7</v>
      </c>
      <c r="S5">
        <f>(C5-D5)*24</f>
        <v>2.0000000000582077</v>
      </c>
      <c r="T5">
        <f>IF(C5&lt;=D5,1,0)</f>
        <v>0</v>
      </c>
      <c r="U5">
        <f>(C5-B5)*24</f>
        <v>12</v>
      </c>
      <c r="V5" s="2">
        <f>G5/(F5*U5)</f>
        <v>0.95249406175771967</v>
      </c>
      <c r="W5" t="str">
        <f>IF(OR(MONTH(B5)=12, MONTH(B5)&lt;=2), "Winter", IF(AND(MONTH(B5)&gt;=7, MONTH(B5)&lt;=9), "Monsoon", "Other"))</f>
        <v>Winter</v>
      </c>
      <c r="X5">
        <f>IF(C5&gt;D5,1,0)</f>
        <v>1</v>
      </c>
      <c r="Y5" t="str">
        <f t="shared" si="0"/>
        <v>Slight Delay</v>
      </c>
      <c r="Z5">
        <f t="shared" si="1"/>
        <v>0</v>
      </c>
      <c r="AA5" s="6" t="str">
        <f>TEXT(B5, "yyyy-mm-dd")</f>
        <v>2024-01-01</v>
      </c>
    </row>
    <row r="6" spans="1:27" x14ac:dyDescent="0.3">
      <c r="A6" t="s">
        <v>41</v>
      </c>
      <c r="B6" s="1">
        <v>45292.166666666664</v>
      </c>
      <c r="C6" s="1">
        <v>45292.666666666664</v>
      </c>
      <c r="D6" s="1">
        <v>45292.583333333336</v>
      </c>
      <c r="E6" t="s">
        <v>19</v>
      </c>
      <c r="F6">
        <v>754</v>
      </c>
      <c r="G6">
        <v>2785</v>
      </c>
      <c r="H6">
        <v>572</v>
      </c>
      <c r="I6">
        <v>1</v>
      </c>
      <c r="J6" t="s">
        <v>28</v>
      </c>
      <c r="K6" t="s">
        <v>21</v>
      </c>
      <c r="L6" t="s">
        <v>42</v>
      </c>
      <c r="M6" t="s">
        <v>30</v>
      </c>
      <c r="N6" t="s">
        <v>24</v>
      </c>
      <c r="O6">
        <v>4.5</v>
      </c>
      <c r="P6" t="s">
        <v>25</v>
      </c>
      <c r="Q6">
        <v>4.3</v>
      </c>
      <c r="R6">
        <v>4.5</v>
      </c>
      <c r="S6">
        <f>(C6-D6)*24</f>
        <v>1.9999999998835847</v>
      </c>
      <c r="T6">
        <f>IF(C6&lt;=D6,1,0)</f>
        <v>0</v>
      </c>
      <c r="U6">
        <f>(C6-B6)*24</f>
        <v>12</v>
      </c>
      <c r="V6" s="2">
        <f>G6/(F6*U6)</f>
        <v>0.3078028293545535</v>
      </c>
      <c r="W6" t="str">
        <f>IF(OR(MONTH(B6)=12, MONTH(B6)&lt;=2), "Winter", IF(AND(MONTH(B6)&gt;=7, MONTH(B6)&lt;=9), "Monsoon", "Other"))</f>
        <v>Winter</v>
      </c>
      <c r="X6">
        <f>IF(C6&gt;D6,1,0)</f>
        <v>1</v>
      </c>
      <c r="Y6" t="str">
        <f t="shared" si="0"/>
        <v>Slight Delay</v>
      </c>
      <c r="Z6">
        <f t="shared" si="1"/>
        <v>0</v>
      </c>
      <c r="AA6" s="6" t="str">
        <f>TEXT(B6, "yyyy-mm-dd")</f>
        <v>2024-01-01</v>
      </c>
    </row>
    <row r="7" spans="1:27" x14ac:dyDescent="0.3">
      <c r="A7" t="s">
        <v>43</v>
      </c>
      <c r="B7" s="1">
        <v>45292.208333333336</v>
      </c>
      <c r="C7" s="1">
        <v>45292.708333333336</v>
      </c>
      <c r="D7" s="1">
        <v>45292.625</v>
      </c>
      <c r="E7" t="s">
        <v>32</v>
      </c>
      <c r="F7">
        <v>487</v>
      </c>
      <c r="G7">
        <v>1105</v>
      </c>
      <c r="H7">
        <v>671</v>
      </c>
      <c r="I7">
        <v>2</v>
      </c>
      <c r="J7" t="s">
        <v>33</v>
      </c>
      <c r="K7" t="s">
        <v>21</v>
      </c>
      <c r="L7" t="s">
        <v>44</v>
      </c>
      <c r="M7" t="s">
        <v>45</v>
      </c>
      <c r="N7" t="s">
        <v>24</v>
      </c>
      <c r="O7">
        <v>4</v>
      </c>
      <c r="P7" t="s">
        <v>25</v>
      </c>
      <c r="Q7">
        <v>4.2</v>
      </c>
      <c r="R7">
        <v>4</v>
      </c>
      <c r="S7">
        <f>(C7-D7)*24</f>
        <v>2.0000000000582077</v>
      </c>
      <c r="T7">
        <f>IF(C7&lt;=D7,1,0)</f>
        <v>0</v>
      </c>
      <c r="U7">
        <f>(C7-B7)*24</f>
        <v>12</v>
      </c>
      <c r="V7" s="2">
        <f>G7/(F7*U7)</f>
        <v>0.18908281998631074</v>
      </c>
      <c r="W7" t="str">
        <f>IF(OR(MONTH(B7)=12, MONTH(B7)&lt;=2), "Winter", IF(AND(MONTH(B7)&gt;=7, MONTH(B7)&lt;=9), "Monsoon", "Other"))</f>
        <v>Winter</v>
      </c>
      <c r="X7">
        <f>IF(C7&gt;D7,1,0)</f>
        <v>1</v>
      </c>
      <c r="Y7" t="str">
        <f t="shared" si="0"/>
        <v>Slight Delay</v>
      </c>
      <c r="Z7">
        <f t="shared" si="1"/>
        <v>0</v>
      </c>
      <c r="AA7" s="6" t="str">
        <f>TEXT(B7, "yyyy-mm-dd")</f>
        <v>2024-01-01</v>
      </c>
    </row>
    <row r="8" spans="1:27" x14ac:dyDescent="0.3">
      <c r="A8" t="s">
        <v>46</v>
      </c>
      <c r="B8" s="1">
        <v>45292.25</v>
      </c>
      <c r="C8" s="1">
        <v>45292.75</v>
      </c>
      <c r="D8" s="1">
        <v>45292.666666666664</v>
      </c>
      <c r="E8" t="s">
        <v>32</v>
      </c>
      <c r="F8">
        <v>61</v>
      </c>
      <c r="G8">
        <v>1049</v>
      </c>
      <c r="H8">
        <v>134</v>
      </c>
      <c r="I8">
        <v>2</v>
      </c>
      <c r="J8" t="s">
        <v>20</v>
      </c>
      <c r="K8" t="s">
        <v>38</v>
      </c>
      <c r="L8" t="s">
        <v>47</v>
      </c>
      <c r="M8" t="s">
        <v>48</v>
      </c>
      <c r="N8" t="s">
        <v>40</v>
      </c>
      <c r="P8" t="s">
        <v>25</v>
      </c>
      <c r="Q8">
        <v>4.2</v>
      </c>
      <c r="R8">
        <v>4.2</v>
      </c>
      <c r="S8">
        <f>(C8-D8)*24</f>
        <v>2.0000000000582077</v>
      </c>
      <c r="T8">
        <f>IF(C8&lt;=D8,1,0)</f>
        <v>0</v>
      </c>
      <c r="U8">
        <f>(C8-B8)*24</f>
        <v>12</v>
      </c>
      <c r="V8" s="2">
        <f>G8/(F8*U8)</f>
        <v>1.4330601092896176</v>
      </c>
      <c r="W8" t="str">
        <f>IF(OR(MONTH(B8)=12, MONTH(B8)&lt;=2), "Winter", IF(AND(MONTH(B8)&gt;=7, MONTH(B8)&lt;=9), "Monsoon", "Other"))</f>
        <v>Winter</v>
      </c>
      <c r="X8">
        <f>IF(C8&gt;D8,1,0)</f>
        <v>1</v>
      </c>
      <c r="Y8" t="str">
        <f t="shared" si="0"/>
        <v>Slight Delay</v>
      </c>
      <c r="Z8">
        <f t="shared" si="1"/>
        <v>0</v>
      </c>
      <c r="AA8" s="6" t="str">
        <f>TEXT(B8, "yyyy-mm-dd")</f>
        <v>2024-01-01</v>
      </c>
    </row>
    <row r="9" spans="1:27" x14ac:dyDescent="0.3">
      <c r="A9" t="s">
        <v>49</v>
      </c>
      <c r="B9" s="1">
        <v>45292.291666666664</v>
      </c>
      <c r="C9" s="1">
        <v>45292.791666666664</v>
      </c>
      <c r="D9" s="1">
        <v>45292.708333333336</v>
      </c>
      <c r="E9" t="s">
        <v>50</v>
      </c>
      <c r="F9">
        <v>696</v>
      </c>
      <c r="G9">
        <v>3709</v>
      </c>
      <c r="H9">
        <v>587</v>
      </c>
      <c r="I9">
        <v>10</v>
      </c>
      <c r="J9" t="s">
        <v>33</v>
      </c>
      <c r="K9" t="s">
        <v>21</v>
      </c>
      <c r="L9" t="s">
        <v>51</v>
      </c>
      <c r="M9" t="s">
        <v>48</v>
      </c>
      <c r="N9" t="s">
        <v>24</v>
      </c>
      <c r="O9">
        <v>3.8</v>
      </c>
      <c r="P9" t="s">
        <v>25</v>
      </c>
      <c r="Q9">
        <v>4.2</v>
      </c>
      <c r="R9">
        <v>3.8</v>
      </c>
      <c r="S9">
        <f>(C9-D9)*24</f>
        <v>1.9999999998835847</v>
      </c>
      <c r="T9">
        <f>IF(C9&lt;=D9,1,0)</f>
        <v>0</v>
      </c>
      <c r="U9">
        <f>(C9-B9)*24</f>
        <v>12</v>
      </c>
      <c r="V9" s="2">
        <f>G9/(F9*U9)</f>
        <v>0.44408524904214558</v>
      </c>
      <c r="W9" t="str">
        <f>IF(OR(MONTH(B9)=12, MONTH(B9)&lt;=2), "Winter", IF(AND(MONTH(B9)&gt;=7, MONTH(B9)&lt;=9), "Monsoon", "Other"))</f>
        <v>Winter</v>
      </c>
      <c r="X9">
        <f>IF(C9&gt;D9,1,0)</f>
        <v>1</v>
      </c>
      <c r="Y9" t="str">
        <f t="shared" si="0"/>
        <v>Slight Delay</v>
      </c>
      <c r="Z9">
        <f t="shared" si="1"/>
        <v>0</v>
      </c>
      <c r="AA9" s="6" t="str">
        <f>TEXT(B9, "yyyy-mm-dd")</f>
        <v>2024-01-01</v>
      </c>
    </row>
    <row r="10" spans="1:27" x14ac:dyDescent="0.3">
      <c r="A10" t="s">
        <v>52</v>
      </c>
      <c r="B10" s="1">
        <v>45292.333333333336</v>
      </c>
      <c r="C10" s="1">
        <v>45292.833333333336</v>
      </c>
      <c r="D10" s="1">
        <v>45292.75</v>
      </c>
      <c r="E10" t="s">
        <v>19</v>
      </c>
      <c r="F10">
        <v>346</v>
      </c>
      <c r="G10">
        <v>3292</v>
      </c>
      <c r="H10">
        <v>455</v>
      </c>
      <c r="I10">
        <v>19</v>
      </c>
      <c r="J10" t="s">
        <v>37</v>
      </c>
      <c r="K10" t="s">
        <v>38</v>
      </c>
      <c r="L10" t="s">
        <v>53</v>
      </c>
      <c r="M10" t="s">
        <v>48</v>
      </c>
      <c r="N10" t="s">
        <v>40</v>
      </c>
      <c r="O10">
        <v>4.5</v>
      </c>
      <c r="P10" t="s">
        <v>25</v>
      </c>
      <c r="Q10">
        <v>4.2</v>
      </c>
      <c r="R10">
        <v>4.5</v>
      </c>
      <c r="S10">
        <f>(C10-D10)*24</f>
        <v>2.0000000000582077</v>
      </c>
      <c r="T10">
        <f>IF(C10&lt;=D10,1,0)</f>
        <v>0</v>
      </c>
      <c r="U10">
        <f>(C10-B10)*24</f>
        <v>12</v>
      </c>
      <c r="V10" s="2">
        <f>G10/(F10*U10)</f>
        <v>0.7928709055876686</v>
      </c>
      <c r="W10" t="str">
        <f>IF(OR(MONTH(B10)=12, MONTH(B10)&lt;=2), "Winter", IF(AND(MONTH(B10)&gt;=7, MONTH(B10)&lt;=9), "Monsoon", "Other"))</f>
        <v>Winter</v>
      </c>
      <c r="X10">
        <f>IF(C10&gt;D10,1,0)</f>
        <v>1</v>
      </c>
      <c r="Y10" t="str">
        <f t="shared" si="0"/>
        <v>Slight Delay</v>
      </c>
      <c r="Z10">
        <f t="shared" si="1"/>
        <v>0</v>
      </c>
      <c r="AA10" s="6" t="str">
        <f>TEXT(B10, "yyyy-mm-dd")</f>
        <v>2024-01-01</v>
      </c>
    </row>
    <row r="11" spans="1:27" x14ac:dyDescent="0.3">
      <c r="A11" t="s">
        <v>54</v>
      </c>
      <c r="B11" s="1">
        <v>45292.375</v>
      </c>
      <c r="C11" s="1">
        <v>45292.875</v>
      </c>
      <c r="D11" s="1">
        <v>45292.791666666664</v>
      </c>
      <c r="E11" t="s">
        <v>55</v>
      </c>
      <c r="F11">
        <v>578</v>
      </c>
      <c r="G11">
        <v>1507</v>
      </c>
      <c r="H11">
        <v>551</v>
      </c>
      <c r="I11">
        <v>5</v>
      </c>
      <c r="J11" t="s">
        <v>33</v>
      </c>
      <c r="K11" t="s">
        <v>21</v>
      </c>
      <c r="L11" t="s">
        <v>56</v>
      </c>
      <c r="M11" t="s">
        <v>30</v>
      </c>
      <c r="N11" t="s">
        <v>24</v>
      </c>
      <c r="O11">
        <v>4.7</v>
      </c>
      <c r="P11" t="s">
        <v>25</v>
      </c>
      <c r="Q11">
        <v>4.3</v>
      </c>
      <c r="R11">
        <v>4.7</v>
      </c>
      <c r="S11">
        <f>(C11-D11)*24</f>
        <v>2.0000000000582077</v>
      </c>
      <c r="T11">
        <f>IF(C11&lt;=D11,1,0)</f>
        <v>0</v>
      </c>
      <c r="U11">
        <f>(C11-B11)*24</f>
        <v>12</v>
      </c>
      <c r="V11" s="2">
        <f>G11/(F11*U11)</f>
        <v>0.21727220299884659</v>
      </c>
      <c r="W11" t="str">
        <f>IF(OR(MONTH(B11)=12, MONTH(B11)&lt;=2), "Winter", IF(AND(MONTH(B11)&gt;=7, MONTH(B11)&lt;=9), "Monsoon", "Other"))</f>
        <v>Winter</v>
      </c>
      <c r="X11">
        <f>IF(C11&gt;D11,1,0)</f>
        <v>1</v>
      </c>
      <c r="Y11" t="str">
        <f t="shared" si="0"/>
        <v>Slight Delay</v>
      </c>
      <c r="Z11">
        <f t="shared" si="1"/>
        <v>0</v>
      </c>
      <c r="AA11" s="6" t="str">
        <f>TEXT(B11, "yyyy-mm-dd")</f>
        <v>2024-01-01</v>
      </c>
    </row>
    <row r="12" spans="1:27" x14ac:dyDescent="0.3">
      <c r="A12" t="s">
        <v>57</v>
      </c>
      <c r="B12" s="1">
        <v>45292.416666666664</v>
      </c>
      <c r="C12" s="1">
        <v>45292.916666666664</v>
      </c>
      <c r="D12" s="1">
        <v>45292.833333333336</v>
      </c>
      <c r="E12" t="s">
        <v>19</v>
      </c>
      <c r="F12">
        <v>697</v>
      </c>
      <c r="G12">
        <v>760</v>
      </c>
      <c r="H12">
        <v>307</v>
      </c>
      <c r="I12">
        <v>11</v>
      </c>
      <c r="J12" t="s">
        <v>28</v>
      </c>
      <c r="K12" t="s">
        <v>21</v>
      </c>
      <c r="L12" t="s">
        <v>58</v>
      </c>
      <c r="M12" t="s">
        <v>23</v>
      </c>
      <c r="N12" t="s">
        <v>24</v>
      </c>
      <c r="O12">
        <v>4.2</v>
      </c>
      <c r="P12" t="s">
        <v>25</v>
      </c>
      <c r="Q12">
        <v>4.3</v>
      </c>
      <c r="R12">
        <v>4.2</v>
      </c>
      <c r="S12">
        <f>(C12-D12)*24</f>
        <v>1.9999999998835847</v>
      </c>
      <c r="T12">
        <f>IF(C12&lt;=D12,1,0)</f>
        <v>0</v>
      </c>
      <c r="U12">
        <f>(C12-B12)*24</f>
        <v>12</v>
      </c>
      <c r="V12" s="2">
        <f>G12/(F12*U12)</f>
        <v>9.0865614538498327E-2</v>
      </c>
      <c r="W12" t="str">
        <f>IF(OR(MONTH(B12)=12, MONTH(B12)&lt;=2), "Winter", IF(AND(MONTH(B12)&gt;=7, MONTH(B12)&lt;=9), "Monsoon", "Other"))</f>
        <v>Winter</v>
      </c>
      <c r="X12">
        <f>IF(C12&gt;D12,1,0)</f>
        <v>1</v>
      </c>
      <c r="Y12" t="str">
        <f t="shared" si="0"/>
        <v>Slight Delay</v>
      </c>
      <c r="Z12">
        <f t="shared" si="1"/>
        <v>0</v>
      </c>
      <c r="AA12" s="6" t="str">
        <f>TEXT(B12, "yyyy-mm-dd")</f>
        <v>2024-01-01</v>
      </c>
    </row>
    <row r="13" spans="1:27" x14ac:dyDescent="0.3">
      <c r="A13" t="s">
        <v>59</v>
      </c>
      <c r="B13" s="1">
        <v>45292.458333333336</v>
      </c>
      <c r="C13" s="1">
        <v>45292.958333333336</v>
      </c>
      <c r="D13" s="1">
        <v>45292.875</v>
      </c>
      <c r="E13" t="s">
        <v>50</v>
      </c>
      <c r="F13">
        <v>646</v>
      </c>
      <c r="G13">
        <v>2079</v>
      </c>
      <c r="H13">
        <v>557</v>
      </c>
      <c r="I13">
        <v>13</v>
      </c>
      <c r="J13" t="s">
        <v>37</v>
      </c>
      <c r="K13" t="s">
        <v>21</v>
      </c>
      <c r="L13" t="s">
        <v>60</v>
      </c>
      <c r="M13" t="s">
        <v>61</v>
      </c>
      <c r="N13" t="s">
        <v>24</v>
      </c>
      <c r="O13">
        <v>4.2</v>
      </c>
      <c r="P13" t="s">
        <v>25</v>
      </c>
      <c r="Q13">
        <v>4.3</v>
      </c>
      <c r="R13">
        <v>4.2</v>
      </c>
      <c r="S13">
        <f>(C13-D13)*24</f>
        <v>2.0000000000582077</v>
      </c>
      <c r="T13">
        <f>IF(C13&lt;=D13,1,0)</f>
        <v>0</v>
      </c>
      <c r="U13">
        <f>(C13-B13)*24</f>
        <v>12</v>
      </c>
      <c r="V13" s="2">
        <f>G13/(F13*U13)</f>
        <v>0.26818885448916407</v>
      </c>
      <c r="W13" t="str">
        <f>IF(OR(MONTH(B13)=12, MONTH(B13)&lt;=2), "Winter", IF(AND(MONTH(B13)&gt;=7, MONTH(B13)&lt;=9), "Monsoon", "Other"))</f>
        <v>Winter</v>
      </c>
      <c r="X13">
        <f>IF(C13&gt;D13,1,0)</f>
        <v>1</v>
      </c>
      <c r="Y13" t="str">
        <f t="shared" si="0"/>
        <v>Slight Delay</v>
      </c>
      <c r="Z13">
        <f t="shared" si="1"/>
        <v>0</v>
      </c>
      <c r="AA13" s="6" t="str">
        <f>TEXT(B13, "yyyy-mm-dd")</f>
        <v>2024-01-01</v>
      </c>
    </row>
    <row r="14" spans="1:27" x14ac:dyDescent="0.3">
      <c r="A14" t="s">
        <v>62</v>
      </c>
      <c r="B14" s="1">
        <v>45292.5</v>
      </c>
      <c r="C14" s="1">
        <v>45293</v>
      </c>
      <c r="D14" s="1">
        <v>45292.916666666664</v>
      </c>
      <c r="E14" t="s">
        <v>32</v>
      </c>
      <c r="F14">
        <v>777</v>
      </c>
      <c r="G14">
        <v>3444</v>
      </c>
      <c r="H14">
        <v>471</v>
      </c>
      <c r="I14">
        <v>20</v>
      </c>
      <c r="J14" t="s">
        <v>33</v>
      </c>
      <c r="K14" t="s">
        <v>34</v>
      </c>
      <c r="L14" t="s">
        <v>39</v>
      </c>
      <c r="M14" t="s">
        <v>45</v>
      </c>
      <c r="N14" t="s">
        <v>24</v>
      </c>
      <c r="O14">
        <v>3.8</v>
      </c>
      <c r="P14" t="s">
        <v>25</v>
      </c>
      <c r="Q14">
        <v>4.2</v>
      </c>
      <c r="R14">
        <v>3.8</v>
      </c>
      <c r="S14">
        <f>(C14-D14)*24</f>
        <v>2.0000000000582077</v>
      </c>
      <c r="T14">
        <f>IF(C14&lt;=D14,1,0)</f>
        <v>0</v>
      </c>
      <c r="U14">
        <f>(C14-B14)*24</f>
        <v>12</v>
      </c>
      <c r="V14" s="2">
        <f>G14/(F14*U14)</f>
        <v>0.36936936936936937</v>
      </c>
      <c r="W14" t="str">
        <f>IF(OR(MONTH(B14)=12, MONTH(B14)&lt;=2), "Winter", IF(AND(MONTH(B14)&gt;=7, MONTH(B14)&lt;=9), "Monsoon", "Other"))</f>
        <v>Winter</v>
      </c>
      <c r="X14">
        <f>IF(C14&gt;D14,1,0)</f>
        <v>1</v>
      </c>
      <c r="Y14" t="str">
        <f t="shared" si="0"/>
        <v>Slight Delay</v>
      </c>
      <c r="Z14">
        <f t="shared" si="1"/>
        <v>0</v>
      </c>
      <c r="AA14" s="6" t="str">
        <f>TEXT(B14, "yyyy-mm-dd")</f>
        <v>2024-01-01</v>
      </c>
    </row>
    <row r="15" spans="1:27" x14ac:dyDescent="0.3">
      <c r="A15" t="s">
        <v>63</v>
      </c>
      <c r="B15" s="1">
        <v>45292.541666666664</v>
      </c>
      <c r="C15" s="1">
        <v>45293.041666666664</v>
      </c>
      <c r="D15" s="1">
        <v>45292.958333333336</v>
      </c>
      <c r="E15" t="s">
        <v>27</v>
      </c>
      <c r="F15">
        <v>566</v>
      </c>
      <c r="G15">
        <v>4342</v>
      </c>
      <c r="H15">
        <v>270</v>
      </c>
      <c r="I15">
        <v>25</v>
      </c>
      <c r="J15" t="s">
        <v>33</v>
      </c>
      <c r="K15" t="s">
        <v>64</v>
      </c>
      <c r="L15" t="s">
        <v>22</v>
      </c>
      <c r="M15" t="s">
        <v>23</v>
      </c>
      <c r="N15" t="s">
        <v>40</v>
      </c>
      <c r="P15" t="s">
        <v>25</v>
      </c>
      <c r="Q15">
        <v>4.2</v>
      </c>
      <c r="R15">
        <v>4.2</v>
      </c>
      <c r="S15">
        <f>(C15-D15)*24</f>
        <v>1.9999999998835847</v>
      </c>
      <c r="T15">
        <f>IF(C15&lt;=D15,1,0)</f>
        <v>0</v>
      </c>
      <c r="U15">
        <f>(C15-B15)*24</f>
        <v>12</v>
      </c>
      <c r="V15" s="2">
        <f>G15/(F15*U15)</f>
        <v>0.63928150765606595</v>
      </c>
      <c r="W15" t="str">
        <f>IF(OR(MONTH(B15)=12, MONTH(B15)&lt;=2), "Winter", IF(AND(MONTH(B15)&gt;=7, MONTH(B15)&lt;=9), "Monsoon", "Other"))</f>
        <v>Winter</v>
      </c>
      <c r="X15">
        <f>IF(C15&gt;D15,1,0)</f>
        <v>1</v>
      </c>
      <c r="Y15" t="str">
        <f t="shared" si="0"/>
        <v>Slight Delay</v>
      </c>
      <c r="Z15">
        <f t="shared" si="1"/>
        <v>0</v>
      </c>
      <c r="AA15" s="6" t="str">
        <f>TEXT(B15, "yyyy-mm-dd")</f>
        <v>2024-01-01</v>
      </c>
    </row>
    <row r="16" spans="1:27" x14ac:dyDescent="0.3">
      <c r="A16" t="s">
        <v>65</v>
      </c>
      <c r="B16" s="1">
        <v>45292.583333333336</v>
      </c>
      <c r="C16" s="1">
        <v>45293.083333333336</v>
      </c>
      <c r="D16" s="1">
        <v>45293</v>
      </c>
      <c r="E16" t="s">
        <v>66</v>
      </c>
      <c r="F16">
        <v>135</v>
      </c>
      <c r="G16">
        <v>911</v>
      </c>
      <c r="H16">
        <v>754</v>
      </c>
      <c r="I16">
        <v>22</v>
      </c>
      <c r="J16" t="s">
        <v>37</v>
      </c>
      <c r="K16" t="s">
        <v>64</v>
      </c>
      <c r="L16" t="s">
        <v>67</v>
      </c>
      <c r="M16" t="s">
        <v>61</v>
      </c>
      <c r="N16" t="s">
        <v>24</v>
      </c>
      <c r="O16">
        <v>4.7</v>
      </c>
      <c r="P16" t="s">
        <v>25</v>
      </c>
      <c r="Q16">
        <v>4.3</v>
      </c>
      <c r="R16">
        <v>4.7</v>
      </c>
      <c r="S16">
        <f>(C16-D16)*24</f>
        <v>2.0000000000582077</v>
      </c>
      <c r="T16">
        <f>IF(C16&lt;=D16,1,0)</f>
        <v>0</v>
      </c>
      <c r="U16">
        <f>(C16-B16)*24</f>
        <v>12</v>
      </c>
      <c r="V16" s="2">
        <f>G16/(F16*U16)</f>
        <v>0.56234567901234567</v>
      </c>
      <c r="W16" t="str">
        <f>IF(OR(MONTH(B16)=12, MONTH(B16)&lt;=2), "Winter", IF(AND(MONTH(B16)&gt;=7, MONTH(B16)&lt;=9), "Monsoon", "Other"))</f>
        <v>Winter</v>
      </c>
      <c r="X16">
        <f>IF(C16&gt;D16,1,0)</f>
        <v>1</v>
      </c>
      <c r="Y16" t="str">
        <f t="shared" si="0"/>
        <v>Slight Delay</v>
      </c>
      <c r="Z16">
        <f t="shared" si="1"/>
        <v>0</v>
      </c>
      <c r="AA16" s="6" t="str">
        <f>TEXT(B16, "yyyy-mm-dd")</f>
        <v>2024-01-01</v>
      </c>
    </row>
    <row r="17" spans="1:27" x14ac:dyDescent="0.3">
      <c r="A17" t="s">
        <v>68</v>
      </c>
      <c r="B17" s="1">
        <v>45292.625</v>
      </c>
      <c r="C17" s="1">
        <v>45293.125</v>
      </c>
      <c r="D17" s="1">
        <v>45293.041666666664</v>
      </c>
      <c r="E17" t="s">
        <v>50</v>
      </c>
      <c r="F17">
        <v>672</v>
      </c>
      <c r="G17">
        <v>4523</v>
      </c>
      <c r="H17">
        <v>781</v>
      </c>
      <c r="I17">
        <v>25</v>
      </c>
      <c r="J17" t="s">
        <v>37</v>
      </c>
      <c r="K17" t="s">
        <v>64</v>
      </c>
      <c r="L17" t="s">
        <v>51</v>
      </c>
      <c r="M17" t="s">
        <v>23</v>
      </c>
      <c r="N17" t="s">
        <v>40</v>
      </c>
      <c r="O17">
        <v>4.5</v>
      </c>
      <c r="P17" t="s">
        <v>25</v>
      </c>
      <c r="Q17">
        <v>4.2</v>
      </c>
      <c r="R17">
        <v>4.5</v>
      </c>
      <c r="S17">
        <f>(C17-D17)*24</f>
        <v>2.0000000000582077</v>
      </c>
      <c r="T17">
        <f>IF(C17&lt;=D17,1,0)</f>
        <v>0</v>
      </c>
      <c r="U17">
        <f>(C17-B17)*24</f>
        <v>12</v>
      </c>
      <c r="V17" s="2">
        <f>G17/(F17*U17)</f>
        <v>0.56088789682539686</v>
      </c>
      <c r="W17" t="str">
        <f>IF(OR(MONTH(B17)=12, MONTH(B17)&lt;=2), "Winter", IF(AND(MONTH(B17)&gt;=7, MONTH(B17)&lt;=9), "Monsoon", "Other"))</f>
        <v>Winter</v>
      </c>
      <c r="X17">
        <f>IF(C17&gt;D17,1,0)</f>
        <v>1</v>
      </c>
      <c r="Y17" t="str">
        <f t="shared" si="0"/>
        <v>Slight Delay</v>
      </c>
      <c r="Z17">
        <f t="shared" si="1"/>
        <v>0</v>
      </c>
      <c r="AA17" s="6" t="str">
        <f>TEXT(B17, "yyyy-mm-dd")</f>
        <v>2024-01-01</v>
      </c>
    </row>
    <row r="18" spans="1:27" x14ac:dyDescent="0.3">
      <c r="A18" t="s">
        <v>69</v>
      </c>
      <c r="B18" s="1">
        <v>45292.666666666664</v>
      </c>
      <c r="C18" s="1">
        <v>45293.166666666664</v>
      </c>
      <c r="D18" s="1">
        <v>45293.083333333336</v>
      </c>
      <c r="E18" t="s">
        <v>66</v>
      </c>
      <c r="F18">
        <v>520</v>
      </c>
      <c r="G18">
        <v>1300</v>
      </c>
      <c r="H18">
        <v>388</v>
      </c>
      <c r="I18">
        <v>22</v>
      </c>
      <c r="J18" t="s">
        <v>37</v>
      </c>
      <c r="K18" t="s">
        <v>21</v>
      </c>
      <c r="L18" t="s">
        <v>70</v>
      </c>
      <c r="M18" t="s">
        <v>23</v>
      </c>
      <c r="N18" t="s">
        <v>40</v>
      </c>
      <c r="O18">
        <v>4.2</v>
      </c>
      <c r="P18" t="s">
        <v>25</v>
      </c>
      <c r="Q18">
        <v>4.2</v>
      </c>
      <c r="R18">
        <v>4.2</v>
      </c>
      <c r="S18">
        <f>(C18-D18)*24</f>
        <v>1.9999999998835847</v>
      </c>
      <c r="T18">
        <f>IF(C18&lt;=D18,1,0)</f>
        <v>0</v>
      </c>
      <c r="U18">
        <f>(C18-B18)*24</f>
        <v>12</v>
      </c>
      <c r="V18" s="2">
        <f>G18/(F18*U18)</f>
        <v>0.20833333333333334</v>
      </c>
      <c r="W18" t="str">
        <f>IF(OR(MONTH(B18)=12, MONTH(B18)&lt;=2), "Winter", IF(AND(MONTH(B18)&gt;=7, MONTH(B18)&lt;=9), "Monsoon", "Other"))</f>
        <v>Winter</v>
      </c>
      <c r="X18">
        <f>IF(C18&gt;D18,1,0)</f>
        <v>1</v>
      </c>
      <c r="Y18" t="str">
        <f t="shared" si="0"/>
        <v>Slight Delay</v>
      </c>
      <c r="Z18">
        <f t="shared" si="1"/>
        <v>0</v>
      </c>
      <c r="AA18" s="6" t="str">
        <f>TEXT(B18, "yyyy-mm-dd")</f>
        <v>2024-01-01</v>
      </c>
    </row>
    <row r="19" spans="1:27" x14ac:dyDescent="0.3">
      <c r="A19" t="s">
        <v>71</v>
      </c>
      <c r="B19" s="1">
        <v>45292.708333333336</v>
      </c>
      <c r="C19" s="1">
        <v>45293.208333333336</v>
      </c>
      <c r="D19" s="1">
        <v>45293.125</v>
      </c>
      <c r="E19" t="s">
        <v>55</v>
      </c>
      <c r="F19">
        <v>73</v>
      </c>
      <c r="G19">
        <v>917</v>
      </c>
      <c r="H19">
        <v>444</v>
      </c>
      <c r="I19">
        <v>15</v>
      </c>
      <c r="J19" t="s">
        <v>33</v>
      </c>
      <c r="K19" t="s">
        <v>21</v>
      </c>
      <c r="L19" t="s">
        <v>72</v>
      </c>
      <c r="M19" t="s">
        <v>45</v>
      </c>
      <c r="N19" t="s">
        <v>24</v>
      </c>
      <c r="O19">
        <v>4.2</v>
      </c>
      <c r="P19" t="s">
        <v>25</v>
      </c>
      <c r="Q19">
        <v>4.2</v>
      </c>
      <c r="R19">
        <v>4.2</v>
      </c>
      <c r="S19">
        <f>(C19-D19)*24</f>
        <v>2.0000000000582077</v>
      </c>
      <c r="T19">
        <f>IF(C19&lt;=D19,1,0)</f>
        <v>0</v>
      </c>
      <c r="U19">
        <f>(C19-B19)*24</f>
        <v>12</v>
      </c>
      <c r="V19" s="2">
        <f>G19/(F19*U19)</f>
        <v>1.0468036529680365</v>
      </c>
      <c r="W19" t="str">
        <f>IF(OR(MONTH(B19)=12, MONTH(B19)&lt;=2), "Winter", IF(AND(MONTH(B19)&gt;=7, MONTH(B19)&lt;=9), "Monsoon", "Other"))</f>
        <v>Winter</v>
      </c>
      <c r="X19">
        <f>IF(C19&gt;D19,1,0)</f>
        <v>1</v>
      </c>
      <c r="Y19" t="str">
        <f t="shared" si="0"/>
        <v>Slight Delay</v>
      </c>
      <c r="Z19">
        <f t="shared" si="1"/>
        <v>0</v>
      </c>
      <c r="AA19" s="6" t="str">
        <f>TEXT(B19, "yyyy-mm-dd")</f>
        <v>2024-01-01</v>
      </c>
    </row>
    <row r="20" spans="1:27" x14ac:dyDescent="0.3">
      <c r="A20" t="s">
        <v>73</v>
      </c>
      <c r="B20" s="1">
        <v>45292.75</v>
      </c>
      <c r="C20" s="1">
        <v>45293.25</v>
      </c>
      <c r="D20" s="1">
        <v>45293.166666666664</v>
      </c>
      <c r="E20" t="s">
        <v>19</v>
      </c>
      <c r="F20">
        <v>390</v>
      </c>
      <c r="G20">
        <v>4171</v>
      </c>
      <c r="H20">
        <v>109</v>
      </c>
      <c r="I20">
        <v>14</v>
      </c>
      <c r="J20" t="s">
        <v>33</v>
      </c>
      <c r="K20" t="s">
        <v>34</v>
      </c>
      <c r="L20" t="s">
        <v>74</v>
      </c>
      <c r="M20" t="s">
        <v>48</v>
      </c>
      <c r="N20" t="s">
        <v>40</v>
      </c>
      <c r="P20" t="s">
        <v>25</v>
      </c>
      <c r="Q20">
        <v>4.2</v>
      </c>
      <c r="R20">
        <v>4.2</v>
      </c>
      <c r="S20">
        <f>(C20-D20)*24</f>
        <v>2.0000000000582077</v>
      </c>
      <c r="T20">
        <f>IF(C20&lt;=D20,1,0)</f>
        <v>0</v>
      </c>
      <c r="U20">
        <f>(C20-B20)*24</f>
        <v>12</v>
      </c>
      <c r="V20" s="2">
        <f>G20/(F20*U20)</f>
        <v>0.89123931623931629</v>
      </c>
      <c r="W20" t="str">
        <f>IF(OR(MONTH(B20)=12, MONTH(B20)&lt;=2), "Winter", IF(AND(MONTH(B20)&gt;=7, MONTH(B20)&lt;=9), "Monsoon", "Other"))</f>
        <v>Winter</v>
      </c>
      <c r="X20">
        <f>IF(C20&gt;D20,1,0)</f>
        <v>1</v>
      </c>
      <c r="Y20" t="str">
        <f t="shared" si="0"/>
        <v>Slight Delay</v>
      </c>
      <c r="Z20">
        <f t="shared" si="1"/>
        <v>0</v>
      </c>
      <c r="AA20" s="6" t="str">
        <f>TEXT(B20, "yyyy-mm-dd")</f>
        <v>2024-01-01</v>
      </c>
    </row>
    <row r="21" spans="1:27" x14ac:dyDescent="0.3">
      <c r="A21" t="s">
        <v>75</v>
      </c>
      <c r="B21" s="1">
        <v>45292.791666666664</v>
      </c>
      <c r="C21" s="1">
        <v>45293.291666666664</v>
      </c>
      <c r="D21" s="1">
        <v>45293.208333333336</v>
      </c>
      <c r="E21" t="s">
        <v>50</v>
      </c>
      <c r="F21">
        <v>202</v>
      </c>
      <c r="G21">
        <v>4793</v>
      </c>
      <c r="H21">
        <v>497</v>
      </c>
      <c r="I21">
        <v>7</v>
      </c>
      <c r="J21" t="s">
        <v>37</v>
      </c>
      <c r="K21" t="s">
        <v>34</v>
      </c>
      <c r="L21" t="s">
        <v>76</v>
      </c>
      <c r="M21" t="s">
        <v>48</v>
      </c>
      <c r="N21" t="s">
        <v>40</v>
      </c>
      <c r="P21" t="s">
        <v>25</v>
      </c>
      <c r="Q21">
        <v>4.2</v>
      </c>
      <c r="R21">
        <v>4.2</v>
      </c>
      <c r="S21">
        <f>(C21-D21)*24</f>
        <v>1.9999999998835847</v>
      </c>
      <c r="T21">
        <f>IF(C21&lt;=D21,1,0)</f>
        <v>0</v>
      </c>
      <c r="U21">
        <f>(C21-B21)*24</f>
        <v>12</v>
      </c>
      <c r="V21" s="2">
        <f>G21/(F21*U21)</f>
        <v>1.9773102310231023</v>
      </c>
      <c r="W21" t="str">
        <f>IF(OR(MONTH(B21)=12, MONTH(B21)&lt;=2), "Winter", IF(AND(MONTH(B21)&gt;=7, MONTH(B21)&lt;=9), "Monsoon", "Other"))</f>
        <v>Winter</v>
      </c>
      <c r="X21">
        <f>IF(C21&gt;D21,1,0)</f>
        <v>1</v>
      </c>
      <c r="Y21" t="str">
        <f t="shared" si="0"/>
        <v>Slight Delay</v>
      </c>
      <c r="Z21">
        <f t="shared" si="1"/>
        <v>0</v>
      </c>
      <c r="AA21" s="6" t="str">
        <f>TEXT(B21, "yyyy-mm-dd")</f>
        <v>2024-01-01</v>
      </c>
    </row>
    <row r="22" spans="1:27" x14ac:dyDescent="0.3">
      <c r="A22" t="s">
        <v>77</v>
      </c>
      <c r="B22" s="1">
        <v>45292.833333333336</v>
      </c>
      <c r="C22" s="1">
        <v>45293.333333333336</v>
      </c>
      <c r="D22" s="1">
        <v>45293.25</v>
      </c>
      <c r="E22" t="s">
        <v>55</v>
      </c>
      <c r="F22">
        <v>254</v>
      </c>
      <c r="G22">
        <v>2837</v>
      </c>
      <c r="H22">
        <v>317</v>
      </c>
      <c r="I22">
        <v>7</v>
      </c>
      <c r="J22" t="s">
        <v>20</v>
      </c>
      <c r="K22" t="s">
        <v>64</v>
      </c>
      <c r="L22" t="s">
        <v>78</v>
      </c>
      <c r="M22" t="s">
        <v>45</v>
      </c>
      <c r="N22" t="s">
        <v>40</v>
      </c>
      <c r="O22">
        <v>3.8</v>
      </c>
      <c r="P22" t="s">
        <v>25</v>
      </c>
      <c r="Q22">
        <v>4.2</v>
      </c>
      <c r="R22">
        <v>3.8</v>
      </c>
      <c r="S22">
        <f>(C22-D22)*24</f>
        <v>2.0000000000582077</v>
      </c>
      <c r="T22">
        <f>IF(C22&lt;=D22,1,0)</f>
        <v>0</v>
      </c>
      <c r="U22">
        <f>(C22-B22)*24</f>
        <v>12</v>
      </c>
      <c r="V22" s="2">
        <f>G22/(F22*U22)</f>
        <v>0.93077427821522307</v>
      </c>
      <c r="W22" t="str">
        <f>IF(OR(MONTH(B22)=12, MONTH(B22)&lt;=2), "Winter", IF(AND(MONTH(B22)&gt;=7, MONTH(B22)&lt;=9), "Monsoon", "Other"))</f>
        <v>Winter</v>
      </c>
      <c r="X22">
        <f>IF(C22&gt;D22,1,0)</f>
        <v>1</v>
      </c>
      <c r="Y22" t="str">
        <f t="shared" si="0"/>
        <v>Slight Delay</v>
      </c>
      <c r="Z22">
        <f t="shared" si="1"/>
        <v>0</v>
      </c>
      <c r="AA22" s="6" t="str">
        <f>TEXT(B22, "yyyy-mm-dd")</f>
        <v>2024-01-01</v>
      </c>
    </row>
    <row r="23" spans="1:27" x14ac:dyDescent="0.3">
      <c r="A23" t="s">
        <v>79</v>
      </c>
      <c r="B23" s="1">
        <v>45292.875</v>
      </c>
      <c r="C23" s="1">
        <v>45293.375</v>
      </c>
      <c r="D23" s="1">
        <v>45293.291666666664</v>
      </c>
      <c r="E23" t="s">
        <v>27</v>
      </c>
      <c r="F23">
        <v>479</v>
      </c>
      <c r="G23">
        <v>2970</v>
      </c>
      <c r="H23">
        <v>369</v>
      </c>
      <c r="I23">
        <v>12</v>
      </c>
      <c r="J23" t="s">
        <v>20</v>
      </c>
      <c r="K23" t="s">
        <v>34</v>
      </c>
      <c r="L23" t="s">
        <v>72</v>
      </c>
      <c r="M23" t="s">
        <v>48</v>
      </c>
      <c r="N23" t="s">
        <v>40</v>
      </c>
      <c r="O23">
        <v>4</v>
      </c>
      <c r="P23" t="s">
        <v>25</v>
      </c>
      <c r="Q23">
        <v>4.2</v>
      </c>
      <c r="R23">
        <v>4</v>
      </c>
      <c r="S23">
        <f>(C23-D23)*24</f>
        <v>2.0000000000582077</v>
      </c>
      <c r="T23">
        <f>IF(C23&lt;=D23,1,0)</f>
        <v>0</v>
      </c>
      <c r="U23">
        <f>(C23-B23)*24</f>
        <v>12</v>
      </c>
      <c r="V23" s="2">
        <f>G23/(F23*U23)</f>
        <v>0.51670146137787054</v>
      </c>
      <c r="W23" t="str">
        <f>IF(OR(MONTH(B23)=12, MONTH(B23)&lt;=2), "Winter", IF(AND(MONTH(B23)&gt;=7, MONTH(B23)&lt;=9), "Monsoon", "Other"))</f>
        <v>Winter</v>
      </c>
      <c r="X23">
        <f>IF(C23&gt;D23,1,0)</f>
        <v>1</v>
      </c>
      <c r="Y23" t="str">
        <f t="shared" si="0"/>
        <v>Slight Delay</v>
      </c>
      <c r="Z23">
        <f t="shared" si="1"/>
        <v>0</v>
      </c>
      <c r="AA23" s="6" t="str">
        <f>TEXT(B23, "yyyy-mm-dd")</f>
        <v>2024-01-01</v>
      </c>
    </row>
    <row r="24" spans="1:27" x14ac:dyDescent="0.3">
      <c r="A24" t="s">
        <v>80</v>
      </c>
      <c r="B24" s="1">
        <v>45292.916666666664</v>
      </c>
      <c r="C24" s="1">
        <v>45293.416666666664</v>
      </c>
      <c r="D24" s="1">
        <v>45293.333333333336</v>
      </c>
      <c r="E24" t="s">
        <v>50</v>
      </c>
      <c r="F24">
        <v>694</v>
      </c>
      <c r="G24">
        <v>4348</v>
      </c>
      <c r="H24">
        <v>53</v>
      </c>
      <c r="I24">
        <v>23</v>
      </c>
      <c r="J24" t="s">
        <v>20</v>
      </c>
      <c r="K24" t="s">
        <v>38</v>
      </c>
      <c r="L24" t="s">
        <v>81</v>
      </c>
      <c r="M24" t="s">
        <v>48</v>
      </c>
      <c r="N24" t="s">
        <v>24</v>
      </c>
      <c r="O24">
        <v>4.2</v>
      </c>
      <c r="P24" t="s">
        <v>25</v>
      </c>
      <c r="Q24">
        <v>4.2</v>
      </c>
      <c r="R24">
        <v>4.2</v>
      </c>
      <c r="S24">
        <f>(C24-D24)*24</f>
        <v>1.9999999998835847</v>
      </c>
      <c r="T24">
        <f>IF(C24&lt;=D24,1,0)</f>
        <v>0</v>
      </c>
      <c r="U24">
        <f>(C24-B24)*24</f>
        <v>12</v>
      </c>
      <c r="V24" s="2">
        <f>G24/(F24*U24)</f>
        <v>0.52209414024975986</v>
      </c>
      <c r="W24" t="str">
        <f>IF(OR(MONTH(B24)=12, MONTH(B24)&lt;=2), "Winter", IF(AND(MONTH(B24)&gt;=7, MONTH(B24)&lt;=9), "Monsoon", "Other"))</f>
        <v>Winter</v>
      </c>
      <c r="X24">
        <f>IF(C24&gt;D24,1,0)</f>
        <v>1</v>
      </c>
      <c r="Y24" t="str">
        <f t="shared" si="0"/>
        <v>Slight Delay</v>
      </c>
      <c r="Z24">
        <f t="shared" si="1"/>
        <v>0</v>
      </c>
      <c r="AA24" s="6" t="str">
        <f>TEXT(B24, "yyyy-mm-dd")</f>
        <v>2024-01-01</v>
      </c>
    </row>
    <row r="25" spans="1:27" x14ac:dyDescent="0.3">
      <c r="A25" t="s">
        <v>82</v>
      </c>
      <c r="B25" s="1">
        <v>45292.958333333336</v>
      </c>
      <c r="C25" s="1">
        <v>45293.458333333336</v>
      </c>
      <c r="D25" s="1">
        <v>45293.375</v>
      </c>
      <c r="E25" t="s">
        <v>19</v>
      </c>
      <c r="F25">
        <v>650</v>
      </c>
      <c r="G25">
        <v>2306</v>
      </c>
      <c r="H25">
        <v>320</v>
      </c>
      <c r="I25">
        <v>9</v>
      </c>
      <c r="J25" t="s">
        <v>28</v>
      </c>
      <c r="K25" t="s">
        <v>64</v>
      </c>
      <c r="L25" t="s">
        <v>29</v>
      </c>
      <c r="M25" t="s">
        <v>45</v>
      </c>
      <c r="N25" t="s">
        <v>24</v>
      </c>
      <c r="O25">
        <v>4.2</v>
      </c>
      <c r="P25" t="s">
        <v>25</v>
      </c>
      <c r="Q25">
        <v>4.2</v>
      </c>
      <c r="R25">
        <v>4.2</v>
      </c>
      <c r="S25">
        <f>(C25-D25)*24</f>
        <v>2.0000000000582077</v>
      </c>
      <c r="T25">
        <f>IF(C25&lt;=D25,1,0)</f>
        <v>0</v>
      </c>
      <c r="U25">
        <f>(C25-B25)*24</f>
        <v>12</v>
      </c>
      <c r="V25" s="2">
        <f>G25/(F25*U25)</f>
        <v>0.29564102564102562</v>
      </c>
      <c r="W25" t="str">
        <f>IF(OR(MONTH(B25)=12, MONTH(B25)&lt;=2), "Winter", IF(AND(MONTH(B25)&gt;=7, MONTH(B25)&lt;=9), "Monsoon", "Other"))</f>
        <v>Winter</v>
      </c>
      <c r="X25">
        <f>IF(C25&gt;D25,1,0)</f>
        <v>1</v>
      </c>
      <c r="Y25" t="str">
        <f t="shared" si="0"/>
        <v>Slight Delay</v>
      </c>
      <c r="Z25">
        <f t="shared" si="1"/>
        <v>0</v>
      </c>
      <c r="AA25" s="6" t="str">
        <f>TEXT(B25, "yyyy-mm-dd")</f>
        <v>2024-01-01</v>
      </c>
    </row>
    <row r="26" spans="1:27" x14ac:dyDescent="0.3">
      <c r="A26" t="s">
        <v>83</v>
      </c>
      <c r="B26" s="1">
        <v>45293</v>
      </c>
      <c r="C26" s="1">
        <v>45293.5</v>
      </c>
      <c r="D26" s="1">
        <v>45293.416666666664</v>
      </c>
      <c r="E26" t="s">
        <v>19</v>
      </c>
      <c r="F26">
        <v>957</v>
      </c>
      <c r="G26">
        <v>4499</v>
      </c>
      <c r="H26">
        <v>288</v>
      </c>
      <c r="I26">
        <v>20</v>
      </c>
      <c r="J26" t="s">
        <v>33</v>
      </c>
      <c r="K26" t="s">
        <v>38</v>
      </c>
      <c r="L26" t="s">
        <v>84</v>
      </c>
      <c r="M26" t="s">
        <v>61</v>
      </c>
      <c r="N26" t="s">
        <v>24</v>
      </c>
      <c r="O26">
        <v>4.7</v>
      </c>
      <c r="P26" t="s">
        <v>25</v>
      </c>
      <c r="Q26">
        <v>4.3</v>
      </c>
      <c r="R26">
        <v>4.7</v>
      </c>
      <c r="S26">
        <f>(C26-D26)*24</f>
        <v>2.0000000000582077</v>
      </c>
      <c r="T26">
        <f>IF(C26&lt;=D26,1,0)</f>
        <v>0</v>
      </c>
      <c r="U26">
        <f>(C26-B26)*24</f>
        <v>12</v>
      </c>
      <c r="V26" s="2">
        <f>G26/(F26*U26)</f>
        <v>0.39176245210727967</v>
      </c>
      <c r="W26" t="str">
        <f>IF(OR(MONTH(B26)=12, MONTH(B26)&lt;=2), "Winter", IF(AND(MONTH(B26)&gt;=7, MONTH(B26)&lt;=9), "Monsoon", "Other"))</f>
        <v>Winter</v>
      </c>
      <c r="X26">
        <f>IF(C26&gt;D26,1,0)</f>
        <v>1</v>
      </c>
      <c r="Y26" t="str">
        <f t="shared" si="0"/>
        <v>Slight Delay</v>
      </c>
      <c r="Z26">
        <f t="shared" si="1"/>
        <v>0</v>
      </c>
      <c r="AA26" s="6" t="str">
        <f>TEXT(B26, "yyyy-mm-dd")</f>
        <v>2024-01-02</v>
      </c>
    </row>
    <row r="27" spans="1:27" x14ac:dyDescent="0.3">
      <c r="A27" t="s">
        <v>85</v>
      </c>
      <c r="B27" s="1">
        <v>45293.041666666664</v>
      </c>
      <c r="C27" s="1">
        <v>45293.541666666664</v>
      </c>
      <c r="D27" s="1">
        <v>45293.458333333336</v>
      </c>
      <c r="E27" t="s">
        <v>32</v>
      </c>
      <c r="F27">
        <v>623</v>
      </c>
      <c r="G27">
        <v>983</v>
      </c>
      <c r="H27">
        <v>293</v>
      </c>
      <c r="I27">
        <v>9</v>
      </c>
      <c r="J27" t="s">
        <v>20</v>
      </c>
      <c r="K27" t="s">
        <v>21</v>
      </c>
      <c r="L27" t="s">
        <v>86</v>
      </c>
      <c r="M27" t="s">
        <v>48</v>
      </c>
      <c r="N27" t="s">
        <v>24</v>
      </c>
      <c r="O27">
        <v>4.7</v>
      </c>
      <c r="P27" t="s">
        <v>25</v>
      </c>
      <c r="Q27">
        <v>4.2</v>
      </c>
      <c r="R27">
        <v>4.7</v>
      </c>
      <c r="S27">
        <f>(C27-D27)*24</f>
        <v>1.9999999998835847</v>
      </c>
      <c r="T27">
        <f>IF(C27&lt;=D27,1,0)</f>
        <v>0</v>
      </c>
      <c r="U27">
        <f>(C27-B27)*24</f>
        <v>12</v>
      </c>
      <c r="V27" s="2">
        <f>G27/(F27*U27)</f>
        <v>0.13148742643124667</v>
      </c>
      <c r="W27" t="str">
        <f>IF(OR(MONTH(B27)=12, MONTH(B27)&lt;=2), "Winter", IF(AND(MONTH(B27)&gt;=7, MONTH(B27)&lt;=9), "Monsoon", "Other"))</f>
        <v>Winter</v>
      </c>
      <c r="X27">
        <f>IF(C27&gt;D27,1,0)</f>
        <v>1</v>
      </c>
      <c r="Y27" t="str">
        <f t="shared" si="0"/>
        <v>Slight Delay</v>
      </c>
      <c r="Z27">
        <f t="shared" si="1"/>
        <v>0</v>
      </c>
      <c r="AA27" s="6" t="str">
        <f>TEXT(B27, "yyyy-mm-dd")</f>
        <v>2024-01-02</v>
      </c>
    </row>
    <row r="28" spans="1:27" x14ac:dyDescent="0.3">
      <c r="A28" t="s">
        <v>87</v>
      </c>
      <c r="B28" s="1">
        <v>45293.083333333336</v>
      </c>
      <c r="C28" s="1">
        <v>45293.583333333336</v>
      </c>
      <c r="D28" s="1">
        <v>45293.5</v>
      </c>
      <c r="E28" t="s">
        <v>19</v>
      </c>
      <c r="F28">
        <v>412</v>
      </c>
      <c r="G28">
        <v>4696</v>
      </c>
      <c r="H28">
        <v>796</v>
      </c>
      <c r="I28">
        <v>3</v>
      </c>
      <c r="J28" t="s">
        <v>33</v>
      </c>
      <c r="K28" t="s">
        <v>64</v>
      </c>
      <c r="L28" t="s">
        <v>88</v>
      </c>
      <c r="M28" t="s">
        <v>30</v>
      </c>
      <c r="N28" t="s">
        <v>40</v>
      </c>
      <c r="O28">
        <v>4.7</v>
      </c>
      <c r="P28" t="s">
        <v>25</v>
      </c>
      <c r="Q28">
        <v>4.3</v>
      </c>
      <c r="R28">
        <v>4.7</v>
      </c>
      <c r="S28">
        <f>(C28-D28)*24</f>
        <v>2.0000000000582077</v>
      </c>
      <c r="T28">
        <f>IF(C28&lt;=D28,1,0)</f>
        <v>0</v>
      </c>
      <c r="U28">
        <f>(C28-B28)*24</f>
        <v>12</v>
      </c>
      <c r="V28" s="2">
        <f>G28/(F28*U28)</f>
        <v>0.94983818770226536</v>
      </c>
      <c r="W28" t="str">
        <f>IF(OR(MONTH(B28)=12, MONTH(B28)&lt;=2), "Winter", IF(AND(MONTH(B28)&gt;=7, MONTH(B28)&lt;=9), "Monsoon", "Other"))</f>
        <v>Winter</v>
      </c>
      <c r="X28">
        <f>IF(C28&gt;D28,1,0)</f>
        <v>1</v>
      </c>
      <c r="Y28" t="str">
        <f t="shared" si="0"/>
        <v>Slight Delay</v>
      </c>
      <c r="Z28">
        <f t="shared" si="1"/>
        <v>0</v>
      </c>
      <c r="AA28" s="6" t="str">
        <f>TEXT(B28, "yyyy-mm-dd")</f>
        <v>2024-01-02</v>
      </c>
    </row>
    <row r="29" spans="1:27" x14ac:dyDescent="0.3">
      <c r="A29" t="s">
        <v>89</v>
      </c>
      <c r="B29" s="1">
        <v>45293.125</v>
      </c>
      <c r="C29" s="1">
        <v>45293.625</v>
      </c>
      <c r="D29" s="1">
        <v>45293.541666666664</v>
      </c>
      <c r="E29" t="s">
        <v>19</v>
      </c>
      <c r="F29">
        <v>749</v>
      </c>
      <c r="G29">
        <v>2290</v>
      </c>
      <c r="H29">
        <v>731</v>
      </c>
      <c r="I29">
        <v>14</v>
      </c>
      <c r="J29" t="s">
        <v>28</v>
      </c>
      <c r="K29" t="s">
        <v>34</v>
      </c>
      <c r="L29" t="s">
        <v>90</v>
      </c>
      <c r="M29" t="s">
        <v>45</v>
      </c>
      <c r="N29" t="s">
        <v>40</v>
      </c>
      <c r="P29" t="s">
        <v>25</v>
      </c>
      <c r="Q29">
        <v>4.2</v>
      </c>
      <c r="R29">
        <v>4.2</v>
      </c>
      <c r="S29">
        <f>(C29-D29)*24</f>
        <v>2.0000000000582077</v>
      </c>
      <c r="T29">
        <f>IF(C29&lt;=D29,1,0)</f>
        <v>0</v>
      </c>
      <c r="U29">
        <f>(C29-B29)*24</f>
        <v>12</v>
      </c>
      <c r="V29" s="2">
        <f>G29/(F29*U29)</f>
        <v>0.25478415665331555</v>
      </c>
      <c r="W29" t="str">
        <f>IF(OR(MONTH(B29)=12, MONTH(B29)&lt;=2), "Winter", IF(AND(MONTH(B29)&gt;=7, MONTH(B29)&lt;=9), "Monsoon", "Other"))</f>
        <v>Winter</v>
      </c>
      <c r="X29">
        <f>IF(C29&gt;D29,1,0)</f>
        <v>1</v>
      </c>
      <c r="Y29" t="str">
        <f t="shared" si="0"/>
        <v>Slight Delay</v>
      </c>
      <c r="Z29">
        <f t="shared" si="1"/>
        <v>0</v>
      </c>
      <c r="AA29" s="6" t="str">
        <f>TEXT(B29, "yyyy-mm-dd")</f>
        <v>2024-01-02</v>
      </c>
    </row>
    <row r="30" spans="1:27" x14ac:dyDescent="0.3">
      <c r="A30" t="s">
        <v>91</v>
      </c>
      <c r="B30" s="1">
        <v>45293.166666666664</v>
      </c>
      <c r="C30" s="1">
        <v>45293.666666666664</v>
      </c>
      <c r="D30" s="1">
        <v>45293.583333333336</v>
      </c>
      <c r="E30" t="s">
        <v>32</v>
      </c>
      <c r="F30">
        <v>206</v>
      </c>
      <c r="G30">
        <v>4929</v>
      </c>
      <c r="H30">
        <v>721</v>
      </c>
      <c r="I30">
        <v>5</v>
      </c>
      <c r="J30" t="s">
        <v>20</v>
      </c>
      <c r="K30" t="s">
        <v>34</v>
      </c>
      <c r="L30" t="s">
        <v>92</v>
      </c>
      <c r="M30" t="s">
        <v>23</v>
      </c>
      <c r="N30" t="s">
        <v>24</v>
      </c>
      <c r="O30">
        <v>4.2</v>
      </c>
      <c r="P30" t="s">
        <v>25</v>
      </c>
      <c r="Q30">
        <v>4.3</v>
      </c>
      <c r="R30">
        <v>4.2</v>
      </c>
      <c r="S30">
        <f>(C30-D30)*24</f>
        <v>1.9999999998835847</v>
      </c>
      <c r="T30">
        <f>IF(C30&lt;=D30,1,0)</f>
        <v>0</v>
      </c>
      <c r="U30">
        <f>(C30-B30)*24</f>
        <v>12</v>
      </c>
      <c r="V30" s="2">
        <f>G30/(F30*U30)</f>
        <v>1.9939320388349515</v>
      </c>
      <c r="W30" t="str">
        <f>IF(OR(MONTH(B30)=12, MONTH(B30)&lt;=2), "Winter", IF(AND(MONTH(B30)&gt;=7, MONTH(B30)&lt;=9), "Monsoon", "Other"))</f>
        <v>Winter</v>
      </c>
      <c r="X30">
        <f>IF(C30&gt;D30,1,0)</f>
        <v>1</v>
      </c>
      <c r="Y30" t="str">
        <f t="shared" si="0"/>
        <v>Slight Delay</v>
      </c>
      <c r="Z30">
        <f t="shared" si="1"/>
        <v>0</v>
      </c>
      <c r="AA30" s="6" t="str">
        <f>TEXT(B30, "yyyy-mm-dd")</f>
        <v>2024-01-02</v>
      </c>
    </row>
    <row r="31" spans="1:27" x14ac:dyDescent="0.3">
      <c r="A31" t="s">
        <v>93</v>
      </c>
      <c r="B31" s="1">
        <v>45293.208333333336</v>
      </c>
      <c r="C31" s="1">
        <v>45293.708333333336</v>
      </c>
      <c r="D31" s="1">
        <v>45293.625</v>
      </c>
      <c r="E31" t="s">
        <v>27</v>
      </c>
      <c r="F31">
        <v>263</v>
      </c>
      <c r="G31">
        <v>2948</v>
      </c>
      <c r="H31">
        <v>580</v>
      </c>
      <c r="I31">
        <v>14</v>
      </c>
      <c r="J31" t="s">
        <v>28</v>
      </c>
      <c r="K31" t="s">
        <v>34</v>
      </c>
      <c r="L31" t="s">
        <v>94</v>
      </c>
      <c r="M31" t="s">
        <v>61</v>
      </c>
      <c r="N31" t="s">
        <v>24</v>
      </c>
      <c r="P31" t="s">
        <v>25</v>
      </c>
      <c r="Q31">
        <v>4.3</v>
      </c>
      <c r="R31">
        <v>4.3</v>
      </c>
      <c r="S31">
        <f>(C31-D31)*24</f>
        <v>2.0000000000582077</v>
      </c>
      <c r="T31">
        <f>IF(C31&lt;=D31,1,0)</f>
        <v>0</v>
      </c>
      <c r="U31">
        <f>(C31-B31)*24</f>
        <v>12</v>
      </c>
      <c r="V31" s="2">
        <f>G31/(F31*U31)</f>
        <v>0.93409378960709755</v>
      </c>
      <c r="W31" t="str">
        <f>IF(OR(MONTH(B31)=12, MONTH(B31)&lt;=2), "Winter", IF(AND(MONTH(B31)&gt;=7, MONTH(B31)&lt;=9), "Monsoon", "Other"))</f>
        <v>Winter</v>
      </c>
      <c r="X31">
        <f>IF(C31&gt;D31,1,0)</f>
        <v>1</v>
      </c>
      <c r="Y31" t="str">
        <f t="shared" si="0"/>
        <v>Slight Delay</v>
      </c>
      <c r="Z31">
        <f t="shared" si="1"/>
        <v>0</v>
      </c>
      <c r="AA31" s="6" t="str">
        <f>TEXT(B31, "yyyy-mm-dd")</f>
        <v>2024-01-02</v>
      </c>
    </row>
    <row r="32" spans="1:27" x14ac:dyDescent="0.3">
      <c r="A32" t="s">
        <v>95</v>
      </c>
      <c r="B32" s="1">
        <v>45293.25</v>
      </c>
      <c r="C32" s="1">
        <v>45293.75</v>
      </c>
      <c r="D32" s="1">
        <v>45293.666666666664</v>
      </c>
      <c r="E32" t="s">
        <v>19</v>
      </c>
      <c r="F32">
        <v>528</v>
      </c>
      <c r="G32">
        <v>3248</v>
      </c>
      <c r="H32">
        <v>506</v>
      </c>
      <c r="I32">
        <v>27</v>
      </c>
      <c r="J32" t="s">
        <v>20</v>
      </c>
      <c r="K32" t="s">
        <v>38</v>
      </c>
      <c r="L32" t="s">
        <v>96</v>
      </c>
      <c r="M32" t="s">
        <v>23</v>
      </c>
      <c r="N32" t="s">
        <v>24</v>
      </c>
      <c r="P32" t="s">
        <v>25</v>
      </c>
      <c r="Q32">
        <v>4.3</v>
      </c>
      <c r="R32">
        <v>4.3</v>
      </c>
      <c r="S32">
        <f>(C32-D32)*24</f>
        <v>2.0000000000582077</v>
      </c>
      <c r="T32">
        <f>IF(C32&lt;=D32,1,0)</f>
        <v>0</v>
      </c>
      <c r="U32">
        <f>(C32-B32)*24</f>
        <v>12</v>
      </c>
      <c r="V32" s="2">
        <f>G32/(F32*U32)</f>
        <v>0.51262626262626265</v>
      </c>
      <c r="W32" t="str">
        <f>IF(OR(MONTH(B32)=12, MONTH(B32)&lt;=2), "Winter", IF(AND(MONTH(B32)&gt;=7, MONTH(B32)&lt;=9), "Monsoon", "Other"))</f>
        <v>Winter</v>
      </c>
      <c r="X32">
        <f>IF(C32&gt;D32,1,0)</f>
        <v>1</v>
      </c>
      <c r="Y32" t="str">
        <f t="shared" si="0"/>
        <v>Slight Delay</v>
      </c>
      <c r="Z32">
        <f t="shared" si="1"/>
        <v>0</v>
      </c>
      <c r="AA32" s="6" t="str">
        <f>TEXT(B32, "yyyy-mm-dd")</f>
        <v>2024-01-02</v>
      </c>
    </row>
    <row r="33" spans="1:27" x14ac:dyDescent="0.3">
      <c r="A33" t="s">
        <v>97</v>
      </c>
      <c r="B33" s="1">
        <v>45293.291666666664</v>
      </c>
      <c r="C33" s="1">
        <v>45293.791666666664</v>
      </c>
      <c r="D33" s="1">
        <v>45293.708333333336</v>
      </c>
      <c r="E33" t="s">
        <v>66</v>
      </c>
      <c r="F33">
        <v>640</v>
      </c>
      <c r="G33">
        <v>1608</v>
      </c>
      <c r="H33">
        <v>347</v>
      </c>
      <c r="I33">
        <v>6</v>
      </c>
      <c r="J33" t="s">
        <v>28</v>
      </c>
      <c r="K33" t="s">
        <v>64</v>
      </c>
      <c r="L33" t="s">
        <v>98</v>
      </c>
      <c r="M33" t="s">
        <v>30</v>
      </c>
      <c r="N33" t="s">
        <v>24</v>
      </c>
      <c r="O33">
        <v>4.2</v>
      </c>
      <c r="P33" t="s">
        <v>25</v>
      </c>
      <c r="Q33">
        <v>4.3</v>
      </c>
      <c r="R33">
        <v>4.2</v>
      </c>
      <c r="S33">
        <f>(C33-D33)*24</f>
        <v>1.9999999998835847</v>
      </c>
      <c r="T33">
        <f>IF(C33&lt;=D33,1,0)</f>
        <v>0</v>
      </c>
      <c r="U33">
        <f>(C33-B33)*24</f>
        <v>12</v>
      </c>
      <c r="V33" s="2">
        <f>G33/(F33*U33)</f>
        <v>0.20937500000000001</v>
      </c>
      <c r="W33" t="str">
        <f>IF(OR(MONTH(B33)=12, MONTH(B33)&lt;=2), "Winter", IF(AND(MONTH(B33)&gt;=7, MONTH(B33)&lt;=9), "Monsoon", "Other"))</f>
        <v>Winter</v>
      </c>
      <c r="X33">
        <f>IF(C33&gt;D33,1,0)</f>
        <v>1</v>
      </c>
      <c r="Y33" t="str">
        <f t="shared" si="0"/>
        <v>Slight Delay</v>
      </c>
      <c r="Z33">
        <f t="shared" si="1"/>
        <v>0</v>
      </c>
      <c r="AA33" s="6" t="str">
        <f>TEXT(B33, "yyyy-mm-dd")</f>
        <v>2024-01-02</v>
      </c>
    </row>
    <row r="34" spans="1:27" x14ac:dyDescent="0.3">
      <c r="A34" t="s">
        <v>99</v>
      </c>
      <c r="B34" s="1">
        <v>45293.333333333336</v>
      </c>
      <c r="C34" s="1">
        <v>45293.833333333336</v>
      </c>
      <c r="D34" s="1">
        <v>45293.75</v>
      </c>
      <c r="E34" t="s">
        <v>27</v>
      </c>
      <c r="F34">
        <v>864</v>
      </c>
      <c r="G34">
        <v>2493</v>
      </c>
      <c r="H34">
        <v>646</v>
      </c>
      <c r="I34">
        <v>4</v>
      </c>
      <c r="J34" t="s">
        <v>33</v>
      </c>
      <c r="K34" t="s">
        <v>64</v>
      </c>
      <c r="L34" t="s">
        <v>100</v>
      </c>
      <c r="M34" t="s">
        <v>61</v>
      </c>
      <c r="N34" t="s">
        <v>40</v>
      </c>
      <c r="O34">
        <v>4</v>
      </c>
      <c r="P34" t="s">
        <v>25</v>
      </c>
      <c r="Q34">
        <v>4.4000000000000004</v>
      </c>
      <c r="R34">
        <v>4</v>
      </c>
      <c r="S34">
        <f>(C34-D34)*24</f>
        <v>2.0000000000582077</v>
      </c>
      <c r="T34">
        <f>IF(C34&lt;=D34,1,0)</f>
        <v>0</v>
      </c>
      <c r="U34">
        <f>(C34-B34)*24</f>
        <v>12</v>
      </c>
      <c r="V34" s="2">
        <f>G34/(F34*U34)</f>
        <v>0.2404513888888889</v>
      </c>
      <c r="W34" t="str">
        <f>IF(OR(MONTH(B34)=12, MONTH(B34)&lt;=2), "Winter", IF(AND(MONTH(B34)&gt;=7, MONTH(B34)&lt;=9), "Monsoon", "Other"))</f>
        <v>Winter</v>
      </c>
      <c r="X34">
        <f>IF(C34&gt;D34,1,0)</f>
        <v>1</v>
      </c>
      <c r="Y34" t="str">
        <f t="shared" si="0"/>
        <v>Slight Delay</v>
      </c>
      <c r="Z34">
        <f t="shared" si="1"/>
        <v>0</v>
      </c>
      <c r="AA34" s="6" t="str">
        <f>TEXT(B34, "yyyy-mm-dd")</f>
        <v>2024-01-02</v>
      </c>
    </row>
    <row r="35" spans="1:27" x14ac:dyDescent="0.3">
      <c r="A35" t="s">
        <v>101</v>
      </c>
      <c r="B35" s="1">
        <v>45293.375</v>
      </c>
      <c r="C35" s="1">
        <v>45293.875</v>
      </c>
      <c r="D35" s="1">
        <v>45293.791666666664</v>
      </c>
      <c r="E35" t="s">
        <v>32</v>
      </c>
      <c r="F35">
        <v>922</v>
      </c>
      <c r="G35">
        <v>2859</v>
      </c>
      <c r="H35">
        <v>615</v>
      </c>
      <c r="I35">
        <v>5</v>
      </c>
      <c r="J35" t="s">
        <v>37</v>
      </c>
      <c r="K35" t="s">
        <v>34</v>
      </c>
      <c r="L35" t="s">
        <v>94</v>
      </c>
      <c r="M35" t="s">
        <v>23</v>
      </c>
      <c r="N35" t="s">
        <v>24</v>
      </c>
      <c r="O35">
        <v>4.2</v>
      </c>
      <c r="P35" t="s">
        <v>25</v>
      </c>
      <c r="Q35">
        <v>4.3</v>
      </c>
      <c r="R35">
        <v>4.2</v>
      </c>
      <c r="S35">
        <f>(C35-D35)*24</f>
        <v>2.0000000000582077</v>
      </c>
      <c r="T35">
        <f>IF(C35&lt;=D35,1,0)</f>
        <v>0</v>
      </c>
      <c r="U35">
        <f>(C35-B35)*24</f>
        <v>12</v>
      </c>
      <c r="V35" s="2">
        <f>G35/(F35*U35)</f>
        <v>0.25840563991323212</v>
      </c>
      <c r="W35" t="str">
        <f>IF(OR(MONTH(B35)=12, MONTH(B35)&lt;=2), "Winter", IF(AND(MONTH(B35)&gt;=7, MONTH(B35)&lt;=9), "Monsoon", "Other"))</f>
        <v>Winter</v>
      </c>
      <c r="X35">
        <f>IF(C35&gt;D35,1,0)</f>
        <v>1</v>
      </c>
      <c r="Y35" t="str">
        <f t="shared" si="0"/>
        <v>Slight Delay</v>
      </c>
      <c r="Z35">
        <f t="shared" si="1"/>
        <v>0</v>
      </c>
      <c r="AA35" s="6" t="str">
        <f>TEXT(B35, "yyyy-mm-dd")</f>
        <v>2024-01-02</v>
      </c>
    </row>
    <row r="36" spans="1:27" x14ac:dyDescent="0.3">
      <c r="A36" t="s">
        <v>102</v>
      </c>
      <c r="B36" s="1">
        <v>45293.416666666664</v>
      </c>
      <c r="C36" s="1">
        <v>45293.916666666664</v>
      </c>
      <c r="D36" s="1">
        <v>45293.833333333336</v>
      </c>
      <c r="E36" t="s">
        <v>55</v>
      </c>
      <c r="F36">
        <v>154</v>
      </c>
      <c r="G36">
        <v>2786</v>
      </c>
      <c r="H36">
        <v>319</v>
      </c>
      <c r="I36">
        <v>15</v>
      </c>
      <c r="J36" t="s">
        <v>33</v>
      </c>
      <c r="K36" t="s">
        <v>21</v>
      </c>
      <c r="L36" t="s">
        <v>29</v>
      </c>
      <c r="M36" t="s">
        <v>23</v>
      </c>
      <c r="N36" t="s">
        <v>24</v>
      </c>
      <c r="O36">
        <v>4.2</v>
      </c>
      <c r="P36" t="s">
        <v>25</v>
      </c>
      <c r="Q36">
        <v>4.3</v>
      </c>
      <c r="R36">
        <v>4.2</v>
      </c>
      <c r="S36">
        <f>(C36-D36)*24</f>
        <v>1.9999999998835847</v>
      </c>
      <c r="T36">
        <f>IF(C36&lt;=D36,1,0)</f>
        <v>0</v>
      </c>
      <c r="U36">
        <f>(C36-B36)*24</f>
        <v>12</v>
      </c>
      <c r="V36" s="2">
        <f>G36/(F36*U36)</f>
        <v>1.5075757575757576</v>
      </c>
      <c r="W36" t="str">
        <f>IF(OR(MONTH(B36)=12, MONTH(B36)&lt;=2), "Winter", IF(AND(MONTH(B36)&gt;=7, MONTH(B36)&lt;=9), "Monsoon", "Other"))</f>
        <v>Winter</v>
      </c>
      <c r="X36">
        <f>IF(C36&gt;D36,1,0)</f>
        <v>1</v>
      </c>
      <c r="Y36" t="str">
        <f t="shared" si="0"/>
        <v>Slight Delay</v>
      </c>
      <c r="Z36">
        <f t="shared" si="1"/>
        <v>0</v>
      </c>
      <c r="AA36" s="6" t="str">
        <f>TEXT(B36, "yyyy-mm-dd")</f>
        <v>2024-01-02</v>
      </c>
    </row>
    <row r="37" spans="1:27" x14ac:dyDescent="0.3">
      <c r="A37" t="s">
        <v>103</v>
      </c>
      <c r="B37" s="1">
        <v>45293.458333333336</v>
      </c>
      <c r="C37" s="1">
        <v>45293.958333333336</v>
      </c>
      <c r="D37" s="1">
        <v>45293.875</v>
      </c>
      <c r="E37" t="s">
        <v>50</v>
      </c>
      <c r="F37">
        <v>596</v>
      </c>
      <c r="G37">
        <v>4304</v>
      </c>
      <c r="H37">
        <v>324</v>
      </c>
      <c r="I37">
        <v>27</v>
      </c>
      <c r="J37" t="s">
        <v>28</v>
      </c>
      <c r="K37" t="s">
        <v>64</v>
      </c>
      <c r="L37" t="s">
        <v>96</v>
      </c>
      <c r="M37" t="s">
        <v>23</v>
      </c>
      <c r="N37" t="s">
        <v>24</v>
      </c>
      <c r="O37">
        <v>4.5</v>
      </c>
      <c r="P37" t="s">
        <v>25</v>
      </c>
      <c r="Q37">
        <v>4.3</v>
      </c>
      <c r="R37">
        <v>4.5</v>
      </c>
      <c r="S37">
        <f>(C37-D37)*24</f>
        <v>2.0000000000582077</v>
      </c>
      <c r="T37">
        <f>IF(C37&lt;=D37,1,0)</f>
        <v>0</v>
      </c>
      <c r="U37">
        <f>(C37-B37)*24</f>
        <v>12</v>
      </c>
      <c r="V37" s="2">
        <f>G37/(F37*U37)</f>
        <v>0.60178970917225949</v>
      </c>
      <c r="W37" t="str">
        <f>IF(OR(MONTH(B37)=12, MONTH(B37)&lt;=2), "Winter", IF(AND(MONTH(B37)&gt;=7, MONTH(B37)&lt;=9), "Monsoon", "Other"))</f>
        <v>Winter</v>
      </c>
      <c r="X37">
        <f>IF(C37&gt;D37,1,0)</f>
        <v>1</v>
      </c>
      <c r="Y37" t="str">
        <f t="shared" si="0"/>
        <v>Slight Delay</v>
      </c>
      <c r="Z37">
        <f t="shared" si="1"/>
        <v>0</v>
      </c>
      <c r="AA37" s="6" t="str">
        <f>TEXT(B37, "yyyy-mm-dd")</f>
        <v>2024-01-02</v>
      </c>
    </row>
    <row r="38" spans="1:27" x14ac:dyDescent="0.3">
      <c r="A38" t="s">
        <v>104</v>
      </c>
      <c r="B38" s="1">
        <v>45293.5</v>
      </c>
      <c r="C38" s="1">
        <v>45294</v>
      </c>
      <c r="D38" s="1">
        <v>45293.916666666664</v>
      </c>
      <c r="E38" t="s">
        <v>50</v>
      </c>
      <c r="F38">
        <v>845</v>
      </c>
      <c r="G38">
        <v>4859</v>
      </c>
      <c r="H38">
        <v>410</v>
      </c>
      <c r="I38">
        <v>26</v>
      </c>
      <c r="J38" t="s">
        <v>33</v>
      </c>
      <c r="K38" t="s">
        <v>34</v>
      </c>
      <c r="L38" t="s">
        <v>105</v>
      </c>
      <c r="M38" t="s">
        <v>23</v>
      </c>
      <c r="N38" t="s">
        <v>40</v>
      </c>
      <c r="O38">
        <v>4</v>
      </c>
      <c r="P38" t="s">
        <v>25</v>
      </c>
      <c r="Q38">
        <v>4.2</v>
      </c>
      <c r="R38">
        <v>4</v>
      </c>
      <c r="S38">
        <f>(C38-D38)*24</f>
        <v>2.0000000000582077</v>
      </c>
      <c r="T38">
        <f>IF(C38&lt;=D38,1,0)</f>
        <v>0</v>
      </c>
      <c r="U38">
        <f>(C38-B38)*24</f>
        <v>12</v>
      </c>
      <c r="V38" s="2">
        <f>G38/(F38*U38)</f>
        <v>0.47919132149901383</v>
      </c>
      <c r="W38" t="str">
        <f>IF(OR(MONTH(B38)=12, MONTH(B38)&lt;=2), "Winter", IF(AND(MONTH(B38)&gt;=7, MONTH(B38)&lt;=9), "Monsoon", "Other"))</f>
        <v>Winter</v>
      </c>
      <c r="X38">
        <f>IF(C38&gt;D38,1,0)</f>
        <v>1</v>
      </c>
      <c r="Y38" t="str">
        <f t="shared" si="0"/>
        <v>Slight Delay</v>
      </c>
      <c r="Z38">
        <f t="shared" si="1"/>
        <v>0</v>
      </c>
      <c r="AA38" s="6" t="str">
        <f>TEXT(B38, "yyyy-mm-dd")</f>
        <v>2024-01-02</v>
      </c>
    </row>
    <row r="39" spans="1:27" x14ac:dyDescent="0.3">
      <c r="A39" t="s">
        <v>106</v>
      </c>
      <c r="B39" s="1">
        <v>45293.541666666664</v>
      </c>
      <c r="C39" s="1">
        <v>45294.041666666664</v>
      </c>
      <c r="D39" s="1">
        <v>45293.958333333336</v>
      </c>
      <c r="E39" t="s">
        <v>66</v>
      </c>
      <c r="F39">
        <v>80</v>
      </c>
      <c r="G39">
        <v>4093</v>
      </c>
      <c r="H39">
        <v>167</v>
      </c>
      <c r="I39">
        <v>24</v>
      </c>
      <c r="J39" t="s">
        <v>37</v>
      </c>
      <c r="K39" t="s">
        <v>21</v>
      </c>
      <c r="L39" t="s">
        <v>42</v>
      </c>
      <c r="M39" t="s">
        <v>23</v>
      </c>
      <c r="N39" t="s">
        <v>40</v>
      </c>
      <c r="O39">
        <v>4.5</v>
      </c>
      <c r="P39" t="s">
        <v>25</v>
      </c>
      <c r="Q39">
        <v>4.2</v>
      </c>
      <c r="R39">
        <v>4.5</v>
      </c>
      <c r="S39">
        <f>(C39-D39)*24</f>
        <v>1.9999999998835847</v>
      </c>
      <c r="T39">
        <f>IF(C39&lt;=D39,1,0)</f>
        <v>0</v>
      </c>
      <c r="U39">
        <f>(C39-B39)*24</f>
        <v>12</v>
      </c>
      <c r="V39" s="2">
        <f>G39/(F39*U39)</f>
        <v>4.2635416666666668</v>
      </c>
      <c r="W39" t="str">
        <f>IF(OR(MONTH(B39)=12, MONTH(B39)&lt;=2), "Winter", IF(AND(MONTH(B39)&gt;=7, MONTH(B39)&lt;=9), "Monsoon", "Other"))</f>
        <v>Winter</v>
      </c>
      <c r="X39">
        <f>IF(C39&gt;D39,1,0)</f>
        <v>1</v>
      </c>
      <c r="Y39" t="str">
        <f t="shared" si="0"/>
        <v>Slight Delay</v>
      </c>
      <c r="Z39">
        <f t="shared" si="1"/>
        <v>0</v>
      </c>
      <c r="AA39" s="6" t="str">
        <f>TEXT(B39, "yyyy-mm-dd")</f>
        <v>2024-01-02</v>
      </c>
    </row>
    <row r="40" spans="1:27" x14ac:dyDescent="0.3">
      <c r="A40" t="s">
        <v>107</v>
      </c>
      <c r="B40" s="1">
        <v>45293.583333333336</v>
      </c>
      <c r="C40" s="1">
        <v>45294.083333333336</v>
      </c>
      <c r="D40" s="1">
        <v>45294</v>
      </c>
      <c r="E40" t="s">
        <v>66</v>
      </c>
      <c r="F40">
        <v>633</v>
      </c>
      <c r="G40">
        <v>4705</v>
      </c>
      <c r="H40">
        <v>349</v>
      </c>
      <c r="I40">
        <v>2</v>
      </c>
      <c r="J40" t="s">
        <v>20</v>
      </c>
      <c r="K40" t="s">
        <v>21</v>
      </c>
      <c r="L40" t="s">
        <v>88</v>
      </c>
      <c r="M40" t="s">
        <v>61</v>
      </c>
      <c r="N40" t="s">
        <v>24</v>
      </c>
      <c r="P40" t="s">
        <v>25</v>
      </c>
      <c r="Q40">
        <v>4.3</v>
      </c>
      <c r="R40">
        <v>4.3</v>
      </c>
      <c r="S40">
        <f>(C40-D40)*24</f>
        <v>2.0000000000582077</v>
      </c>
      <c r="T40">
        <f>IF(C40&lt;=D40,1,0)</f>
        <v>0</v>
      </c>
      <c r="U40">
        <f>(C40-B40)*24</f>
        <v>12</v>
      </c>
      <c r="V40" s="2">
        <f>G40/(F40*U40)</f>
        <v>0.61940494997367035</v>
      </c>
      <c r="W40" t="str">
        <f>IF(OR(MONTH(B40)=12, MONTH(B40)&lt;=2), "Winter", IF(AND(MONTH(B40)&gt;=7, MONTH(B40)&lt;=9), "Monsoon", "Other"))</f>
        <v>Winter</v>
      </c>
      <c r="X40">
        <f>IF(C40&gt;D40,1,0)</f>
        <v>1</v>
      </c>
      <c r="Y40" t="str">
        <f t="shared" si="0"/>
        <v>Slight Delay</v>
      </c>
      <c r="Z40">
        <f t="shared" si="1"/>
        <v>0</v>
      </c>
      <c r="AA40" s="6" t="str">
        <f>TEXT(B40, "yyyy-mm-dd")</f>
        <v>2024-01-02</v>
      </c>
    </row>
    <row r="41" spans="1:27" x14ac:dyDescent="0.3">
      <c r="A41" t="s">
        <v>108</v>
      </c>
      <c r="B41" s="1">
        <v>45293.625</v>
      </c>
      <c r="C41" s="1">
        <v>45294.125</v>
      </c>
      <c r="D41" s="1">
        <v>45294.041666666664</v>
      </c>
      <c r="E41" t="s">
        <v>50</v>
      </c>
      <c r="F41">
        <v>880</v>
      </c>
      <c r="G41">
        <v>1889</v>
      </c>
      <c r="H41">
        <v>591</v>
      </c>
      <c r="I41">
        <v>18</v>
      </c>
      <c r="J41" t="s">
        <v>20</v>
      </c>
      <c r="K41" t="s">
        <v>34</v>
      </c>
      <c r="L41" t="s">
        <v>109</v>
      </c>
      <c r="M41" t="s">
        <v>48</v>
      </c>
      <c r="N41" t="s">
        <v>24</v>
      </c>
      <c r="O41">
        <v>4.2</v>
      </c>
      <c r="P41" t="s">
        <v>25</v>
      </c>
      <c r="Q41">
        <v>4.2</v>
      </c>
      <c r="R41">
        <v>4.2</v>
      </c>
      <c r="S41">
        <f>(C41-D41)*24</f>
        <v>2.0000000000582077</v>
      </c>
      <c r="T41">
        <f>IF(C41&lt;=D41,1,0)</f>
        <v>0</v>
      </c>
      <c r="U41">
        <f>(C41-B41)*24</f>
        <v>12</v>
      </c>
      <c r="V41" s="2">
        <f>G41/(F41*U41)</f>
        <v>0.17888257575757577</v>
      </c>
      <c r="W41" t="str">
        <f>IF(OR(MONTH(B41)=12, MONTH(B41)&lt;=2), "Winter", IF(AND(MONTH(B41)&gt;=7, MONTH(B41)&lt;=9), "Monsoon", "Other"))</f>
        <v>Winter</v>
      </c>
      <c r="X41">
        <f>IF(C41&gt;D41,1,0)</f>
        <v>1</v>
      </c>
      <c r="Y41" t="str">
        <f t="shared" si="0"/>
        <v>Slight Delay</v>
      </c>
      <c r="Z41">
        <f t="shared" si="1"/>
        <v>0</v>
      </c>
      <c r="AA41" s="6" t="str">
        <f>TEXT(B41, "yyyy-mm-dd")</f>
        <v>2024-01-02</v>
      </c>
    </row>
    <row r="42" spans="1:27" x14ac:dyDescent="0.3">
      <c r="A42" t="s">
        <v>110</v>
      </c>
      <c r="B42" s="1">
        <v>45293.666666666664</v>
      </c>
      <c r="C42" s="1">
        <v>45294.166666666664</v>
      </c>
      <c r="D42" s="1">
        <v>45294.083333333336</v>
      </c>
      <c r="E42" t="s">
        <v>55</v>
      </c>
      <c r="F42">
        <v>872</v>
      </c>
      <c r="G42">
        <v>1540</v>
      </c>
      <c r="H42">
        <v>484</v>
      </c>
      <c r="I42">
        <v>23</v>
      </c>
      <c r="J42" t="s">
        <v>20</v>
      </c>
      <c r="K42" t="s">
        <v>64</v>
      </c>
      <c r="L42" t="s">
        <v>111</v>
      </c>
      <c r="M42" t="s">
        <v>30</v>
      </c>
      <c r="N42" t="s">
        <v>40</v>
      </c>
      <c r="P42" t="s">
        <v>25</v>
      </c>
      <c r="Q42">
        <v>4.3</v>
      </c>
      <c r="R42">
        <v>4.3</v>
      </c>
      <c r="S42">
        <f>(C42-D42)*24</f>
        <v>1.9999999998835847</v>
      </c>
      <c r="T42">
        <f>IF(C42&lt;=D42,1,0)</f>
        <v>0</v>
      </c>
      <c r="U42">
        <f>(C42-B42)*24</f>
        <v>12</v>
      </c>
      <c r="V42" s="2">
        <f>G42/(F42*U42)</f>
        <v>0.14717125382262997</v>
      </c>
      <c r="W42" t="str">
        <f>IF(OR(MONTH(B42)=12, MONTH(B42)&lt;=2), "Winter", IF(AND(MONTH(B42)&gt;=7, MONTH(B42)&lt;=9), "Monsoon", "Other"))</f>
        <v>Winter</v>
      </c>
      <c r="X42">
        <f>IF(C42&gt;D42,1,0)</f>
        <v>1</v>
      </c>
      <c r="Y42" t="str">
        <f t="shared" si="0"/>
        <v>Slight Delay</v>
      </c>
      <c r="Z42">
        <f t="shared" si="1"/>
        <v>0</v>
      </c>
      <c r="AA42" s="6" t="str">
        <f>TEXT(B42, "yyyy-mm-dd")</f>
        <v>2024-01-02</v>
      </c>
    </row>
    <row r="43" spans="1:27" x14ac:dyDescent="0.3">
      <c r="A43" t="s">
        <v>112</v>
      </c>
      <c r="B43" s="1">
        <v>45293.708333333336</v>
      </c>
      <c r="C43" s="1">
        <v>45294.208333333336</v>
      </c>
      <c r="D43" s="1">
        <v>45294.125</v>
      </c>
      <c r="E43" t="s">
        <v>32</v>
      </c>
      <c r="F43">
        <v>326</v>
      </c>
      <c r="G43">
        <v>3483</v>
      </c>
      <c r="H43">
        <v>515</v>
      </c>
      <c r="I43">
        <v>1</v>
      </c>
      <c r="J43" t="s">
        <v>28</v>
      </c>
      <c r="K43" t="s">
        <v>34</v>
      </c>
      <c r="L43" t="s">
        <v>113</v>
      </c>
      <c r="M43" t="s">
        <v>30</v>
      </c>
      <c r="N43" t="s">
        <v>24</v>
      </c>
      <c r="O43">
        <v>4.7</v>
      </c>
      <c r="P43" t="s">
        <v>25</v>
      </c>
      <c r="Q43">
        <v>4.3</v>
      </c>
      <c r="R43">
        <v>4.7</v>
      </c>
      <c r="S43">
        <f>(C43-D43)*24</f>
        <v>2.0000000000582077</v>
      </c>
      <c r="T43">
        <f>IF(C43&lt;=D43,1,0)</f>
        <v>0</v>
      </c>
      <c r="U43">
        <f>(C43-B43)*24</f>
        <v>12</v>
      </c>
      <c r="V43" s="2">
        <f>G43/(F43*U43)</f>
        <v>0.89033742331288346</v>
      </c>
      <c r="W43" t="str">
        <f>IF(OR(MONTH(B43)=12, MONTH(B43)&lt;=2), "Winter", IF(AND(MONTH(B43)&gt;=7, MONTH(B43)&lt;=9), "Monsoon", "Other"))</f>
        <v>Winter</v>
      </c>
      <c r="X43">
        <f>IF(C43&gt;D43,1,0)</f>
        <v>1</v>
      </c>
      <c r="Y43" t="str">
        <f t="shared" si="0"/>
        <v>Slight Delay</v>
      </c>
      <c r="Z43">
        <f t="shared" si="1"/>
        <v>0</v>
      </c>
      <c r="AA43" s="6" t="str">
        <f>TEXT(B43, "yyyy-mm-dd")</f>
        <v>2024-01-02</v>
      </c>
    </row>
    <row r="44" spans="1:27" x14ac:dyDescent="0.3">
      <c r="A44" t="s">
        <v>114</v>
      </c>
      <c r="B44" s="1">
        <v>45293.75</v>
      </c>
      <c r="C44" s="1">
        <v>45294.25</v>
      </c>
      <c r="D44" s="1">
        <v>45294.166666666664</v>
      </c>
      <c r="E44" t="s">
        <v>27</v>
      </c>
      <c r="F44">
        <v>653</v>
      </c>
      <c r="G44">
        <v>3856</v>
      </c>
      <c r="H44">
        <v>715</v>
      </c>
      <c r="I44">
        <v>26</v>
      </c>
      <c r="J44" t="s">
        <v>37</v>
      </c>
      <c r="K44" t="s">
        <v>38</v>
      </c>
      <c r="L44" t="s">
        <v>115</v>
      </c>
      <c r="M44" t="s">
        <v>48</v>
      </c>
      <c r="N44" t="s">
        <v>24</v>
      </c>
      <c r="P44" t="s">
        <v>25</v>
      </c>
      <c r="Q44">
        <v>4.2</v>
      </c>
      <c r="R44">
        <v>4.2</v>
      </c>
      <c r="S44">
        <f>(C44-D44)*24</f>
        <v>2.0000000000582077</v>
      </c>
      <c r="T44">
        <f>IF(C44&lt;=D44,1,0)</f>
        <v>0</v>
      </c>
      <c r="U44">
        <f>(C44-B44)*24</f>
        <v>12</v>
      </c>
      <c r="V44" s="2">
        <f>G44/(F44*U44)</f>
        <v>0.49208779989790707</v>
      </c>
      <c r="W44" t="str">
        <f>IF(OR(MONTH(B44)=12, MONTH(B44)&lt;=2), "Winter", IF(AND(MONTH(B44)&gt;=7, MONTH(B44)&lt;=9), "Monsoon", "Other"))</f>
        <v>Winter</v>
      </c>
      <c r="X44">
        <f>IF(C44&gt;D44,1,0)</f>
        <v>1</v>
      </c>
      <c r="Y44" t="str">
        <f t="shared" si="0"/>
        <v>Slight Delay</v>
      </c>
      <c r="Z44">
        <f t="shared" si="1"/>
        <v>0</v>
      </c>
      <c r="AA44" s="6" t="str">
        <f>TEXT(B44, "yyyy-mm-dd")</f>
        <v>2024-01-02</v>
      </c>
    </row>
    <row r="45" spans="1:27" x14ac:dyDescent="0.3">
      <c r="A45" t="s">
        <v>116</v>
      </c>
      <c r="B45" s="1">
        <v>45293.791666666664</v>
      </c>
      <c r="C45" s="1">
        <v>45294.291666666664</v>
      </c>
      <c r="D45" s="1">
        <v>45294.208333333336</v>
      </c>
      <c r="E45" t="s">
        <v>50</v>
      </c>
      <c r="F45">
        <v>471</v>
      </c>
      <c r="G45">
        <v>1736</v>
      </c>
      <c r="H45">
        <v>252</v>
      </c>
      <c r="I45">
        <v>24</v>
      </c>
      <c r="J45" t="s">
        <v>20</v>
      </c>
      <c r="K45" t="s">
        <v>38</v>
      </c>
      <c r="L45" t="s">
        <v>117</v>
      </c>
      <c r="M45" t="s">
        <v>23</v>
      </c>
      <c r="N45" t="s">
        <v>24</v>
      </c>
      <c r="P45" t="s">
        <v>25</v>
      </c>
      <c r="Q45">
        <v>4.3</v>
      </c>
      <c r="R45">
        <v>4.3</v>
      </c>
      <c r="S45">
        <f>(C45-D45)*24</f>
        <v>1.9999999998835847</v>
      </c>
      <c r="T45">
        <f>IF(C45&lt;=D45,1,0)</f>
        <v>0</v>
      </c>
      <c r="U45">
        <f>(C45-B45)*24</f>
        <v>12</v>
      </c>
      <c r="V45" s="2">
        <f>G45/(F45*U45)</f>
        <v>0.30714791224345367</v>
      </c>
      <c r="W45" t="str">
        <f>IF(OR(MONTH(B45)=12, MONTH(B45)&lt;=2), "Winter", IF(AND(MONTH(B45)&gt;=7, MONTH(B45)&lt;=9), "Monsoon", "Other"))</f>
        <v>Winter</v>
      </c>
      <c r="X45">
        <f>IF(C45&gt;D45,1,0)</f>
        <v>1</v>
      </c>
      <c r="Y45" t="str">
        <f t="shared" si="0"/>
        <v>Slight Delay</v>
      </c>
      <c r="Z45">
        <f t="shared" si="1"/>
        <v>0</v>
      </c>
      <c r="AA45" s="6" t="str">
        <f>TEXT(B45, "yyyy-mm-dd")</f>
        <v>2024-01-02</v>
      </c>
    </row>
    <row r="46" spans="1:27" x14ac:dyDescent="0.3">
      <c r="A46" t="s">
        <v>118</v>
      </c>
      <c r="B46" s="1">
        <v>45293.833333333336</v>
      </c>
      <c r="C46" s="1">
        <v>45294.333333333336</v>
      </c>
      <c r="D46" s="1">
        <v>45294.25</v>
      </c>
      <c r="E46" t="s">
        <v>50</v>
      </c>
      <c r="F46">
        <v>366</v>
      </c>
      <c r="G46">
        <v>3970</v>
      </c>
      <c r="H46">
        <v>599</v>
      </c>
      <c r="I46">
        <v>9</v>
      </c>
      <c r="J46" t="s">
        <v>20</v>
      </c>
      <c r="K46" t="s">
        <v>34</v>
      </c>
      <c r="L46" t="s">
        <v>105</v>
      </c>
      <c r="M46" t="s">
        <v>30</v>
      </c>
      <c r="N46" t="s">
        <v>24</v>
      </c>
      <c r="O46">
        <v>4</v>
      </c>
      <c r="P46" t="s">
        <v>25</v>
      </c>
      <c r="Q46">
        <v>4.3</v>
      </c>
      <c r="R46">
        <v>4</v>
      </c>
      <c r="S46">
        <f>(C46-D46)*24</f>
        <v>2.0000000000582077</v>
      </c>
      <c r="T46">
        <f>IF(C46&lt;=D46,1,0)</f>
        <v>0</v>
      </c>
      <c r="U46">
        <f>(C46-B46)*24</f>
        <v>12</v>
      </c>
      <c r="V46" s="2">
        <f>G46/(F46*U46)</f>
        <v>0.9039162112932605</v>
      </c>
      <c r="W46" t="str">
        <f>IF(OR(MONTH(B46)=12, MONTH(B46)&lt;=2), "Winter", IF(AND(MONTH(B46)&gt;=7, MONTH(B46)&lt;=9), "Monsoon", "Other"))</f>
        <v>Winter</v>
      </c>
      <c r="X46">
        <f>IF(C46&gt;D46,1,0)</f>
        <v>1</v>
      </c>
      <c r="Y46" t="str">
        <f t="shared" si="0"/>
        <v>Slight Delay</v>
      </c>
      <c r="Z46">
        <f t="shared" si="1"/>
        <v>0</v>
      </c>
      <c r="AA46" s="6" t="str">
        <f>TEXT(B46, "yyyy-mm-dd")</f>
        <v>2024-01-02</v>
      </c>
    </row>
    <row r="47" spans="1:27" x14ac:dyDescent="0.3">
      <c r="A47" t="s">
        <v>119</v>
      </c>
      <c r="B47" s="1">
        <v>45293.875</v>
      </c>
      <c r="C47" s="1">
        <v>45294.375</v>
      </c>
      <c r="D47" s="1">
        <v>45294.291666666664</v>
      </c>
      <c r="E47" t="s">
        <v>19</v>
      </c>
      <c r="F47">
        <v>468</v>
      </c>
      <c r="G47">
        <v>1065</v>
      </c>
      <c r="H47">
        <v>601</v>
      </c>
      <c r="I47">
        <v>15</v>
      </c>
      <c r="J47" t="s">
        <v>33</v>
      </c>
      <c r="K47" t="s">
        <v>38</v>
      </c>
      <c r="L47" t="s">
        <v>47</v>
      </c>
      <c r="M47" t="s">
        <v>23</v>
      </c>
      <c r="N47" t="s">
        <v>40</v>
      </c>
      <c r="P47" t="s">
        <v>25</v>
      </c>
      <c r="Q47">
        <v>4.2</v>
      </c>
      <c r="R47">
        <v>4.2</v>
      </c>
      <c r="S47">
        <f>(C47-D47)*24</f>
        <v>2.0000000000582077</v>
      </c>
      <c r="T47">
        <f>IF(C47&lt;=D47,1,0)</f>
        <v>0</v>
      </c>
      <c r="U47">
        <f>(C47-B47)*24</f>
        <v>12</v>
      </c>
      <c r="V47" s="2">
        <f>G47/(F47*U47)</f>
        <v>0.18963675213675213</v>
      </c>
      <c r="W47" t="str">
        <f>IF(OR(MONTH(B47)=12, MONTH(B47)&lt;=2), "Winter", IF(AND(MONTH(B47)&gt;=7, MONTH(B47)&lt;=9), "Monsoon", "Other"))</f>
        <v>Winter</v>
      </c>
      <c r="X47">
        <f>IF(C47&gt;D47,1,0)</f>
        <v>1</v>
      </c>
      <c r="Y47" t="str">
        <f t="shared" si="0"/>
        <v>Slight Delay</v>
      </c>
      <c r="Z47">
        <f t="shared" si="1"/>
        <v>0</v>
      </c>
      <c r="AA47" s="6" t="str">
        <f>TEXT(B47, "yyyy-mm-dd")</f>
        <v>2024-01-02</v>
      </c>
    </row>
    <row r="48" spans="1:27" x14ac:dyDescent="0.3">
      <c r="A48" t="s">
        <v>120</v>
      </c>
      <c r="B48" s="1">
        <v>45293.916666666664</v>
      </c>
      <c r="C48" s="1">
        <v>45294.416666666664</v>
      </c>
      <c r="D48" s="1">
        <v>45294.333333333336</v>
      </c>
      <c r="E48" t="s">
        <v>19</v>
      </c>
      <c r="F48">
        <v>97</v>
      </c>
      <c r="G48">
        <v>3665</v>
      </c>
      <c r="H48">
        <v>193</v>
      </c>
      <c r="I48">
        <v>21</v>
      </c>
      <c r="J48" t="s">
        <v>20</v>
      </c>
      <c r="K48" t="s">
        <v>64</v>
      </c>
      <c r="L48" t="s">
        <v>113</v>
      </c>
      <c r="M48" t="s">
        <v>61</v>
      </c>
      <c r="N48" t="s">
        <v>40</v>
      </c>
      <c r="O48">
        <v>4.5</v>
      </c>
      <c r="P48" t="s">
        <v>25</v>
      </c>
      <c r="Q48">
        <v>4.4000000000000004</v>
      </c>
      <c r="R48">
        <v>4.5</v>
      </c>
      <c r="S48">
        <f>(C48-D48)*24</f>
        <v>1.9999999998835847</v>
      </c>
      <c r="T48">
        <f>IF(C48&lt;=D48,1,0)</f>
        <v>0</v>
      </c>
      <c r="U48">
        <f>(C48-B48)*24</f>
        <v>12</v>
      </c>
      <c r="V48" s="2">
        <f>G48/(F48*U48)</f>
        <v>3.1486254295532645</v>
      </c>
      <c r="W48" t="str">
        <f>IF(OR(MONTH(B48)=12, MONTH(B48)&lt;=2), "Winter", IF(AND(MONTH(B48)&gt;=7, MONTH(B48)&lt;=9), "Monsoon", "Other"))</f>
        <v>Winter</v>
      </c>
      <c r="X48">
        <f>IF(C48&gt;D48,1,0)</f>
        <v>1</v>
      </c>
      <c r="Y48" t="str">
        <f t="shared" si="0"/>
        <v>Slight Delay</v>
      </c>
      <c r="Z48">
        <f t="shared" si="1"/>
        <v>0</v>
      </c>
      <c r="AA48" s="6" t="str">
        <f>TEXT(B48, "yyyy-mm-dd")</f>
        <v>2024-01-02</v>
      </c>
    </row>
    <row r="49" spans="1:27" x14ac:dyDescent="0.3">
      <c r="A49" t="s">
        <v>121</v>
      </c>
      <c r="B49" s="1">
        <v>45293.958333333336</v>
      </c>
      <c r="C49" s="1">
        <v>45294.458333333336</v>
      </c>
      <c r="D49" s="1">
        <v>45294.375</v>
      </c>
      <c r="E49" t="s">
        <v>50</v>
      </c>
      <c r="F49">
        <v>179</v>
      </c>
      <c r="G49">
        <v>4562</v>
      </c>
      <c r="H49">
        <v>642</v>
      </c>
      <c r="I49">
        <v>10</v>
      </c>
      <c r="J49" t="s">
        <v>28</v>
      </c>
      <c r="K49" t="s">
        <v>38</v>
      </c>
      <c r="L49" t="s">
        <v>44</v>
      </c>
      <c r="M49" t="s">
        <v>23</v>
      </c>
      <c r="N49" t="s">
        <v>40</v>
      </c>
      <c r="O49">
        <v>4.7</v>
      </c>
      <c r="P49" t="s">
        <v>25</v>
      </c>
      <c r="Q49">
        <v>4.2</v>
      </c>
      <c r="R49">
        <v>4.7</v>
      </c>
      <c r="S49">
        <f>(C49-D49)*24</f>
        <v>2.0000000000582077</v>
      </c>
      <c r="T49">
        <f>IF(C49&lt;=D49,1,0)</f>
        <v>0</v>
      </c>
      <c r="U49">
        <f>(C49-B49)*24</f>
        <v>12</v>
      </c>
      <c r="V49" s="2">
        <f>G49/(F49*U49)</f>
        <v>2.1238361266294228</v>
      </c>
      <c r="W49" t="str">
        <f>IF(OR(MONTH(B49)=12, MONTH(B49)&lt;=2), "Winter", IF(AND(MONTH(B49)&gt;=7, MONTH(B49)&lt;=9), "Monsoon", "Other"))</f>
        <v>Winter</v>
      </c>
      <c r="X49">
        <f>IF(C49&gt;D49,1,0)</f>
        <v>1</v>
      </c>
      <c r="Y49" t="str">
        <f t="shared" si="0"/>
        <v>Slight Delay</v>
      </c>
      <c r="Z49">
        <f t="shared" si="1"/>
        <v>0</v>
      </c>
      <c r="AA49" s="6" t="str">
        <f>TEXT(B49, "yyyy-mm-dd")</f>
        <v>2024-01-02</v>
      </c>
    </row>
    <row r="50" spans="1:27" x14ac:dyDescent="0.3">
      <c r="A50" t="s">
        <v>122</v>
      </c>
      <c r="B50" s="1">
        <v>45294</v>
      </c>
      <c r="C50" s="1">
        <v>45294.5</v>
      </c>
      <c r="D50" s="1">
        <v>45294.416666666664</v>
      </c>
      <c r="E50" t="s">
        <v>19</v>
      </c>
      <c r="F50">
        <v>929</v>
      </c>
      <c r="G50">
        <v>4501</v>
      </c>
      <c r="H50">
        <v>394</v>
      </c>
      <c r="I50">
        <v>5</v>
      </c>
      <c r="J50" t="s">
        <v>33</v>
      </c>
      <c r="K50" t="s">
        <v>38</v>
      </c>
      <c r="L50" t="s">
        <v>109</v>
      </c>
      <c r="M50" t="s">
        <v>23</v>
      </c>
      <c r="N50" t="s">
        <v>40</v>
      </c>
      <c r="P50" t="s">
        <v>25</v>
      </c>
      <c r="Q50">
        <v>4.2</v>
      </c>
      <c r="R50">
        <v>4.2</v>
      </c>
      <c r="S50">
        <f>(C50-D50)*24</f>
        <v>2.0000000000582077</v>
      </c>
      <c r="T50">
        <f>IF(C50&lt;=D50,1,0)</f>
        <v>0</v>
      </c>
      <c r="U50">
        <f>(C50-B50)*24</f>
        <v>12</v>
      </c>
      <c r="V50" s="2">
        <f>G50/(F50*U50)</f>
        <v>0.40374955148905634</v>
      </c>
      <c r="W50" t="str">
        <f>IF(OR(MONTH(B50)=12, MONTH(B50)&lt;=2), "Winter", IF(AND(MONTH(B50)&gt;=7, MONTH(B50)&lt;=9), "Monsoon", "Other"))</f>
        <v>Winter</v>
      </c>
      <c r="X50">
        <f>IF(C50&gt;D50,1,0)</f>
        <v>1</v>
      </c>
      <c r="Y50" t="str">
        <f t="shared" si="0"/>
        <v>Slight Delay</v>
      </c>
      <c r="Z50">
        <f t="shared" si="1"/>
        <v>0</v>
      </c>
      <c r="AA50" s="6" t="str">
        <f>TEXT(B50, "yyyy-mm-dd")</f>
        <v>2024-01-03</v>
      </c>
    </row>
    <row r="51" spans="1:27" x14ac:dyDescent="0.3">
      <c r="A51" t="s">
        <v>123</v>
      </c>
      <c r="B51" s="1">
        <v>45294.041666666664</v>
      </c>
      <c r="C51" s="1">
        <v>45294.541666666664</v>
      </c>
      <c r="D51" s="1">
        <v>45294.458333333336</v>
      </c>
      <c r="E51" t="s">
        <v>66</v>
      </c>
      <c r="F51">
        <v>481</v>
      </c>
      <c r="G51">
        <v>1102</v>
      </c>
      <c r="H51">
        <v>200</v>
      </c>
      <c r="I51">
        <v>10</v>
      </c>
      <c r="J51" t="s">
        <v>33</v>
      </c>
      <c r="K51" t="s">
        <v>21</v>
      </c>
      <c r="L51" t="s">
        <v>74</v>
      </c>
      <c r="M51" t="s">
        <v>61</v>
      </c>
      <c r="N51" t="s">
        <v>40</v>
      </c>
      <c r="O51">
        <v>4</v>
      </c>
      <c r="P51" t="s">
        <v>25</v>
      </c>
      <c r="Q51">
        <v>4.4000000000000004</v>
      </c>
      <c r="R51">
        <v>4</v>
      </c>
      <c r="S51">
        <f>(C51-D51)*24</f>
        <v>1.9999999998835847</v>
      </c>
      <c r="T51">
        <f>IF(C51&lt;=D51,1,0)</f>
        <v>0</v>
      </c>
      <c r="U51">
        <f>(C51-B51)*24</f>
        <v>12</v>
      </c>
      <c r="V51" s="2">
        <f>G51/(F51*U51)</f>
        <v>0.19092169092169092</v>
      </c>
      <c r="W51" t="str">
        <f>IF(OR(MONTH(B51)=12, MONTH(B51)&lt;=2), "Winter", IF(AND(MONTH(B51)&gt;=7, MONTH(B51)&lt;=9), "Monsoon", "Other"))</f>
        <v>Winter</v>
      </c>
      <c r="X51">
        <f>IF(C51&gt;D51,1,0)</f>
        <v>1</v>
      </c>
      <c r="Y51" t="str">
        <f t="shared" si="0"/>
        <v>Slight Delay</v>
      </c>
      <c r="Z51">
        <f t="shared" si="1"/>
        <v>0</v>
      </c>
      <c r="AA51" s="6" t="str">
        <f>TEXT(B51, "yyyy-mm-dd")</f>
        <v>2024-01-03</v>
      </c>
    </row>
    <row r="52" spans="1:27" x14ac:dyDescent="0.3">
      <c r="A52" t="s">
        <v>124</v>
      </c>
      <c r="B52" s="1">
        <v>45294.083333333336</v>
      </c>
      <c r="C52" s="1">
        <v>45294.583333333336</v>
      </c>
      <c r="D52" s="1">
        <v>45294.5</v>
      </c>
      <c r="E52" t="s">
        <v>55</v>
      </c>
      <c r="F52">
        <v>389</v>
      </c>
      <c r="G52">
        <v>991</v>
      </c>
      <c r="H52">
        <v>765</v>
      </c>
      <c r="I52">
        <v>4</v>
      </c>
      <c r="J52" t="s">
        <v>37</v>
      </c>
      <c r="K52" t="s">
        <v>64</v>
      </c>
      <c r="L52" t="s">
        <v>109</v>
      </c>
      <c r="M52" t="s">
        <v>48</v>
      </c>
      <c r="N52" t="s">
        <v>24</v>
      </c>
      <c r="O52">
        <v>4.7</v>
      </c>
      <c r="P52" t="s">
        <v>25</v>
      </c>
      <c r="Q52">
        <v>4.2</v>
      </c>
      <c r="R52">
        <v>4.7</v>
      </c>
      <c r="S52">
        <f>(C52-D52)*24</f>
        <v>2.0000000000582077</v>
      </c>
      <c r="T52">
        <f>IF(C52&lt;=D52,1,0)</f>
        <v>0</v>
      </c>
      <c r="U52">
        <f>(C52-B52)*24</f>
        <v>12</v>
      </c>
      <c r="V52" s="2">
        <f>G52/(F52*U52)</f>
        <v>0.21229648671808055</v>
      </c>
      <c r="W52" t="str">
        <f>IF(OR(MONTH(B52)=12, MONTH(B52)&lt;=2), "Winter", IF(AND(MONTH(B52)&gt;=7, MONTH(B52)&lt;=9), "Monsoon", "Other"))</f>
        <v>Winter</v>
      </c>
      <c r="X52">
        <f>IF(C52&gt;D52,1,0)</f>
        <v>1</v>
      </c>
      <c r="Y52" t="str">
        <f t="shared" si="0"/>
        <v>Slight Delay</v>
      </c>
      <c r="Z52">
        <f t="shared" si="1"/>
        <v>0</v>
      </c>
      <c r="AA52" s="6" t="str">
        <f>TEXT(B52, "yyyy-mm-dd")</f>
        <v>2024-01-03</v>
      </c>
    </row>
    <row r="53" spans="1:27" x14ac:dyDescent="0.3">
      <c r="A53" t="s">
        <v>125</v>
      </c>
      <c r="B53" s="1">
        <v>45294.125</v>
      </c>
      <c r="C53" s="1">
        <v>45294.625</v>
      </c>
      <c r="D53" s="1">
        <v>45294.541666666664</v>
      </c>
      <c r="E53" t="s">
        <v>19</v>
      </c>
      <c r="F53">
        <v>258</v>
      </c>
      <c r="G53">
        <v>1566</v>
      </c>
      <c r="H53">
        <v>146</v>
      </c>
      <c r="I53">
        <v>2</v>
      </c>
      <c r="J53" t="s">
        <v>33</v>
      </c>
      <c r="K53" t="s">
        <v>34</v>
      </c>
      <c r="L53" t="s">
        <v>86</v>
      </c>
      <c r="M53" t="s">
        <v>23</v>
      </c>
      <c r="N53" t="s">
        <v>24</v>
      </c>
      <c r="P53" t="s">
        <v>25</v>
      </c>
      <c r="Q53">
        <v>4.3</v>
      </c>
      <c r="R53">
        <v>4.3</v>
      </c>
      <c r="S53">
        <f>(C53-D53)*24</f>
        <v>2.0000000000582077</v>
      </c>
      <c r="T53">
        <f>IF(C53&lt;=D53,1,0)</f>
        <v>0</v>
      </c>
      <c r="U53">
        <f>(C53-B53)*24</f>
        <v>12</v>
      </c>
      <c r="V53" s="2">
        <f>G53/(F53*U53)</f>
        <v>0.5058139534883721</v>
      </c>
      <c r="W53" t="str">
        <f>IF(OR(MONTH(B53)=12, MONTH(B53)&lt;=2), "Winter", IF(AND(MONTH(B53)&gt;=7, MONTH(B53)&lt;=9), "Monsoon", "Other"))</f>
        <v>Winter</v>
      </c>
      <c r="X53">
        <f>IF(C53&gt;D53,1,0)</f>
        <v>1</v>
      </c>
      <c r="Y53" t="str">
        <f t="shared" si="0"/>
        <v>Slight Delay</v>
      </c>
      <c r="Z53">
        <f t="shared" si="1"/>
        <v>0</v>
      </c>
      <c r="AA53" s="6" t="str">
        <f>TEXT(B53, "yyyy-mm-dd")</f>
        <v>2024-01-03</v>
      </c>
    </row>
    <row r="54" spans="1:27" x14ac:dyDescent="0.3">
      <c r="A54" t="s">
        <v>126</v>
      </c>
      <c r="B54" s="1">
        <v>45294.166666666664</v>
      </c>
      <c r="C54" s="1">
        <v>45294.666666666664</v>
      </c>
      <c r="D54" s="1">
        <v>45294.583333333336</v>
      </c>
      <c r="E54" t="s">
        <v>50</v>
      </c>
      <c r="F54">
        <v>637</v>
      </c>
      <c r="G54">
        <v>1805</v>
      </c>
      <c r="H54">
        <v>611</v>
      </c>
      <c r="I54">
        <v>26</v>
      </c>
      <c r="J54" t="s">
        <v>33</v>
      </c>
      <c r="K54" t="s">
        <v>64</v>
      </c>
      <c r="L54" t="s">
        <v>127</v>
      </c>
      <c r="M54" t="s">
        <v>61</v>
      </c>
      <c r="N54" t="s">
        <v>24</v>
      </c>
      <c r="O54">
        <v>4.7</v>
      </c>
      <c r="P54" t="s">
        <v>25</v>
      </c>
      <c r="Q54">
        <v>4.3</v>
      </c>
      <c r="R54">
        <v>4.7</v>
      </c>
      <c r="S54">
        <f>(C54-D54)*24</f>
        <v>1.9999999998835847</v>
      </c>
      <c r="T54">
        <f>IF(C54&lt;=D54,1,0)</f>
        <v>0</v>
      </c>
      <c r="U54">
        <f>(C54-B54)*24</f>
        <v>12</v>
      </c>
      <c r="V54" s="2">
        <f>G54/(F54*U54)</f>
        <v>0.23613291470434328</v>
      </c>
      <c r="W54" t="str">
        <f>IF(OR(MONTH(B54)=12, MONTH(B54)&lt;=2), "Winter", IF(AND(MONTH(B54)&gt;=7, MONTH(B54)&lt;=9), "Monsoon", "Other"))</f>
        <v>Winter</v>
      </c>
      <c r="X54">
        <f>IF(C54&gt;D54,1,0)</f>
        <v>1</v>
      </c>
      <c r="Y54" t="str">
        <f t="shared" si="0"/>
        <v>Slight Delay</v>
      </c>
      <c r="Z54">
        <f t="shared" si="1"/>
        <v>0</v>
      </c>
      <c r="AA54" s="6" t="str">
        <f>TEXT(B54, "yyyy-mm-dd")</f>
        <v>2024-01-03</v>
      </c>
    </row>
    <row r="55" spans="1:27" x14ac:dyDescent="0.3">
      <c r="A55" t="s">
        <v>128</v>
      </c>
      <c r="B55" s="1">
        <v>45294.208333333336</v>
      </c>
      <c r="C55" s="1">
        <v>45294.708333333336</v>
      </c>
      <c r="D55" s="1">
        <v>45294.625</v>
      </c>
      <c r="E55" t="s">
        <v>19</v>
      </c>
      <c r="F55">
        <v>859</v>
      </c>
      <c r="G55">
        <v>1220</v>
      </c>
      <c r="H55">
        <v>596</v>
      </c>
      <c r="I55">
        <v>22</v>
      </c>
      <c r="J55" t="s">
        <v>28</v>
      </c>
      <c r="K55" t="s">
        <v>34</v>
      </c>
      <c r="L55" t="s">
        <v>129</v>
      </c>
      <c r="M55" t="s">
        <v>30</v>
      </c>
      <c r="N55" t="s">
        <v>40</v>
      </c>
      <c r="O55">
        <v>4.5</v>
      </c>
      <c r="P55" t="s">
        <v>25</v>
      </c>
      <c r="Q55">
        <v>4.3</v>
      </c>
      <c r="R55">
        <v>4.5</v>
      </c>
      <c r="S55">
        <f>(C55-D55)*24</f>
        <v>2.0000000000582077</v>
      </c>
      <c r="T55">
        <f>IF(C55&lt;=D55,1,0)</f>
        <v>0</v>
      </c>
      <c r="U55">
        <f>(C55-B55)*24</f>
        <v>12</v>
      </c>
      <c r="V55" s="2">
        <f>G55/(F55*U55)</f>
        <v>0.11835467597982149</v>
      </c>
      <c r="W55" t="str">
        <f>IF(OR(MONTH(B55)=12, MONTH(B55)&lt;=2), "Winter", IF(AND(MONTH(B55)&gt;=7, MONTH(B55)&lt;=9), "Monsoon", "Other"))</f>
        <v>Winter</v>
      </c>
      <c r="X55">
        <f>IF(C55&gt;D55,1,0)</f>
        <v>1</v>
      </c>
      <c r="Y55" t="str">
        <f t="shared" si="0"/>
        <v>Slight Delay</v>
      </c>
      <c r="Z55">
        <f t="shared" si="1"/>
        <v>0</v>
      </c>
      <c r="AA55" s="6" t="str">
        <f>TEXT(B55, "yyyy-mm-dd")</f>
        <v>2024-01-03</v>
      </c>
    </row>
    <row r="56" spans="1:27" x14ac:dyDescent="0.3">
      <c r="A56" t="s">
        <v>130</v>
      </c>
      <c r="B56" s="1">
        <v>45294.25</v>
      </c>
      <c r="C56" s="1">
        <v>45294.75</v>
      </c>
      <c r="D56" s="1">
        <v>45294.666666666664</v>
      </c>
      <c r="E56" t="s">
        <v>19</v>
      </c>
      <c r="F56">
        <v>968</v>
      </c>
      <c r="G56">
        <v>3323</v>
      </c>
      <c r="H56">
        <v>781</v>
      </c>
      <c r="I56">
        <v>17</v>
      </c>
      <c r="J56" t="s">
        <v>28</v>
      </c>
      <c r="K56" t="s">
        <v>34</v>
      </c>
      <c r="L56" t="s">
        <v>131</v>
      </c>
      <c r="M56" t="s">
        <v>45</v>
      </c>
      <c r="N56" t="s">
        <v>40</v>
      </c>
      <c r="O56">
        <v>4.5</v>
      </c>
      <c r="P56" t="s">
        <v>25</v>
      </c>
      <c r="Q56">
        <v>4.2</v>
      </c>
      <c r="R56">
        <v>4.5</v>
      </c>
      <c r="S56">
        <f>(C56-D56)*24</f>
        <v>2.0000000000582077</v>
      </c>
      <c r="T56">
        <f>IF(C56&lt;=D56,1,0)</f>
        <v>0</v>
      </c>
      <c r="U56">
        <f>(C56-B56)*24</f>
        <v>12</v>
      </c>
      <c r="V56" s="2">
        <f>G56/(F56*U56)</f>
        <v>0.28607093663911848</v>
      </c>
      <c r="W56" t="str">
        <f>IF(OR(MONTH(B56)=12, MONTH(B56)&lt;=2), "Winter", IF(AND(MONTH(B56)&gt;=7, MONTH(B56)&lt;=9), "Monsoon", "Other"))</f>
        <v>Winter</v>
      </c>
      <c r="X56">
        <f>IF(C56&gt;D56,1,0)</f>
        <v>1</v>
      </c>
      <c r="Y56" t="str">
        <f t="shared" si="0"/>
        <v>Slight Delay</v>
      </c>
      <c r="Z56">
        <f t="shared" si="1"/>
        <v>0</v>
      </c>
      <c r="AA56" s="6" t="str">
        <f>TEXT(B56, "yyyy-mm-dd")</f>
        <v>2024-01-03</v>
      </c>
    </row>
    <row r="57" spans="1:27" x14ac:dyDescent="0.3">
      <c r="A57" t="s">
        <v>132</v>
      </c>
      <c r="B57" s="1">
        <v>45294.291666666664</v>
      </c>
      <c r="C57" s="1">
        <v>45294.791666666664</v>
      </c>
      <c r="D57" s="1">
        <v>45294.708333333336</v>
      </c>
      <c r="E57" t="s">
        <v>55</v>
      </c>
      <c r="F57">
        <v>625</v>
      </c>
      <c r="G57">
        <v>1520</v>
      </c>
      <c r="H57">
        <v>688</v>
      </c>
      <c r="I57">
        <v>15</v>
      </c>
      <c r="J57" t="s">
        <v>28</v>
      </c>
      <c r="K57" t="s">
        <v>21</v>
      </c>
      <c r="L57" t="s">
        <v>51</v>
      </c>
      <c r="M57" t="s">
        <v>30</v>
      </c>
      <c r="N57" t="s">
        <v>24</v>
      </c>
      <c r="O57">
        <v>4.5</v>
      </c>
      <c r="P57" t="s">
        <v>25</v>
      </c>
      <c r="Q57">
        <v>4.3</v>
      </c>
      <c r="R57">
        <v>4.5</v>
      </c>
      <c r="S57">
        <f>(C57-D57)*24</f>
        <v>1.9999999998835847</v>
      </c>
      <c r="T57">
        <f>IF(C57&lt;=D57,1,0)</f>
        <v>0</v>
      </c>
      <c r="U57">
        <f>(C57-B57)*24</f>
        <v>12</v>
      </c>
      <c r="V57" s="2">
        <f>G57/(F57*U57)</f>
        <v>0.20266666666666666</v>
      </c>
      <c r="W57" t="str">
        <f>IF(OR(MONTH(B57)=12, MONTH(B57)&lt;=2), "Winter", IF(AND(MONTH(B57)&gt;=7, MONTH(B57)&lt;=9), "Monsoon", "Other"))</f>
        <v>Winter</v>
      </c>
      <c r="X57">
        <f>IF(C57&gt;D57,1,0)</f>
        <v>1</v>
      </c>
      <c r="Y57" t="str">
        <f t="shared" si="0"/>
        <v>Slight Delay</v>
      </c>
      <c r="Z57">
        <f t="shared" si="1"/>
        <v>0</v>
      </c>
      <c r="AA57" s="6" t="str">
        <f>TEXT(B57, "yyyy-mm-dd")</f>
        <v>2024-01-03</v>
      </c>
    </row>
    <row r="58" spans="1:27" x14ac:dyDescent="0.3">
      <c r="A58" t="s">
        <v>133</v>
      </c>
      <c r="B58" s="1">
        <v>45294.333333333336</v>
      </c>
      <c r="C58" s="1">
        <v>45294.833333333336</v>
      </c>
      <c r="D58" s="1">
        <v>45294.75</v>
      </c>
      <c r="E58" t="s">
        <v>55</v>
      </c>
      <c r="F58">
        <v>477</v>
      </c>
      <c r="G58">
        <v>3109</v>
      </c>
      <c r="H58">
        <v>163</v>
      </c>
      <c r="I58">
        <v>9</v>
      </c>
      <c r="J58" t="s">
        <v>20</v>
      </c>
      <c r="K58" t="s">
        <v>21</v>
      </c>
      <c r="L58" t="s">
        <v>90</v>
      </c>
      <c r="M58" t="s">
        <v>61</v>
      </c>
      <c r="N58" t="s">
        <v>40</v>
      </c>
      <c r="O58">
        <v>4.2</v>
      </c>
      <c r="P58" t="s">
        <v>25</v>
      </c>
      <c r="Q58">
        <v>4.4000000000000004</v>
      </c>
      <c r="R58">
        <v>4.2</v>
      </c>
      <c r="S58">
        <f>(C58-D58)*24</f>
        <v>2.0000000000582077</v>
      </c>
      <c r="T58">
        <f>IF(C58&lt;=D58,1,0)</f>
        <v>0</v>
      </c>
      <c r="U58">
        <f>(C58-B58)*24</f>
        <v>12</v>
      </c>
      <c r="V58" s="2">
        <f>G58/(F58*U58)</f>
        <v>0.54315164220824597</v>
      </c>
      <c r="W58" t="str">
        <f>IF(OR(MONTH(B58)=12, MONTH(B58)&lt;=2), "Winter", IF(AND(MONTH(B58)&gt;=7, MONTH(B58)&lt;=9), "Monsoon", "Other"))</f>
        <v>Winter</v>
      </c>
      <c r="X58">
        <f>IF(C58&gt;D58,1,0)</f>
        <v>1</v>
      </c>
      <c r="Y58" t="str">
        <f t="shared" si="0"/>
        <v>Slight Delay</v>
      </c>
      <c r="Z58">
        <f t="shared" si="1"/>
        <v>0</v>
      </c>
      <c r="AA58" s="6" t="str">
        <f>TEXT(B58, "yyyy-mm-dd")</f>
        <v>2024-01-03</v>
      </c>
    </row>
    <row r="59" spans="1:27" x14ac:dyDescent="0.3">
      <c r="A59" t="s">
        <v>134</v>
      </c>
      <c r="B59" s="1">
        <v>45294.375</v>
      </c>
      <c r="C59" s="1">
        <v>45294.875</v>
      </c>
      <c r="D59" s="1">
        <v>45294.791666666664</v>
      </c>
      <c r="E59" t="s">
        <v>32</v>
      </c>
      <c r="F59">
        <v>59</v>
      </c>
      <c r="G59">
        <v>2686</v>
      </c>
      <c r="H59">
        <v>537</v>
      </c>
      <c r="I59">
        <v>15</v>
      </c>
      <c r="J59" t="s">
        <v>33</v>
      </c>
      <c r="K59" t="s">
        <v>64</v>
      </c>
      <c r="L59" t="s">
        <v>29</v>
      </c>
      <c r="M59" t="s">
        <v>23</v>
      </c>
      <c r="N59" t="s">
        <v>40</v>
      </c>
      <c r="P59" t="s">
        <v>25</v>
      </c>
      <c r="Q59">
        <v>4.2</v>
      </c>
      <c r="R59">
        <v>4.2</v>
      </c>
      <c r="S59">
        <f>(C59-D59)*24</f>
        <v>2.0000000000582077</v>
      </c>
      <c r="T59">
        <f>IF(C59&lt;=D59,1,0)</f>
        <v>0</v>
      </c>
      <c r="U59">
        <f>(C59-B59)*24</f>
        <v>12</v>
      </c>
      <c r="V59" s="2">
        <f>G59/(F59*U59)</f>
        <v>3.7937853107344632</v>
      </c>
      <c r="W59" t="str">
        <f>IF(OR(MONTH(B59)=12, MONTH(B59)&lt;=2), "Winter", IF(AND(MONTH(B59)&gt;=7, MONTH(B59)&lt;=9), "Monsoon", "Other"))</f>
        <v>Winter</v>
      </c>
      <c r="X59">
        <f>IF(C59&gt;D59,1,0)</f>
        <v>1</v>
      </c>
      <c r="Y59" t="str">
        <f t="shared" si="0"/>
        <v>Slight Delay</v>
      </c>
      <c r="Z59">
        <f t="shared" si="1"/>
        <v>0</v>
      </c>
      <c r="AA59" s="6" t="str">
        <f>TEXT(B59, "yyyy-mm-dd")</f>
        <v>2024-01-03</v>
      </c>
    </row>
    <row r="60" spans="1:27" x14ac:dyDescent="0.3">
      <c r="A60" t="s">
        <v>135</v>
      </c>
      <c r="B60" s="1">
        <v>45294.416666666664</v>
      </c>
      <c r="C60" s="1">
        <v>45294.916666666664</v>
      </c>
      <c r="D60" s="1">
        <v>45294.833333333336</v>
      </c>
      <c r="E60" t="s">
        <v>27</v>
      </c>
      <c r="F60">
        <v>929</v>
      </c>
      <c r="G60">
        <v>2261</v>
      </c>
      <c r="H60">
        <v>156</v>
      </c>
      <c r="I60">
        <v>4</v>
      </c>
      <c r="J60" t="s">
        <v>33</v>
      </c>
      <c r="K60" t="s">
        <v>21</v>
      </c>
      <c r="L60" t="s">
        <v>86</v>
      </c>
      <c r="M60" t="s">
        <v>45</v>
      </c>
      <c r="N60" t="s">
        <v>40</v>
      </c>
      <c r="P60" t="s">
        <v>25</v>
      </c>
      <c r="Q60">
        <v>4.2</v>
      </c>
      <c r="R60">
        <v>4.2</v>
      </c>
      <c r="S60">
        <f>(C60-D60)*24</f>
        <v>1.9999999998835847</v>
      </c>
      <c r="T60">
        <f>IF(C60&lt;=D60,1,0)</f>
        <v>0</v>
      </c>
      <c r="U60">
        <f>(C60-B60)*24</f>
        <v>12</v>
      </c>
      <c r="V60" s="2">
        <f>G60/(F60*U60)</f>
        <v>0.20281664872622893</v>
      </c>
      <c r="W60" t="str">
        <f>IF(OR(MONTH(B60)=12, MONTH(B60)&lt;=2), "Winter", IF(AND(MONTH(B60)&gt;=7, MONTH(B60)&lt;=9), "Monsoon", "Other"))</f>
        <v>Winter</v>
      </c>
      <c r="X60">
        <f>IF(C60&gt;D60,1,0)</f>
        <v>1</v>
      </c>
      <c r="Y60" t="str">
        <f t="shared" si="0"/>
        <v>Slight Delay</v>
      </c>
      <c r="Z60">
        <f t="shared" si="1"/>
        <v>0</v>
      </c>
      <c r="AA60" s="6" t="str">
        <f>TEXT(B60, "yyyy-mm-dd")</f>
        <v>2024-01-03</v>
      </c>
    </row>
    <row r="61" spans="1:27" x14ac:dyDescent="0.3">
      <c r="A61" t="s">
        <v>136</v>
      </c>
      <c r="B61" s="1">
        <v>45294.458333333336</v>
      </c>
      <c r="C61" s="1">
        <v>45294.958333333336</v>
      </c>
      <c r="D61" s="1">
        <v>45294.875</v>
      </c>
      <c r="E61" t="s">
        <v>32</v>
      </c>
      <c r="F61">
        <v>229</v>
      </c>
      <c r="G61">
        <v>4634</v>
      </c>
      <c r="H61">
        <v>263</v>
      </c>
      <c r="I61">
        <v>22</v>
      </c>
      <c r="J61" t="s">
        <v>28</v>
      </c>
      <c r="K61" t="s">
        <v>38</v>
      </c>
      <c r="L61" t="s">
        <v>60</v>
      </c>
      <c r="M61" t="s">
        <v>30</v>
      </c>
      <c r="N61" t="s">
        <v>24</v>
      </c>
      <c r="P61" t="s">
        <v>25</v>
      </c>
      <c r="Q61">
        <v>4.3</v>
      </c>
      <c r="R61">
        <v>4.3</v>
      </c>
      <c r="S61">
        <f>(C61-D61)*24</f>
        <v>2.0000000000582077</v>
      </c>
      <c r="T61">
        <f>IF(C61&lt;=D61,1,0)</f>
        <v>0</v>
      </c>
      <c r="U61">
        <f>(C61-B61)*24</f>
        <v>12</v>
      </c>
      <c r="V61" s="2">
        <f>G61/(F61*U61)</f>
        <v>1.6863173216885008</v>
      </c>
      <c r="W61" t="str">
        <f>IF(OR(MONTH(B61)=12, MONTH(B61)&lt;=2), "Winter", IF(AND(MONTH(B61)&gt;=7, MONTH(B61)&lt;=9), "Monsoon", "Other"))</f>
        <v>Winter</v>
      </c>
      <c r="X61">
        <f>IF(C61&gt;D61,1,0)</f>
        <v>1</v>
      </c>
      <c r="Y61" t="str">
        <f t="shared" si="0"/>
        <v>Slight Delay</v>
      </c>
      <c r="Z61">
        <f t="shared" si="1"/>
        <v>0</v>
      </c>
      <c r="AA61" s="6" t="str">
        <f>TEXT(B61, "yyyy-mm-dd")</f>
        <v>2024-01-03</v>
      </c>
    </row>
    <row r="62" spans="1:27" x14ac:dyDescent="0.3">
      <c r="A62" t="s">
        <v>137</v>
      </c>
      <c r="B62" s="1">
        <v>45294.5</v>
      </c>
      <c r="C62" s="1">
        <v>45295</v>
      </c>
      <c r="D62" s="1">
        <v>45294.916666666664</v>
      </c>
      <c r="E62" t="s">
        <v>50</v>
      </c>
      <c r="F62">
        <v>253</v>
      </c>
      <c r="G62">
        <v>2096</v>
      </c>
      <c r="H62">
        <v>428</v>
      </c>
      <c r="I62">
        <v>16</v>
      </c>
      <c r="J62" t="s">
        <v>37</v>
      </c>
      <c r="K62" t="s">
        <v>64</v>
      </c>
      <c r="L62" t="s">
        <v>138</v>
      </c>
      <c r="M62" t="s">
        <v>23</v>
      </c>
      <c r="N62" t="s">
        <v>40</v>
      </c>
      <c r="P62" t="s">
        <v>25</v>
      </c>
      <c r="Q62">
        <v>4.2</v>
      </c>
      <c r="R62">
        <v>4.2</v>
      </c>
      <c r="S62">
        <f>(C62-D62)*24</f>
        <v>2.0000000000582077</v>
      </c>
      <c r="T62">
        <f>IF(C62&lt;=D62,1,0)</f>
        <v>0</v>
      </c>
      <c r="U62">
        <f>(C62-B62)*24</f>
        <v>12</v>
      </c>
      <c r="V62" s="2">
        <f>G62/(F62*U62)</f>
        <v>0.69038208168642956</v>
      </c>
      <c r="W62" t="str">
        <f>IF(OR(MONTH(B62)=12, MONTH(B62)&lt;=2), "Winter", IF(AND(MONTH(B62)&gt;=7, MONTH(B62)&lt;=9), "Monsoon", "Other"))</f>
        <v>Winter</v>
      </c>
      <c r="X62">
        <f>IF(C62&gt;D62,1,0)</f>
        <v>1</v>
      </c>
      <c r="Y62" t="str">
        <f t="shared" si="0"/>
        <v>Slight Delay</v>
      </c>
      <c r="Z62">
        <f t="shared" si="1"/>
        <v>0</v>
      </c>
      <c r="AA62" s="6" t="str">
        <f>TEXT(B62, "yyyy-mm-dd")</f>
        <v>2024-01-03</v>
      </c>
    </row>
    <row r="63" spans="1:27" x14ac:dyDescent="0.3">
      <c r="A63" t="s">
        <v>139</v>
      </c>
      <c r="B63" s="1">
        <v>45294.541666666664</v>
      </c>
      <c r="C63" s="1">
        <v>45295.041666666664</v>
      </c>
      <c r="D63" s="1">
        <v>45294.958333333336</v>
      </c>
      <c r="E63" t="s">
        <v>66</v>
      </c>
      <c r="F63">
        <v>741</v>
      </c>
      <c r="G63">
        <v>4303</v>
      </c>
      <c r="H63">
        <v>785</v>
      </c>
      <c r="I63">
        <v>9</v>
      </c>
      <c r="J63" t="s">
        <v>37</v>
      </c>
      <c r="K63" t="s">
        <v>38</v>
      </c>
      <c r="L63" t="s">
        <v>131</v>
      </c>
      <c r="M63" t="s">
        <v>45</v>
      </c>
      <c r="N63" t="s">
        <v>24</v>
      </c>
      <c r="O63">
        <v>4</v>
      </c>
      <c r="P63" t="s">
        <v>25</v>
      </c>
      <c r="Q63">
        <v>4.2</v>
      </c>
      <c r="R63">
        <v>4</v>
      </c>
      <c r="S63">
        <f>(C63-D63)*24</f>
        <v>1.9999999998835847</v>
      </c>
      <c r="T63">
        <f>IF(C63&lt;=D63,1,0)</f>
        <v>0</v>
      </c>
      <c r="U63">
        <f>(C63-B63)*24</f>
        <v>12</v>
      </c>
      <c r="V63" s="2">
        <f>G63/(F63*U63)</f>
        <v>0.48391812865497075</v>
      </c>
      <c r="W63" t="str">
        <f>IF(OR(MONTH(B63)=12, MONTH(B63)&lt;=2), "Winter", IF(AND(MONTH(B63)&gt;=7, MONTH(B63)&lt;=9), "Monsoon", "Other"))</f>
        <v>Winter</v>
      </c>
      <c r="X63">
        <f>IF(C63&gt;D63,1,0)</f>
        <v>1</v>
      </c>
      <c r="Y63" t="str">
        <f t="shared" si="0"/>
        <v>Slight Delay</v>
      </c>
      <c r="Z63">
        <f t="shared" si="1"/>
        <v>0</v>
      </c>
      <c r="AA63" s="6" t="str">
        <f>TEXT(B63, "yyyy-mm-dd")</f>
        <v>2024-01-03</v>
      </c>
    </row>
    <row r="64" spans="1:27" x14ac:dyDescent="0.3">
      <c r="A64" t="s">
        <v>140</v>
      </c>
      <c r="B64" s="1">
        <v>45294.583333333336</v>
      </c>
      <c r="C64" s="1">
        <v>45295.083333333336</v>
      </c>
      <c r="D64" s="1">
        <v>45295</v>
      </c>
      <c r="E64" t="s">
        <v>19</v>
      </c>
      <c r="F64">
        <v>428</v>
      </c>
      <c r="G64">
        <v>742</v>
      </c>
      <c r="H64">
        <v>530</v>
      </c>
      <c r="I64">
        <v>23</v>
      </c>
      <c r="J64" t="s">
        <v>20</v>
      </c>
      <c r="K64" t="s">
        <v>34</v>
      </c>
      <c r="L64" t="s">
        <v>141</v>
      </c>
      <c r="M64" t="s">
        <v>48</v>
      </c>
      <c r="N64" t="s">
        <v>24</v>
      </c>
      <c r="O64">
        <v>4</v>
      </c>
      <c r="P64" t="s">
        <v>25</v>
      </c>
      <c r="Q64">
        <v>4.2</v>
      </c>
      <c r="R64">
        <v>4</v>
      </c>
      <c r="S64">
        <f>(C64-D64)*24</f>
        <v>2.0000000000582077</v>
      </c>
      <c r="T64">
        <f>IF(C64&lt;=D64,1,0)</f>
        <v>0</v>
      </c>
      <c r="U64">
        <f>(C64-B64)*24</f>
        <v>12</v>
      </c>
      <c r="V64" s="2">
        <f>G64/(F64*U64)</f>
        <v>0.14447040498442368</v>
      </c>
      <c r="W64" t="str">
        <f>IF(OR(MONTH(B64)=12, MONTH(B64)&lt;=2), "Winter", IF(AND(MONTH(B64)&gt;=7, MONTH(B64)&lt;=9), "Monsoon", "Other"))</f>
        <v>Winter</v>
      </c>
      <c r="X64">
        <f>IF(C64&gt;D64,1,0)</f>
        <v>1</v>
      </c>
      <c r="Y64" t="str">
        <f t="shared" si="0"/>
        <v>Slight Delay</v>
      </c>
      <c r="Z64">
        <f t="shared" si="1"/>
        <v>0</v>
      </c>
      <c r="AA64" s="6" t="str">
        <f>TEXT(B64, "yyyy-mm-dd")</f>
        <v>2024-01-03</v>
      </c>
    </row>
    <row r="65" spans="1:27" x14ac:dyDescent="0.3">
      <c r="A65" t="s">
        <v>142</v>
      </c>
      <c r="B65" s="1">
        <v>45294.625</v>
      </c>
      <c r="C65" s="1">
        <v>45295.125</v>
      </c>
      <c r="D65" s="1">
        <v>45295.041666666664</v>
      </c>
      <c r="E65" t="s">
        <v>27</v>
      </c>
      <c r="F65">
        <v>640</v>
      </c>
      <c r="G65">
        <v>3008</v>
      </c>
      <c r="H65">
        <v>525</v>
      </c>
      <c r="I65">
        <v>13</v>
      </c>
      <c r="J65" t="s">
        <v>37</v>
      </c>
      <c r="K65" t="s">
        <v>38</v>
      </c>
      <c r="L65" t="s">
        <v>131</v>
      </c>
      <c r="M65" t="s">
        <v>30</v>
      </c>
      <c r="N65" t="s">
        <v>40</v>
      </c>
      <c r="O65">
        <v>4.2</v>
      </c>
      <c r="P65" t="s">
        <v>25</v>
      </c>
      <c r="Q65">
        <v>4.3</v>
      </c>
      <c r="R65">
        <v>4.2</v>
      </c>
      <c r="S65">
        <f>(C65-D65)*24</f>
        <v>2.0000000000582077</v>
      </c>
      <c r="T65">
        <f>IF(C65&lt;=D65,1,0)</f>
        <v>0</v>
      </c>
      <c r="U65">
        <f>(C65-B65)*24</f>
        <v>12</v>
      </c>
      <c r="V65" s="2">
        <f>G65/(F65*U65)</f>
        <v>0.39166666666666666</v>
      </c>
      <c r="W65" t="str">
        <f>IF(OR(MONTH(B65)=12, MONTH(B65)&lt;=2), "Winter", IF(AND(MONTH(B65)&gt;=7, MONTH(B65)&lt;=9), "Monsoon", "Other"))</f>
        <v>Winter</v>
      </c>
      <c r="X65">
        <f>IF(C65&gt;D65,1,0)</f>
        <v>1</v>
      </c>
      <c r="Y65" t="str">
        <f t="shared" si="0"/>
        <v>Slight Delay</v>
      </c>
      <c r="Z65">
        <f t="shared" si="1"/>
        <v>0</v>
      </c>
      <c r="AA65" s="6" t="str">
        <f>TEXT(B65, "yyyy-mm-dd")</f>
        <v>2024-01-03</v>
      </c>
    </row>
    <row r="66" spans="1:27" x14ac:dyDescent="0.3">
      <c r="A66" t="s">
        <v>143</v>
      </c>
      <c r="B66" s="1">
        <v>45294.666666666664</v>
      </c>
      <c r="C66" s="1">
        <v>45295.166666666664</v>
      </c>
      <c r="D66" s="1">
        <v>45295.083333333336</v>
      </c>
      <c r="E66" t="s">
        <v>55</v>
      </c>
      <c r="F66">
        <v>718</v>
      </c>
      <c r="G66">
        <v>2801</v>
      </c>
      <c r="H66">
        <v>296</v>
      </c>
      <c r="I66">
        <v>13</v>
      </c>
      <c r="J66" t="s">
        <v>33</v>
      </c>
      <c r="K66" t="s">
        <v>64</v>
      </c>
      <c r="L66" t="s">
        <v>72</v>
      </c>
      <c r="M66" t="s">
        <v>23</v>
      </c>
      <c r="N66" t="s">
        <v>40</v>
      </c>
      <c r="P66" t="s">
        <v>25</v>
      </c>
      <c r="Q66">
        <v>4.2</v>
      </c>
      <c r="R66">
        <v>4.2</v>
      </c>
      <c r="S66">
        <f>(C66-D66)*24</f>
        <v>1.9999999998835847</v>
      </c>
      <c r="T66">
        <f>IF(C66&lt;=D66,1,0)</f>
        <v>0</v>
      </c>
      <c r="U66">
        <f>(C66-B66)*24</f>
        <v>12</v>
      </c>
      <c r="V66" s="2">
        <f>G66/(F66*U66)</f>
        <v>0.32509285051067782</v>
      </c>
      <c r="W66" t="str">
        <f>IF(OR(MONTH(B66)=12, MONTH(B66)&lt;=2), "Winter", IF(AND(MONTH(B66)&gt;=7, MONTH(B66)&lt;=9), "Monsoon", "Other"))</f>
        <v>Winter</v>
      </c>
      <c r="X66">
        <f>IF(C66&gt;D66,1,0)</f>
        <v>1</v>
      </c>
      <c r="Y66" t="str">
        <f t="shared" ref="Y66:Y129" si="2">IF(ROUND(S66*60,0)&lt;=30,"On-Time",IF(ROUND(S66*60,0)&lt;=120,"Slight Delay","Major Delay"))</f>
        <v>Slight Delay</v>
      </c>
      <c r="Z66">
        <f t="shared" ref="Z66:Z129" si="3">IF(ROUND(S66, 2) &gt; 2, 1, 0)</f>
        <v>0</v>
      </c>
      <c r="AA66" s="6" t="str">
        <f>TEXT(B66, "yyyy-mm-dd")</f>
        <v>2024-01-03</v>
      </c>
    </row>
    <row r="67" spans="1:27" x14ac:dyDescent="0.3">
      <c r="A67" t="s">
        <v>144</v>
      </c>
      <c r="B67" s="1">
        <v>45294.708333333336</v>
      </c>
      <c r="C67" s="1">
        <v>45295.208333333336</v>
      </c>
      <c r="D67" s="1">
        <v>45295.125</v>
      </c>
      <c r="E67" t="s">
        <v>32</v>
      </c>
      <c r="F67">
        <v>344</v>
      </c>
      <c r="G67">
        <v>1612</v>
      </c>
      <c r="H67">
        <v>652</v>
      </c>
      <c r="I67">
        <v>18</v>
      </c>
      <c r="J67" t="s">
        <v>28</v>
      </c>
      <c r="K67" t="s">
        <v>34</v>
      </c>
      <c r="L67" t="s">
        <v>72</v>
      </c>
      <c r="M67" t="s">
        <v>45</v>
      </c>
      <c r="N67" t="s">
        <v>40</v>
      </c>
      <c r="O67">
        <v>4.7</v>
      </c>
      <c r="P67" t="s">
        <v>25</v>
      </c>
      <c r="Q67">
        <v>4.2</v>
      </c>
      <c r="R67">
        <v>4.7</v>
      </c>
      <c r="S67">
        <f>(C67-D67)*24</f>
        <v>2.0000000000582077</v>
      </c>
      <c r="T67">
        <f>IF(C67&lt;=D67,1,0)</f>
        <v>0</v>
      </c>
      <c r="U67">
        <f>(C67-B67)*24</f>
        <v>12</v>
      </c>
      <c r="V67" s="2">
        <f>G67/(F67*U67)</f>
        <v>0.39050387596899228</v>
      </c>
      <c r="W67" t="str">
        <f>IF(OR(MONTH(B67)=12, MONTH(B67)&lt;=2), "Winter", IF(AND(MONTH(B67)&gt;=7, MONTH(B67)&lt;=9), "Monsoon", "Other"))</f>
        <v>Winter</v>
      </c>
      <c r="X67">
        <f>IF(C67&gt;D67,1,0)</f>
        <v>1</v>
      </c>
      <c r="Y67" t="str">
        <f t="shared" si="2"/>
        <v>Slight Delay</v>
      </c>
      <c r="Z67">
        <f t="shared" si="3"/>
        <v>0</v>
      </c>
      <c r="AA67" s="6" t="str">
        <f>TEXT(B67, "yyyy-mm-dd")</f>
        <v>2024-01-03</v>
      </c>
    </row>
    <row r="68" spans="1:27" x14ac:dyDescent="0.3">
      <c r="A68" t="s">
        <v>145</v>
      </c>
      <c r="B68" s="1">
        <v>45294.75</v>
      </c>
      <c r="C68" s="1">
        <v>45295.25</v>
      </c>
      <c r="D68" s="1">
        <v>45295.166666666664</v>
      </c>
      <c r="E68" t="s">
        <v>66</v>
      </c>
      <c r="F68">
        <v>509</v>
      </c>
      <c r="G68">
        <v>2911</v>
      </c>
      <c r="H68">
        <v>668</v>
      </c>
      <c r="I68">
        <v>21</v>
      </c>
      <c r="J68" t="s">
        <v>20</v>
      </c>
      <c r="K68" t="s">
        <v>21</v>
      </c>
      <c r="L68" t="s">
        <v>92</v>
      </c>
      <c r="M68" t="s">
        <v>30</v>
      </c>
      <c r="N68" t="s">
        <v>40</v>
      </c>
      <c r="P68" t="s">
        <v>25</v>
      </c>
      <c r="Q68">
        <v>4.3</v>
      </c>
      <c r="R68">
        <v>4.3</v>
      </c>
      <c r="S68">
        <f>(C68-D68)*24</f>
        <v>2.0000000000582077</v>
      </c>
      <c r="T68">
        <f>IF(C68&lt;=D68,1,0)</f>
        <v>0</v>
      </c>
      <c r="U68">
        <f>(C68-B68)*24</f>
        <v>12</v>
      </c>
      <c r="V68" s="2">
        <f>G68/(F68*U68)</f>
        <v>0.47658808120497709</v>
      </c>
      <c r="W68" t="str">
        <f>IF(OR(MONTH(B68)=12, MONTH(B68)&lt;=2), "Winter", IF(AND(MONTH(B68)&gt;=7, MONTH(B68)&lt;=9), "Monsoon", "Other"))</f>
        <v>Winter</v>
      </c>
      <c r="X68">
        <f>IF(C68&gt;D68,1,0)</f>
        <v>1</v>
      </c>
      <c r="Y68" t="str">
        <f t="shared" si="2"/>
        <v>Slight Delay</v>
      </c>
      <c r="Z68">
        <f t="shared" si="3"/>
        <v>0</v>
      </c>
      <c r="AA68" s="6" t="str">
        <f>TEXT(B68, "yyyy-mm-dd")</f>
        <v>2024-01-03</v>
      </c>
    </row>
    <row r="69" spans="1:27" x14ac:dyDescent="0.3">
      <c r="A69" t="s">
        <v>146</v>
      </c>
      <c r="B69" s="1">
        <v>45294.791666666664</v>
      </c>
      <c r="C69" s="1">
        <v>45295.291666666664</v>
      </c>
      <c r="D69" s="1">
        <v>45295.208333333336</v>
      </c>
      <c r="E69" t="s">
        <v>27</v>
      </c>
      <c r="F69">
        <v>398</v>
      </c>
      <c r="G69">
        <v>2375</v>
      </c>
      <c r="H69">
        <v>247</v>
      </c>
      <c r="I69">
        <v>19</v>
      </c>
      <c r="J69" t="s">
        <v>37</v>
      </c>
      <c r="K69" t="s">
        <v>21</v>
      </c>
      <c r="L69" t="s">
        <v>90</v>
      </c>
      <c r="M69" t="s">
        <v>23</v>
      </c>
      <c r="N69" t="s">
        <v>40</v>
      </c>
      <c r="O69">
        <v>4.5</v>
      </c>
      <c r="P69" t="s">
        <v>25</v>
      </c>
      <c r="Q69">
        <v>4.2</v>
      </c>
      <c r="R69">
        <v>4.5</v>
      </c>
      <c r="S69">
        <f>(C69-D69)*24</f>
        <v>1.9999999998835847</v>
      </c>
      <c r="T69">
        <f>IF(C69&lt;=D69,1,0)</f>
        <v>0</v>
      </c>
      <c r="U69">
        <f>(C69-B69)*24</f>
        <v>12</v>
      </c>
      <c r="V69" s="2">
        <f>G69/(F69*U69)</f>
        <v>0.4972780569514238</v>
      </c>
      <c r="W69" t="str">
        <f>IF(OR(MONTH(B69)=12, MONTH(B69)&lt;=2), "Winter", IF(AND(MONTH(B69)&gt;=7, MONTH(B69)&lt;=9), "Monsoon", "Other"))</f>
        <v>Winter</v>
      </c>
      <c r="X69">
        <f>IF(C69&gt;D69,1,0)</f>
        <v>1</v>
      </c>
      <c r="Y69" t="str">
        <f t="shared" si="2"/>
        <v>Slight Delay</v>
      </c>
      <c r="Z69">
        <f t="shared" si="3"/>
        <v>0</v>
      </c>
      <c r="AA69" s="6" t="str">
        <f>TEXT(B69, "yyyy-mm-dd")</f>
        <v>2024-01-03</v>
      </c>
    </row>
    <row r="70" spans="1:27" x14ac:dyDescent="0.3">
      <c r="A70" t="s">
        <v>147</v>
      </c>
      <c r="B70" s="1">
        <v>45294.833333333336</v>
      </c>
      <c r="C70" s="1">
        <v>45295.333333333336</v>
      </c>
      <c r="D70" s="1">
        <v>45295.25</v>
      </c>
      <c r="E70" t="s">
        <v>19</v>
      </c>
      <c r="F70">
        <v>253</v>
      </c>
      <c r="G70">
        <v>2477</v>
      </c>
      <c r="H70">
        <v>389</v>
      </c>
      <c r="I70">
        <v>26</v>
      </c>
      <c r="J70" t="s">
        <v>20</v>
      </c>
      <c r="K70" t="s">
        <v>64</v>
      </c>
      <c r="L70" t="s">
        <v>35</v>
      </c>
      <c r="M70" t="s">
        <v>23</v>
      </c>
      <c r="N70" t="s">
        <v>24</v>
      </c>
      <c r="O70">
        <v>4.2</v>
      </c>
      <c r="P70" t="s">
        <v>25</v>
      </c>
      <c r="Q70">
        <v>4.3</v>
      </c>
      <c r="R70">
        <v>4.2</v>
      </c>
      <c r="S70">
        <f>(C70-D70)*24</f>
        <v>2.0000000000582077</v>
      </c>
      <c r="T70">
        <f>IF(C70&lt;=D70,1,0)</f>
        <v>0</v>
      </c>
      <c r="U70">
        <f>(C70-B70)*24</f>
        <v>12</v>
      </c>
      <c r="V70" s="2">
        <f>G70/(F70*U70)</f>
        <v>0.81587615283267456</v>
      </c>
      <c r="W70" t="str">
        <f>IF(OR(MONTH(B70)=12, MONTH(B70)&lt;=2), "Winter", IF(AND(MONTH(B70)&gt;=7, MONTH(B70)&lt;=9), "Monsoon", "Other"))</f>
        <v>Winter</v>
      </c>
      <c r="X70">
        <f>IF(C70&gt;D70,1,0)</f>
        <v>1</v>
      </c>
      <c r="Y70" t="str">
        <f t="shared" si="2"/>
        <v>Slight Delay</v>
      </c>
      <c r="Z70">
        <f t="shared" si="3"/>
        <v>0</v>
      </c>
      <c r="AA70" s="6" t="str">
        <f>TEXT(B70, "yyyy-mm-dd")</f>
        <v>2024-01-03</v>
      </c>
    </row>
    <row r="71" spans="1:27" x14ac:dyDescent="0.3">
      <c r="A71" t="s">
        <v>148</v>
      </c>
      <c r="B71" s="1">
        <v>45294.875</v>
      </c>
      <c r="C71" s="1">
        <v>45295.375</v>
      </c>
      <c r="D71" s="1">
        <v>45295.291666666664</v>
      </c>
      <c r="E71" t="s">
        <v>19</v>
      </c>
      <c r="F71">
        <v>602</v>
      </c>
      <c r="G71">
        <v>4146</v>
      </c>
      <c r="H71">
        <v>393</v>
      </c>
      <c r="I71">
        <v>8</v>
      </c>
      <c r="J71" t="s">
        <v>28</v>
      </c>
      <c r="K71" t="s">
        <v>38</v>
      </c>
      <c r="L71" t="s">
        <v>76</v>
      </c>
      <c r="M71" t="s">
        <v>48</v>
      </c>
      <c r="N71" t="s">
        <v>40</v>
      </c>
      <c r="P71" t="s">
        <v>25</v>
      </c>
      <c r="Q71">
        <v>4.2</v>
      </c>
      <c r="R71">
        <v>4.2</v>
      </c>
      <c r="S71">
        <f>(C71-D71)*24</f>
        <v>2.0000000000582077</v>
      </c>
      <c r="T71">
        <f>IF(C71&lt;=D71,1,0)</f>
        <v>0</v>
      </c>
      <c r="U71">
        <f>(C71-B71)*24</f>
        <v>12</v>
      </c>
      <c r="V71" s="2">
        <f>G71/(F71*U71)</f>
        <v>0.57392026578073085</v>
      </c>
      <c r="W71" t="str">
        <f>IF(OR(MONTH(B71)=12, MONTH(B71)&lt;=2), "Winter", IF(AND(MONTH(B71)&gt;=7, MONTH(B71)&lt;=9), "Monsoon", "Other"))</f>
        <v>Winter</v>
      </c>
      <c r="X71">
        <f>IF(C71&gt;D71,1,0)</f>
        <v>1</v>
      </c>
      <c r="Y71" t="str">
        <f t="shared" si="2"/>
        <v>Slight Delay</v>
      </c>
      <c r="Z71">
        <f t="shared" si="3"/>
        <v>0</v>
      </c>
      <c r="AA71" s="6" t="str">
        <f>TEXT(B71, "yyyy-mm-dd")</f>
        <v>2024-01-03</v>
      </c>
    </row>
    <row r="72" spans="1:27" x14ac:dyDescent="0.3">
      <c r="A72" t="s">
        <v>149</v>
      </c>
      <c r="B72" s="1">
        <v>45294.916666666664</v>
      </c>
      <c r="C72" s="1">
        <v>45295.416666666664</v>
      </c>
      <c r="D72" s="1">
        <v>45295.333333333336</v>
      </c>
      <c r="E72" t="s">
        <v>66</v>
      </c>
      <c r="F72">
        <v>554</v>
      </c>
      <c r="G72">
        <v>1447</v>
      </c>
      <c r="H72">
        <v>697</v>
      </c>
      <c r="I72">
        <v>5</v>
      </c>
      <c r="J72" t="s">
        <v>33</v>
      </c>
      <c r="K72" t="s">
        <v>38</v>
      </c>
      <c r="L72" t="s">
        <v>98</v>
      </c>
      <c r="M72" t="s">
        <v>45</v>
      </c>
      <c r="N72" t="s">
        <v>40</v>
      </c>
      <c r="O72">
        <v>4.2</v>
      </c>
      <c r="P72" t="s">
        <v>25</v>
      </c>
      <c r="Q72">
        <v>4.2</v>
      </c>
      <c r="R72">
        <v>4.2</v>
      </c>
      <c r="S72">
        <f>(C72-D72)*24</f>
        <v>1.9999999998835847</v>
      </c>
      <c r="T72">
        <f>IF(C72&lt;=D72,1,0)</f>
        <v>0</v>
      </c>
      <c r="U72">
        <f>(C72-B72)*24</f>
        <v>12</v>
      </c>
      <c r="V72" s="2">
        <f>G72/(F72*U72)</f>
        <v>0.21765944645006016</v>
      </c>
      <c r="W72" t="str">
        <f>IF(OR(MONTH(B72)=12, MONTH(B72)&lt;=2), "Winter", IF(AND(MONTH(B72)&gt;=7, MONTH(B72)&lt;=9), "Monsoon", "Other"))</f>
        <v>Winter</v>
      </c>
      <c r="X72">
        <f>IF(C72&gt;D72,1,0)</f>
        <v>1</v>
      </c>
      <c r="Y72" t="str">
        <f t="shared" si="2"/>
        <v>Slight Delay</v>
      </c>
      <c r="Z72">
        <f t="shared" si="3"/>
        <v>0</v>
      </c>
      <c r="AA72" s="6" t="str">
        <f>TEXT(B72, "yyyy-mm-dd")</f>
        <v>2024-01-03</v>
      </c>
    </row>
    <row r="73" spans="1:27" x14ac:dyDescent="0.3">
      <c r="A73" t="s">
        <v>150</v>
      </c>
      <c r="B73" s="1">
        <v>45294.958333333336</v>
      </c>
      <c r="C73" s="1">
        <v>45295.458333333336</v>
      </c>
      <c r="D73" s="1">
        <v>45295.375</v>
      </c>
      <c r="E73" t="s">
        <v>66</v>
      </c>
      <c r="F73">
        <v>63</v>
      </c>
      <c r="G73">
        <v>2448</v>
      </c>
      <c r="H73">
        <v>749</v>
      </c>
      <c r="I73">
        <v>21</v>
      </c>
      <c r="J73" t="s">
        <v>20</v>
      </c>
      <c r="K73" t="s">
        <v>64</v>
      </c>
      <c r="L73" t="s">
        <v>84</v>
      </c>
      <c r="M73" t="s">
        <v>30</v>
      </c>
      <c r="N73" t="s">
        <v>40</v>
      </c>
      <c r="O73">
        <v>4.7</v>
      </c>
      <c r="P73" t="s">
        <v>25</v>
      </c>
      <c r="Q73">
        <v>4.3</v>
      </c>
      <c r="R73">
        <v>4.7</v>
      </c>
      <c r="S73">
        <f>(C73-D73)*24</f>
        <v>2.0000000000582077</v>
      </c>
      <c r="T73">
        <f>IF(C73&lt;=D73,1,0)</f>
        <v>0</v>
      </c>
      <c r="U73">
        <f>(C73-B73)*24</f>
        <v>12</v>
      </c>
      <c r="V73" s="2">
        <f>G73/(F73*U73)</f>
        <v>3.2380952380952381</v>
      </c>
      <c r="W73" t="str">
        <f>IF(OR(MONTH(B73)=12, MONTH(B73)&lt;=2), "Winter", IF(AND(MONTH(B73)&gt;=7, MONTH(B73)&lt;=9), "Monsoon", "Other"))</f>
        <v>Winter</v>
      </c>
      <c r="X73">
        <f>IF(C73&gt;D73,1,0)</f>
        <v>1</v>
      </c>
      <c r="Y73" t="str">
        <f t="shared" si="2"/>
        <v>Slight Delay</v>
      </c>
      <c r="Z73">
        <f t="shared" si="3"/>
        <v>0</v>
      </c>
      <c r="AA73" s="6" t="str">
        <f>TEXT(B73, "yyyy-mm-dd")</f>
        <v>2024-01-03</v>
      </c>
    </row>
    <row r="74" spans="1:27" x14ac:dyDescent="0.3">
      <c r="A74" t="s">
        <v>151</v>
      </c>
      <c r="B74" s="1">
        <v>45295</v>
      </c>
      <c r="C74" s="1">
        <v>45295.5</v>
      </c>
      <c r="D74" s="1">
        <v>45295.416666666664</v>
      </c>
      <c r="E74" t="s">
        <v>66</v>
      </c>
      <c r="F74">
        <v>91</v>
      </c>
      <c r="G74">
        <v>4230</v>
      </c>
      <c r="H74">
        <v>643</v>
      </c>
      <c r="I74">
        <v>14</v>
      </c>
      <c r="J74" t="s">
        <v>33</v>
      </c>
      <c r="K74" t="s">
        <v>34</v>
      </c>
      <c r="L74" t="s">
        <v>47</v>
      </c>
      <c r="M74" t="s">
        <v>30</v>
      </c>
      <c r="N74" t="s">
        <v>24</v>
      </c>
      <c r="O74">
        <v>4</v>
      </c>
      <c r="P74" t="s">
        <v>25</v>
      </c>
      <c r="Q74">
        <v>4.3</v>
      </c>
      <c r="R74">
        <v>4</v>
      </c>
      <c r="S74">
        <f>(C74-D74)*24</f>
        <v>2.0000000000582077</v>
      </c>
      <c r="T74">
        <f>IF(C74&lt;=D74,1,0)</f>
        <v>0</v>
      </c>
      <c r="U74">
        <f>(C74-B74)*24</f>
        <v>12</v>
      </c>
      <c r="V74" s="2">
        <f>G74/(F74*U74)</f>
        <v>3.8736263736263736</v>
      </c>
      <c r="W74" t="str">
        <f>IF(OR(MONTH(B74)=12, MONTH(B74)&lt;=2), "Winter", IF(AND(MONTH(B74)&gt;=7, MONTH(B74)&lt;=9), "Monsoon", "Other"))</f>
        <v>Winter</v>
      </c>
      <c r="X74">
        <f>IF(C74&gt;D74,1,0)</f>
        <v>1</v>
      </c>
      <c r="Y74" t="str">
        <f t="shared" si="2"/>
        <v>Slight Delay</v>
      </c>
      <c r="Z74">
        <f t="shared" si="3"/>
        <v>0</v>
      </c>
      <c r="AA74" s="6" t="str">
        <f>TEXT(B74, "yyyy-mm-dd")</f>
        <v>2024-01-04</v>
      </c>
    </row>
    <row r="75" spans="1:27" x14ac:dyDescent="0.3">
      <c r="A75" t="s">
        <v>152</v>
      </c>
      <c r="B75" s="1">
        <v>45295.041666666664</v>
      </c>
      <c r="C75" s="1">
        <v>45295.541666666664</v>
      </c>
      <c r="D75" s="1">
        <v>45295.458333333336</v>
      </c>
      <c r="E75" t="s">
        <v>50</v>
      </c>
      <c r="F75">
        <v>307</v>
      </c>
      <c r="G75">
        <v>808</v>
      </c>
      <c r="H75">
        <v>170</v>
      </c>
      <c r="I75">
        <v>28</v>
      </c>
      <c r="J75" t="s">
        <v>33</v>
      </c>
      <c r="K75" t="s">
        <v>34</v>
      </c>
      <c r="L75" t="s">
        <v>39</v>
      </c>
      <c r="M75" t="s">
        <v>45</v>
      </c>
      <c r="N75" t="s">
        <v>24</v>
      </c>
      <c r="O75">
        <v>3.8</v>
      </c>
      <c r="P75" t="s">
        <v>25</v>
      </c>
      <c r="Q75">
        <v>4.2</v>
      </c>
      <c r="R75">
        <v>3.8</v>
      </c>
      <c r="S75">
        <f>(C75-D75)*24</f>
        <v>1.9999999998835847</v>
      </c>
      <c r="T75">
        <f>IF(C75&lt;=D75,1,0)</f>
        <v>0</v>
      </c>
      <c r="U75">
        <f>(C75-B75)*24</f>
        <v>12</v>
      </c>
      <c r="V75" s="2">
        <f>G75/(F75*U75)</f>
        <v>0.21932681867535286</v>
      </c>
      <c r="W75" t="str">
        <f>IF(OR(MONTH(B75)=12, MONTH(B75)&lt;=2), "Winter", IF(AND(MONTH(B75)&gt;=7, MONTH(B75)&lt;=9), "Monsoon", "Other"))</f>
        <v>Winter</v>
      </c>
      <c r="X75">
        <f>IF(C75&gt;D75,1,0)</f>
        <v>1</v>
      </c>
      <c r="Y75" t="str">
        <f t="shared" si="2"/>
        <v>Slight Delay</v>
      </c>
      <c r="Z75">
        <f t="shared" si="3"/>
        <v>0</v>
      </c>
      <c r="AA75" s="6" t="str">
        <f>TEXT(B75, "yyyy-mm-dd")</f>
        <v>2024-01-04</v>
      </c>
    </row>
    <row r="76" spans="1:27" x14ac:dyDescent="0.3">
      <c r="A76" t="s">
        <v>153</v>
      </c>
      <c r="B76" s="1">
        <v>45295.083333333336</v>
      </c>
      <c r="C76" s="1">
        <v>45295.583333333336</v>
      </c>
      <c r="D76" s="1">
        <v>45295.5</v>
      </c>
      <c r="E76" t="s">
        <v>27</v>
      </c>
      <c r="F76">
        <v>727</v>
      </c>
      <c r="G76">
        <v>2283</v>
      </c>
      <c r="H76">
        <v>577</v>
      </c>
      <c r="I76">
        <v>20</v>
      </c>
      <c r="J76" t="s">
        <v>20</v>
      </c>
      <c r="K76" t="s">
        <v>38</v>
      </c>
      <c r="L76" t="s">
        <v>67</v>
      </c>
      <c r="M76" t="s">
        <v>30</v>
      </c>
      <c r="N76" t="s">
        <v>40</v>
      </c>
      <c r="O76">
        <v>4.5</v>
      </c>
      <c r="P76" t="s">
        <v>25</v>
      </c>
      <c r="Q76">
        <v>4.3</v>
      </c>
      <c r="R76">
        <v>4.5</v>
      </c>
      <c r="S76">
        <f>(C76-D76)*24</f>
        <v>2.0000000000582077</v>
      </c>
      <c r="T76">
        <f>IF(C76&lt;=D76,1,0)</f>
        <v>0</v>
      </c>
      <c r="U76">
        <f>(C76-B76)*24</f>
        <v>12</v>
      </c>
      <c r="V76" s="2">
        <f>G76/(F76*U76)</f>
        <v>0.26169188445667124</v>
      </c>
      <c r="W76" t="str">
        <f>IF(OR(MONTH(B76)=12, MONTH(B76)&lt;=2), "Winter", IF(AND(MONTH(B76)&gt;=7, MONTH(B76)&lt;=9), "Monsoon", "Other"))</f>
        <v>Winter</v>
      </c>
      <c r="X76">
        <f>IF(C76&gt;D76,1,0)</f>
        <v>1</v>
      </c>
      <c r="Y76" t="str">
        <f t="shared" si="2"/>
        <v>Slight Delay</v>
      </c>
      <c r="Z76">
        <f t="shared" si="3"/>
        <v>0</v>
      </c>
      <c r="AA76" s="6" t="str">
        <f>TEXT(B76, "yyyy-mm-dd")</f>
        <v>2024-01-04</v>
      </c>
    </row>
    <row r="77" spans="1:27" x14ac:dyDescent="0.3">
      <c r="A77" t="s">
        <v>154</v>
      </c>
      <c r="B77" s="1">
        <v>45295.125</v>
      </c>
      <c r="C77" s="1">
        <v>45295.625</v>
      </c>
      <c r="D77" s="1">
        <v>45295.541666666664</v>
      </c>
      <c r="E77" t="s">
        <v>66</v>
      </c>
      <c r="F77">
        <v>396</v>
      </c>
      <c r="G77">
        <v>2046</v>
      </c>
      <c r="H77">
        <v>266</v>
      </c>
      <c r="I77">
        <v>1</v>
      </c>
      <c r="J77" t="s">
        <v>37</v>
      </c>
      <c r="K77" t="s">
        <v>38</v>
      </c>
      <c r="L77" t="s">
        <v>155</v>
      </c>
      <c r="M77" t="s">
        <v>61</v>
      </c>
      <c r="N77" t="s">
        <v>24</v>
      </c>
      <c r="P77" t="s">
        <v>25</v>
      </c>
      <c r="Q77">
        <v>4.3</v>
      </c>
      <c r="R77">
        <v>4.3</v>
      </c>
      <c r="S77">
        <f>(C77-D77)*24</f>
        <v>2.0000000000582077</v>
      </c>
      <c r="T77">
        <f>IF(C77&lt;=D77,1,0)</f>
        <v>0</v>
      </c>
      <c r="U77">
        <f>(C77-B77)*24</f>
        <v>12</v>
      </c>
      <c r="V77" s="2">
        <f>G77/(F77*U77)</f>
        <v>0.43055555555555558</v>
      </c>
      <c r="W77" t="str">
        <f>IF(OR(MONTH(B77)=12, MONTH(B77)&lt;=2), "Winter", IF(AND(MONTH(B77)&gt;=7, MONTH(B77)&lt;=9), "Monsoon", "Other"))</f>
        <v>Winter</v>
      </c>
      <c r="X77">
        <f>IF(C77&gt;D77,1,0)</f>
        <v>1</v>
      </c>
      <c r="Y77" t="str">
        <f t="shared" si="2"/>
        <v>Slight Delay</v>
      </c>
      <c r="Z77">
        <f t="shared" si="3"/>
        <v>0</v>
      </c>
      <c r="AA77" s="6" t="str">
        <f>TEXT(B77, "yyyy-mm-dd")</f>
        <v>2024-01-04</v>
      </c>
    </row>
    <row r="78" spans="1:27" x14ac:dyDescent="0.3">
      <c r="A78" t="s">
        <v>156</v>
      </c>
      <c r="B78" s="1">
        <v>45295.166666666664</v>
      </c>
      <c r="C78" s="1">
        <v>45295.666666666664</v>
      </c>
      <c r="D78" s="1">
        <v>45295.583333333336</v>
      </c>
      <c r="E78" t="s">
        <v>66</v>
      </c>
      <c r="F78">
        <v>697</v>
      </c>
      <c r="G78">
        <v>4897</v>
      </c>
      <c r="H78">
        <v>448</v>
      </c>
      <c r="I78">
        <v>16</v>
      </c>
      <c r="J78" t="s">
        <v>20</v>
      </c>
      <c r="K78" t="s">
        <v>64</v>
      </c>
      <c r="L78" t="s">
        <v>84</v>
      </c>
      <c r="M78" t="s">
        <v>61</v>
      </c>
      <c r="N78" t="s">
        <v>40</v>
      </c>
      <c r="O78">
        <v>4.5</v>
      </c>
      <c r="P78" t="s">
        <v>25</v>
      </c>
      <c r="Q78">
        <v>4.4000000000000004</v>
      </c>
      <c r="R78">
        <v>4.5</v>
      </c>
      <c r="S78">
        <f>(C78-D78)*24</f>
        <v>1.9999999998835847</v>
      </c>
      <c r="T78">
        <f>IF(C78&lt;=D78,1,0)</f>
        <v>0</v>
      </c>
      <c r="U78">
        <f>(C78-B78)*24</f>
        <v>12</v>
      </c>
      <c r="V78" s="2">
        <f>G78/(F78*U78)</f>
        <v>0.58548541367766616</v>
      </c>
      <c r="W78" t="str">
        <f>IF(OR(MONTH(B78)=12, MONTH(B78)&lt;=2), "Winter", IF(AND(MONTH(B78)&gt;=7, MONTH(B78)&lt;=9), "Monsoon", "Other"))</f>
        <v>Winter</v>
      </c>
      <c r="X78">
        <f>IF(C78&gt;D78,1,0)</f>
        <v>1</v>
      </c>
      <c r="Y78" t="str">
        <f t="shared" si="2"/>
        <v>Slight Delay</v>
      </c>
      <c r="Z78">
        <f t="shared" si="3"/>
        <v>0</v>
      </c>
      <c r="AA78" s="6" t="str">
        <f>TEXT(B78, "yyyy-mm-dd")</f>
        <v>2024-01-04</v>
      </c>
    </row>
    <row r="79" spans="1:27" x14ac:dyDescent="0.3">
      <c r="A79" t="s">
        <v>157</v>
      </c>
      <c r="B79" s="1">
        <v>45295.208333333336</v>
      </c>
      <c r="C79" s="1">
        <v>45295.708333333336</v>
      </c>
      <c r="D79" s="1">
        <v>45295.625</v>
      </c>
      <c r="E79" t="s">
        <v>19</v>
      </c>
      <c r="F79">
        <v>326</v>
      </c>
      <c r="G79">
        <v>1781</v>
      </c>
      <c r="H79">
        <v>635</v>
      </c>
      <c r="I79">
        <v>27</v>
      </c>
      <c r="J79" t="s">
        <v>37</v>
      </c>
      <c r="K79" t="s">
        <v>21</v>
      </c>
      <c r="L79" t="s">
        <v>72</v>
      </c>
      <c r="M79" t="s">
        <v>61</v>
      </c>
      <c r="N79" t="s">
        <v>40</v>
      </c>
      <c r="O79">
        <v>4.7</v>
      </c>
      <c r="P79" t="s">
        <v>25</v>
      </c>
      <c r="Q79">
        <v>4.4000000000000004</v>
      </c>
      <c r="R79">
        <v>4.7</v>
      </c>
      <c r="S79">
        <f>(C79-D79)*24</f>
        <v>2.0000000000582077</v>
      </c>
      <c r="T79">
        <f>IF(C79&lt;=D79,1,0)</f>
        <v>0</v>
      </c>
      <c r="U79">
        <f>(C79-B79)*24</f>
        <v>12</v>
      </c>
      <c r="V79" s="2">
        <f>G79/(F79*U79)</f>
        <v>0.45526584867075665</v>
      </c>
      <c r="W79" t="str">
        <f>IF(OR(MONTH(B79)=12, MONTH(B79)&lt;=2), "Winter", IF(AND(MONTH(B79)&gt;=7, MONTH(B79)&lt;=9), "Monsoon", "Other"))</f>
        <v>Winter</v>
      </c>
      <c r="X79">
        <f>IF(C79&gt;D79,1,0)</f>
        <v>1</v>
      </c>
      <c r="Y79" t="str">
        <f t="shared" si="2"/>
        <v>Slight Delay</v>
      </c>
      <c r="Z79">
        <f t="shared" si="3"/>
        <v>0</v>
      </c>
      <c r="AA79" s="6" t="str">
        <f>TEXT(B79, "yyyy-mm-dd")</f>
        <v>2024-01-04</v>
      </c>
    </row>
    <row r="80" spans="1:27" x14ac:dyDescent="0.3">
      <c r="A80" t="s">
        <v>158</v>
      </c>
      <c r="B80" s="1">
        <v>45295.25</v>
      </c>
      <c r="C80" s="1">
        <v>45295.75</v>
      </c>
      <c r="D80" s="1">
        <v>45295.666666666664</v>
      </c>
      <c r="E80" t="s">
        <v>32</v>
      </c>
      <c r="F80">
        <v>85</v>
      </c>
      <c r="G80">
        <v>3600</v>
      </c>
      <c r="H80">
        <v>174</v>
      </c>
      <c r="I80">
        <v>15</v>
      </c>
      <c r="J80" t="s">
        <v>20</v>
      </c>
      <c r="K80" t="s">
        <v>64</v>
      </c>
      <c r="L80" t="s">
        <v>159</v>
      </c>
      <c r="M80" t="s">
        <v>30</v>
      </c>
      <c r="N80" t="s">
        <v>40</v>
      </c>
      <c r="O80">
        <v>4.5</v>
      </c>
      <c r="P80" t="s">
        <v>25</v>
      </c>
      <c r="Q80">
        <v>4.3</v>
      </c>
      <c r="R80">
        <v>4.5</v>
      </c>
      <c r="S80">
        <f>(C80-D80)*24</f>
        <v>2.0000000000582077</v>
      </c>
      <c r="T80">
        <f>IF(C80&lt;=D80,1,0)</f>
        <v>0</v>
      </c>
      <c r="U80">
        <f>(C80-B80)*24</f>
        <v>12</v>
      </c>
      <c r="V80" s="2">
        <f>G80/(F80*U80)</f>
        <v>3.5294117647058822</v>
      </c>
      <c r="W80" t="str">
        <f>IF(OR(MONTH(B80)=12, MONTH(B80)&lt;=2), "Winter", IF(AND(MONTH(B80)&gt;=7, MONTH(B80)&lt;=9), "Monsoon", "Other"))</f>
        <v>Winter</v>
      </c>
      <c r="X80">
        <f>IF(C80&gt;D80,1,0)</f>
        <v>1</v>
      </c>
      <c r="Y80" t="str">
        <f t="shared" si="2"/>
        <v>Slight Delay</v>
      </c>
      <c r="Z80">
        <f t="shared" si="3"/>
        <v>0</v>
      </c>
      <c r="AA80" s="6" t="str">
        <f>TEXT(B80, "yyyy-mm-dd")</f>
        <v>2024-01-04</v>
      </c>
    </row>
    <row r="81" spans="1:27" x14ac:dyDescent="0.3">
      <c r="A81" t="s">
        <v>160</v>
      </c>
      <c r="B81" s="1">
        <v>45295.291666666664</v>
      </c>
      <c r="C81" s="1">
        <v>45295.791666666664</v>
      </c>
      <c r="D81" s="1">
        <v>45295.708333333336</v>
      </c>
      <c r="E81" t="s">
        <v>19</v>
      </c>
      <c r="F81">
        <v>97</v>
      </c>
      <c r="G81">
        <v>1652</v>
      </c>
      <c r="H81">
        <v>197</v>
      </c>
      <c r="I81">
        <v>12</v>
      </c>
      <c r="J81" t="s">
        <v>33</v>
      </c>
      <c r="K81" t="s">
        <v>64</v>
      </c>
      <c r="L81" t="s">
        <v>131</v>
      </c>
      <c r="M81" t="s">
        <v>30</v>
      </c>
      <c r="N81" t="s">
        <v>40</v>
      </c>
      <c r="O81">
        <v>4.2</v>
      </c>
      <c r="P81" t="s">
        <v>25</v>
      </c>
      <c r="Q81">
        <v>4.3</v>
      </c>
      <c r="R81">
        <v>4.2</v>
      </c>
      <c r="S81">
        <f>(C81-D81)*24</f>
        <v>1.9999999998835847</v>
      </c>
      <c r="T81">
        <f>IF(C81&lt;=D81,1,0)</f>
        <v>0</v>
      </c>
      <c r="U81">
        <f>(C81-B81)*24</f>
        <v>12</v>
      </c>
      <c r="V81" s="2">
        <f>G81/(F81*U81)</f>
        <v>1.4192439862542956</v>
      </c>
      <c r="W81" t="str">
        <f>IF(OR(MONTH(B81)=12, MONTH(B81)&lt;=2), "Winter", IF(AND(MONTH(B81)&gt;=7, MONTH(B81)&lt;=9), "Monsoon", "Other"))</f>
        <v>Winter</v>
      </c>
      <c r="X81">
        <f>IF(C81&gt;D81,1,0)</f>
        <v>1</v>
      </c>
      <c r="Y81" t="str">
        <f t="shared" si="2"/>
        <v>Slight Delay</v>
      </c>
      <c r="Z81">
        <f t="shared" si="3"/>
        <v>0</v>
      </c>
      <c r="AA81" s="6" t="str">
        <f>TEXT(B81, "yyyy-mm-dd")</f>
        <v>2024-01-04</v>
      </c>
    </row>
    <row r="82" spans="1:27" x14ac:dyDescent="0.3">
      <c r="A82" t="s">
        <v>161</v>
      </c>
      <c r="B82" s="1">
        <v>45295.333333333336</v>
      </c>
      <c r="C82" s="1">
        <v>45295.833333333336</v>
      </c>
      <c r="D82" s="1">
        <v>45295.75</v>
      </c>
      <c r="E82" t="s">
        <v>19</v>
      </c>
      <c r="F82">
        <v>489</v>
      </c>
      <c r="G82">
        <v>2571</v>
      </c>
      <c r="H82">
        <v>211</v>
      </c>
      <c r="I82">
        <v>20</v>
      </c>
      <c r="J82" t="s">
        <v>20</v>
      </c>
      <c r="K82" t="s">
        <v>21</v>
      </c>
      <c r="L82" t="s">
        <v>72</v>
      </c>
      <c r="M82" t="s">
        <v>23</v>
      </c>
      <c r="N82" t="s">
        <v>24</v>
      </c>
      <c r="O82">
        <v>4.7</v>
      </c>
      <c r="P82" t="s">
        <v>25</v>
      </c>
      <c r="Q82">
        <v>4.3</v>
      </c>
      <c r="R82">
        <v>4.7</v>
      </c>
      <c r="S82">
        <f>(C82-D82)*24</f>
        <v>2.0000000000582077</v>
      </c>
      <c r="T82">
        <f>IF(C82&lt;=D82,1,0)</f>
        <v>0</v>
      </c>
      <c r="U82">
        <f>(C82-B82)*24</f>
        <v>12</v>
      </c>
      <c r="V82" s="2">
        <f>G82/(F82*U82)</f>
        <v>0.43813905930470348</v>
      </c>
      <c r="W82" t="str">
        <f>IF(OR(MONTH(B82)=12, MONTH(B82)&lt;=2), "Winter", IF(AND(MONTH(B82)&gt;=7, MONTH(B82)&lt;=9), "Monsoon", "Other"))</f>
        <v>Winter</v>
      </c>
      <c r="X82">
        <f>IF(C82&gt;D82,1,0)</f>
        <v>1</v>
      </c>
      <c r="Y82" t="str">
        <f t="shared" si="2"/>
        <v>Slight Delay</v>
      </c>
      <c r="Z82">
        <f t="shared" si="3"/>
        <v>0</v>
      </c>
      <c r="AA82" s="6" t="str">
        <f>TEXT(B82, "yyyy-mm-dd")</f>
        <v>2024-01-04</v>
      </c>
    </row>
    <row r="83" spans="1:27" x14ac:dyDescent="0.3">
      <c r="A83" t="s">
        <v>162</v>
      </c>
      <c r="B83" s="1">
        <v>45295.375</v>
      </c>
      <c r="C83" s="1">
        <v>45295.875</v>
      </c>
      <c r="D83" s="1">
        <v>45295.791666666664</v>
      </c>
      <c r="E83" t="s">
        <v>27</v>
      </c>
      <c r="F83">
        <v>676</v>
      </c>
      <c r="G83">
        <v>717</v>
      </c>
      <c r="H83">
        <v>593</v>
      </c>
      <c r="I83">
        <v>26</v>
      </c>
      <c r="J83" t="s">
        <v>20</v>
      </c>
      <c r="K83" t="s">
        <v>38</v>
      </c>
      <c r="L83" t="s">
        <v>155</v>
      </c>
      <c r="M83" t="s">
        <v>61</v>
      </c>
      <c r="N83" t="s">
        <v>24</v>
      </c>
      <c r="P83" t="s">
        <v>25</v>
      </c>
      <c r="Q83">
        <v>4.3</v>
      </c>
      <c r="R83">
        <v>4.3</v>
      </c>
      <c r="S83">
        <f>(C83-D83)*24</f>
        <v>2.0000000000582077</v>
      </c>
      <c r="T83">
        <f>IF(C83&lt;=D83,1,0)</f>
        <v>0</v>
      </c>
      <c r="U83">
        <f>(C83-B83)*24</f>
        <v>12</v>
      </c>
      <c r="V83" s="2">
        <f>G83/(F83*U83)</f>
        <v>8.8387573964497035E-2</v>
      </c>
      <c r="W83" t="str">
        <f>IF(OR(MONTH(B83)=12, MONTH(B83)&lt;=2), "Winter", IF(AND(MONTH(B83)&gt;=7, MONTH(B83)&lt;=9), "Monsoon", "Other"))</f>
        <v>Winter</v>
      </c>
      <c r="X83">
        <f>IF(C83&gt;D83,1,0)</f>
        <v>1</v>
      </c>
      <c r="Y83" t="str">
        <f t="shared" si="2"/>
        <v>Slight Delay</v>
      </c>
      <c r="Z83">
        <f t="shared" si="3"/>
        <v>0</v>
      </c>
      <c r="AA83" s="6" t="str">
        <f>TEXT(B83, "yyyy-mm-dd")</f>
        <v>2024-01-04</v>
      </c>
    </row>
    <row r="84" spans="1:27" x14ac:dyDescent="0.3">
      <c r="A84" t="s">
        <v>163</v>
      </c>
      <c r="B84" s="1">
        <v>45295.416666666664</v>
      </c>
      <c r="C84" s="1">
        <v>45295.916666666664</v>
      </c>
      <c r="D84" s="1">
        <v>45295.833333333336</v>
      </c>
      <c r="E84" t="s">
        <v>19</v>
      </c>
      <c r="F84">
        <v>99</v>
      </c>
      <c r="G84">
        <v>2851</v>
      </c>
      <c r="H84">
        <v>531</v>
      </c>
      <c r="I84">
        <v>18</v>
      </c>
      <c r="J84" t="s">
        <v>20</v>
      </c>
      <c r="K84" t="s">
        <v>21</v>
      </c>
      <c r="L84" t="s">
        <v>113</v>
      </c>
      <c r="M84" t="s">
        <v>30</v>
      </c>
      <c r="N84" t="s">
        <v>40</v>
      </c>
      <c r="O84">
        <v>4.7</v>
      </c>
      <c r="P84" t="s">
        <v>25</v>
      </c>
      <c r="Q84">
        <v>4.3</v>
      </c>
      <c r="R84">
        <v>4.7</v>
      </c>
      <c r="S84">
        <f>(C84-D84)*24</f>
        <v>1.9999999998835847</v>
      </c>
      <c r="T84">
        <f>IF(C84&lt;=D84,1,0)</f>
        <v>0</v>
      </c>
      <c r="U84">
        <f>(C84-B84)*24</f>
        <v>12</v>
      </c>
      <c r="V84" s="2">
        <f>G84/(F84*U84)</f>
        <v>2.3998316498316496</v>
      </c>
      <c r="W84" t="str">
        <f>IF(OR(MONTH(B84)=12, MONTH(B84)&lt;=2), "Winter", IF(AND(MONTH(B84)&gt;=7, MONTH(B84)&lt;=9), "Monsoon", "Other"))</f>
        <v>Winter</v>
      </c>
      <c r="X84">
        <f>IF(C84&gt;D84,1,0)</f>
        <v>1</v>
      </c>
      <c r="Y84" t="str">
        <f t="shared" si="2"/>
        <v>Slight Delay</v>
      </c>
      <c r="Z84">
        <f t="shared" si="3"/>
        <v>0</v>
      </c>
      <c r="AA84" s="6" t="str">
        <f>TEXT(B84, "yyyy-mm-dd")</f>
        <v>2024-01-04</v>
      </c>
    </row>
    <row r="85" spans="1:27" x14ac:dyDescent="0.3">
      <c r="A85" t="s">
        <v>164</v>
      </c>
      <c r="B85" s="1">
        <v>45295.458333333336</v>
      </c>
      <c r="C85" s="1">
        <v>45295.958333333336</v>
      </c>
      <c r="D85" s="1">
        <v>45295.875</v>
      </c>
      <c r="E85" t="s">
        <v>66</v>
      </c>
      <c r="F85">
        <v>379</v>
      </c>
      <c r="G85">
        <v>3559</v>
      </c>
      <c r="H85">
        <v>410</v>
      </c>
      <c r="I85">
        <v>15</v>
      </c>
      <c r="J85" t="s">
        <v>20</v>
      </c>
      <c r="K85" t="s">
        <v>34</v>
      </c>
      <c r="L85" t="s">
        <v>131</v>
      </c>
      <c r="M85" t="s">
        <v>30</v>
      </c>
      <c r="N85" t="s">
        <v>24</v>
      </c>
      <c r="O85">
        <v>4.5</v>
      </c>
      <c r="P85" t="s">
        <v>25</v>
      </c>
      <c r="Q85">
        <v>4.3</v>
      </c>
      <c r="R85">
        <v>4.5</v>
      </c>
      <c r="S85">
        <f>(C85-D85)*24</f>
        <v>2.0000000000582077</v>
      </c>
      <c r="T85">
        <f>IF(C85&lt;=D85,1,0)</f>
        <v>0</v>
      </c>
      <c r="U85">
        <f>(C85-B85)*24</f>
        <v>12</v>
      </c>
      <c r="V85" s="2">
        <f>G85/(F85*U85)</f>
        <v>0.78254177660510116</v>
      </c>
      <c r="W85" t="str">
        <f>IF(OR(MONTH(B85)=12, MONTH(B85)&lt;=2), "Winter", IF(AND(MONTH(B85)&gt;=7, MONTH(B85)&lt;=9), "Monsoon", "Other"))</f>
        <v>Winter</v>
      </c>
      <c r="X85">
        <f>IF(C85&gt;D85,1,0)</f>
        <v>1</v>
      </c>
      <c r="Y85" t="str">
        <f t="shared" si="2"/>
        <v>Slight Delay</v>
      </c>
      <c r="Z85">
        <f t="shared" si="3"/>
        <v>0</v>
      </c>
      <c r="AA85" s="6" t="str">
        <f>TEXT(B85, "yyyy-mm-dd")</f>
        <v>2024-01-04</v>
      </c>
    </row>
    <row r="86" spans="1:27" x14ac:dyDescent="0.3">
      <c r="A86" t="s">
        <v>165</v>
      </c>
      <c r="B86" s="1">
        <v>45295.5</v>
      </c>
      <c r="C86" s="1">
        <v>45296</v>
      </c>
      <c r="D86" s="1">
        <v>45295.916666666664</v>
      </c>
      <c r="E86" t="s">
        <v>66</v>
      </c>
      <c r="F86">
        <v>719</v>
      </c>
      <c r="G86">
        <v>759</v>
      </c>
      <c r="H86">
        <v>713</v>
      </c>
      <c r="I86">
        <v>18</v>
      </c>
      <c r="J86" t="s">
        <v>28</v>
      </c>
      <c r="K86" t="s">
        <v>38</v>
      </c>
      <c r="L86" t="s">
        <v>35</v>
      </c>
      <c r="M86" t="s">
        <v>61</v>
      </c>
      <c r="N86" t="s">
        <v>40</v>
      </c>
      <c r="O86">
        <v>4</v>
      </c>
      <c r="P86" t="s">
        <v>25</v>
      </c>
      <c r="Q86">
        <v>4.4000000000000004</v>
      </c>
      <c r="R86">
        <v>4</v>
      </c>
      <c r="S86">
        <f>(C86-D86)*24</f>
        <v>2.0000000000582077</v>
      </c>
      <c r="T86">
        <f>IF(C86&lt;=D86,1,0)</f>
        <v>0</v>
      </c>
      <c r="U86">
        <f>(C86-B86)*24</f>
        <v>12</v>
      </c>
      <c r="V86" s="2">
        <f>G86/(F86*U86)</f>
        <v>8.796940194714882E-2</v>
      </c>
      <c r="W86" t="str">
        <f>IF(OR(MONTH(B86)=12, MONTH(B86)&lt;=2), "Winter", IF(AND(MONTH(B86)&gt;=7, MONTH(B86)&lt;=9), "Monsoon", "Other"))</f>
        <v>Winter</v>
      </c>
      <c r="X86">
        <f>IF(C86&gt;D86,1,0)</f>
        <v>1</v>
      </c>
      <c r="Y86" t="str">
        <f t="shared" si="2"/>
        <v>Slight Delay</v>
      </c>
      <c r="Z86">
        <f t="shared" si="3"/>
        <v>0</v>
      </c>
      <c r="AA86" s="6" t="str">
        <f>TEXT(B86, "yyyy-mm-dd")</f>
        <v>2024-01-04</v>
      </c>
    </row>
    <row r="87" spans="1:27" x14ac:dyDescent="0.3">
      <c r="A87" t="s">
        <v>166</v>
      </c>
      <c r="B87" s="1">
        <v>45295.541666666664</v>
      </c>
      <c r="C87" s="1">
        <v>45296.041666666664</v>
      </c>
      <c r="D87" s="1">
        <v>45295.958333333336</v>
      </c>
      <c r="E87" t="s">
        <v>32</v>
      </c>
      <c r="F87">
        <v>139</v>
      </c>
      <c r="G87">
        <v>820</v>
      </c>
      <c r="H87">
        <v>611</v>
      </c>
      <c r="I87">
        <v>4</v>
      </c>
      <c r="J87" t="s">
        <v>20</v>
      </c>
      <c r="K87" t="s">
        <v>64</v>
      </c>
      <c r="L87" t="s">
        <v>70</v>
      </c>
      <c r="M87" t="s">
        <v>45</v>
      </c>
      <c r="N87" t="s">
        <v>24</v>
      </c>
      <c r="O87">
        <v>3.8</v>
      </c>
      <c r="P87" t="s">
        <v>25</v>
      </c>
      <c r="Q87">
        <v>4.2</v>
      </c>
      <c r="R87">
        <v>3.8</v>
      </c>
      <c r="S87">
        <f>(C87-D87)*24</f>
        <v>1.9999999998835847</v>
      </c>
      <c r="T87">
        <f>IF(C87&lt;=D87,1,0)</f>
        <v>0</v>
      </c>
      <c r="U87">
        <f>(C87-B87)*24</f>
        <v>12</v>
      </c>
      <c r="V87" s="2">
        <f>G87/(F87*U87)</f>
        <v>0.49160671462829736</v>
      </c>
      <c r="W87" t="str">
        <f>IF(OR(MONTH(B87)=12, MONTH(B87)&lt;=2), "Winter", IF(AND(MONTH(B87)&gt;=7, MONTH(B87)&lt;=9), "Monsoon", "Other"))</f>
        <v>Winter</v>
      </c>
      <c r="X87">
        <f>IF(C87&gt;D87,1,0)</f>
        <v>1</v>
      </c>
      <c r="Y87" t="str">
        <f t="shared" si="2"/>
        <v>Slight Delay</v>
      </c>
      <c r="Z87">
        <f t="shared" si="3"/>
        <v>0</v>
      </c>
      <c r="AA87" s="6" t="str">
        <f>TEXT(B87, "yyyy-mm-dd")</f>
        <v>2024-01-04</v>
      </c>
    </row>
    <row r="88" spans="1:27" x14ac:dyDescent="0.3">
      <c r="A88" t="s">
        <v>167</v>
      </c>
      <c r="B88" s="1">
        <v>45295.583333333336</v>
      </c>
      <c r="C88" s="1">
        <v>45296.083333333336</v>
      </c>
      <c r="D88" s="1">
        <v>45296</v>
      </c>
      <c r="E88" t="s">
        <v>27</v>
      </c>
      <c r="F88">
        <v>282</v>
      </c>
      <c r="G88">
        <v>583</v>
      </c>
      <c r="H88">
        <v>629</v>
      </c>
      <c r="I88">
        <v>25</v>
      </c>
      <c r="J88" t="s">
        <v>37</v>
      </c>
      <c r="K88" t="s">
        <v>38</v>
      </c>
      <c r="L88" t="s">
        <v>51</v>
      </c>
      <c r="M88" t="s">
        <v>30</v>
      </c>
      <c r="N88" t="s">
        <v>40</v>
      </c>
      <c r="O88">
        <v>4.5</v>
      </c>
      <c r="P88" t="s">
        <v>25</v>
      </c>
      <c r="Q88">
        <v>4.3</v>
      </c>
      <c r="R88">
        <v>4.5</v>
      </c>
      <c r="S88">
        <f>(C88-D88)*24</f>
        <v>2.0000000000582077</v>
      </c>
      <c r="T88">
        <f>IF(C88&lt;=D88,1,0)</f>
        <v>0</v>
      </c>
      <c r="U88">
        <f>(C88-B88)*24</f>
        <v>12</v>
      </c>
      <c r="V88" s="2">
        <f>G88/(F88*U88)</f>
        <v>0.17228132387706857</v>
      </c>
      <c r="W88" t="str">
        <f>IF(OR(MONTH(B88)=12, MONTH(B88)&lt;=2), "Winter", IF(AND(MONTH(B88)&gt;=7, MONTH(B88)&lt;=9), "Monsoon", "Other"))</f>
        <v>Winter</v>
      </c>
      <c r="X88">
        <f>IF(C88&gt;D88,1,0)</f>
        <v>1</v>
      </c>
      <c r="Y88" t="str">
        <f t="shared" si="2"/>
        <v>Slight Delay</v>
      </c>
      <c r="Z88">
        <f t="shared" si="3"/>
        <v>0</v>
      </c>
      <c r="AA88" s="6" t="str">
        <f>TEXT(B88, "yyyy-mm-dd")</f>
        <v>2024-01-04</v>
      </c>
    </row>
    <row r="89" spans="1:27" x14ac:dyDescent="0.3">
      <c r="A89" t="s">
        <v>168</v>
      </c>
      <c r="B89" s="1">
        <v>45295.625</v>
      </c>
      <c r="C89" s="1">
        <v>45296.125</v>
      </c>
      <c r="D89" s="1">
        <v>45296.041666666664</v>
      </c>
      <c r="E89" t="s">
        <v>66</v>
      </c>
      <c r="F89">
        <v>396</v>
      </c>
      <c r="G89">
        <v>2757</v>
      </c>
      <c r="H89">
        <v>745</v>
      </c>
      <c r="I89">
        <v>9</v>
      </c>
      <c r="J89" t="s">
        <v>37</v>
      </c>
      <c r="K89" t="s">
        <v>38</v>
      </c>
      <c r="L89" t="s">
        <v>60</v>
      </c>
      <c r="M89" t="s">
        <v>61</v>
      </c>
      <c r="N89" t="s">
        <v>24</v>
      </c>
      <c r="P89" t="s">
        <v>25</v>
      </c>
      <c r="Q89">
        <v>4.3</v>
      </c>
      <c r="R89">
        <v>4.3</v>
      </c>
      <c r="S89">
        <f>(C89-D89)*24</f>
        <v>2.0000000000582077</v>
      </c>
      <c r="T89">
        <f>IF(C89&lt;=D89,1,0)</f>
        <v>0</v>
      </c>
      <c r="U89">
        <f>(C89-B89)*24</f>
        <v>12</v>
      </c>
      <c r="V89" s="2">
        <f>G89/(F89*U89)</f>
        <v>0.58017676767676762</v>
      </c>
      <c r="W89" t="str">
        <f>IF(OR(MONTH(B89)=12, MONTH(B89)&lt;=2), "Winter", IF(AND(MONTH(B89)&gt;=7, MONTH(B89)&lt;=9), "Monsoon", "Other"))</f>
        <v>Winter</v>
      </c>
      <c r="X89">
        <f>IF(C89&gt;D89,1,0)</f>
        <v>1</v>
      </c>
      <c r="Y89" t="str">
        <f t="shared" si="2"/>
        <v>Slight Delay</v>
      </c>
      <c r="Z89">
        <f t="shared" si="3"/>
        <v>0</v>
      </c>
      <c r="AA89" s="6" t="str">
        <f>TEXT(B89, "yyyy-mm-dd")</f>
        <v>2024-01-04</v>
      </c>
    </row>
    <row r="90" spans="1:27" x14ac:dyDescent="0.3">
      <c r="A90" t="s">
        <v>169</v>
      </c>
      <c r="B90" s="1">
        <v>45295.666666666664</v>
      </c>
      <c r="C90" s="1">
        <v>45296.166666666664</v>
      </c>
      <c r="D90" s="1">
        <v>45296.083333333336</v>
      </c>
      <c r="E90" t="s">
        <v>32</v>
      </c>
      <c r="F90">
        <v>675</v>
      </c>
      <c r="G90">
        <v>1287</v>
      </c>
      <c r="H90">
        <v>193</v>
      </c>
      <c r="I90">
        <v>29</v>
      </c>
      <c r="J90" t="s">
        <v>20</v>
      </c>
      <c r="K90" t="s">
        <v>64</v>
      </c>
      <c r="L90" t="s">
        <v>56</v>
      </c>
      <c r="M90" t="s">
        <v>45</v>
      </c>
      <c r="N90" t="s">
        <v>24</v>
      </c>
      <c r="O90">
        <v>4.2</v>
      </c>
      <c r="P90" t="s">
        <v>25</v>
      </c>
      <c r="Q90">
        <v>4.2</v>
      </c>
      <c r="R90">
        <v>4.2</v>
      </c>
      <c r="S90">
        <f>(C90-D90)*24</f>
        <v>1.9999999998835847</v>
      </c>
      <c r="T90">
        <f>IF(C90&lt;=D90,1,0)</f>
        <v>0</v>
      </c>
      <c r="U90">
        <f>(C90-B90)*24</f>
        <v>12</v>
      </c>
      <c r="V90" s="2">
        <f>G90/(F90*U90)</f>
        <v>0.15888888888888889</v>
      </c>
      <c r="W90" t="str">
        <f>IF(OR(MONTH(B90)=12, MONTH(B90)&lt;=2), "Winter", IF(AND(MONTH(B90)&gt;=7, MONTH(B90)&lt;=9), "Monsoon", "Other"))</f>
        <v>Winter</v>
      </c>
      <c r="X90">
        <f>IF(C90&gt;D90,1,0)</f>
        <v>1</v>
      </c>
      <c r="Y90" t="str">
        <f t="shared" si="2"/>
        <v>Slight Delay</v>
      </c>
      <c r="Z90">
        <f t="shared" si="3"/>
        <v>0</v>
      </c>
      <c r="AA90" s="6" t="str">
        <f>TEXT(B90, "yyyy-mm-dd")</f>
        <v>2024-01-04</v>
      </c>
    </row>
    <row r="91" spans="1:27" x14ac:dyDescent="0.3">
      <c r="A91" t="s">
        <v>170</v>
      </c>
      <c r="B91" s="1">
        <v>45295.708333333336</v>
      </c>
      <c r="C91" s="1">
        <v>45296.208333333336</v>
      </c>
      <c r="D91" s="1">
        <v>45296.125</v>
      </c>
      <c r="E91" t="s">
        <v>50</v>
      </c>
      <c r="F91">
        <v>554</v>
      </c>
      <c r="G91">
        <v>849</v>
      </c>
      <c r="H91">
        <v>156</v>
      </c>
      <c r="I91">
        <v>8</v>
      </c>
      <c r="J91" t="s">
        <v>28</v>
      </c>
      <c r="K91" t="s">
        <v>21</v>
      </c>
      <c r="L91" t="s">
        <v>72</v>
      </c>
      <c r="M91" t="s">
        <v>45</v>
      </c>
      <c r="N91" t="s">
        <v>40</v>
      </c>
      <c r="P91" t="s">
        <v>25</v>
      </c>
      <c r="Q91">
        <v>4.2</v>
      </c>
      <c r="R91">
        <v>4.2</v>
      </c>
      <c r="S91">
        <f>(C91-D91)*24</f>
        <v>2.0000000000582077</v>
      </c>
      <c r="T91">
        <f>IF(C91&lt;=D91,1,0)</f>
        <v>0</v>
      </c>
      <c r="U91">
        <f>(C91-B91)*24</f>
        <v>12</v>
      </c>
      <c r="V91" s="2">
        <f>G91/(F91*U91)</f>
        <v>0.12770758122743683</v>
      </c>
      <c r="W91" t="str">
        <f>IF(OR(MONTH(B91)=12, MONTH(B91)&lt;=2), "Winter", IF(AND(MONTH(B91)&gt;=7, MONTH(B91)&lt;=9), "Monsoon", "Other"))</f>
        <v>Winter</v>
      </c>
      <c r="X91">
        <f>IF(C91&gt;D91,1,0)</f>
        <v>1</v>
      </c>
      <c r="Y91" t="str">
        <f t="shared" si="2"/>
        <v>Slight Delay</v>
      </c>
      <c r="Z91">
        <f t="shared" si="3"/>
        <v>0</v>
      </c>
      <c r="AA91" s="6" t="str">
        <f>TEXT(B91, "yyyy-mm-dd")</f>
        <v>2024-01-04</v>
      </c>
    </row>
    <row r="92" spans="1:27" x14ac:dyDescent="0.3">
      <c r="A92" t="s">
        <v>171</v>
      </c>
      <c r="B92" s="1">
        <v>45295.75</v>
      </c>
      <c r="C92" s="1">
        <v>45296.25</v>
      </c>
      <c r="D92" s="1">
        <v>45296.166666666664</v>
      </c>
      <c r="E92" t="s">
        <v>50</v>
      </c>
      <c r="F92">
        <v>920</v>
      </c>
      <c r="G92">
        <v>2721</v>
      </c>
      <c r="H92">
        <v>115</v>
      </c>
      <c r="I92">
        <v>4</v>
      </c>
      <c r="J92" t="s">
        <v>37</v>
      </c>
      <c r="K92" t="s">
        <v>21</v>
      </c>
      <c r="L92" t="s">
        <v>172</v>
      </c>
      <c r="M92" t="s">
        <v>23</v>
      </c>
      <c r="N92" t="s">
        <v>24</v>
      </c>
      <c r="P92" t="s">
        <v>25</v>
      </c>
      <c r="Q92">
        <v>4.3</v>
      </c>
      <c r="R92">
        <v>4.3</v>
      </c>
      <c r="S92">
        <f>(C92-D92)*24</f>
        <v>2.0000000000582077</v>
      </c>
      <c r="T92">
        <f>IF(C92&lt;=D92,1,0)</f>
        <v>0</v>
      </c>
      <c r="U92">
        <f>(C92-B92)*24</f>
        <v>12</v>
      </c>
      <c r="V92" s="2">
        <f>G92/(F92*U92)</f>
        <v>0.24646739130434783</v>
      </c>
      <c r="W92" t="str">
        <f>IF(OR(MONTH(B92)=12, MONTH(B92)&lt;=2), "Winter", IF(AND(MONTH(B92)&gt;=7, MONTH(B92)&lt;=9), "Monsoon", "Other"))</f>
        <v>Winter</v>
      </c>
      <c r="X92">
        <f>IF(C92&gt;D92,1,0)</f>
        <v>1</v>
      </c>
      <c r="Y92" t="str">
        <f t="shared" si="2"/>
        <v>Slight Delay</v>
      </c>
      <c r="Z92">
        <f t="shared" si="3"/>
        <v>0</v>
      </c>
      <c r="AA92" s="6" t="str">
        <f>TEXT(B92, "yyyy-mm-dd")</f>
        <v>2024-01-04</v>
      </c>
    </row>
    <row r="93" spans="1:27" x14ac:dyDescent="0.3">
      <c r="A93" t="s">
        <v>173</v>
      </c>
      <c r="B93" s="1">
        <v>45295.791666666664</v>
      </c>
      <c r="C93" s="1">
        <v>45296.291666666664</v>
      </c>
      <c r="D93" s="1">
        <v>45296.208333333336</v>
      </c>
      <c r="E93" t="s">
        <v>50</v>
      </c>
      <c r="F93">
        <v>869</v>
      </c>
      <c r="G93">
        <v>2774</v>
      </c>
      <c r="H93">
        <v>670</v>
      </c>
      <c r="I93">
        <v>7</v>
      </c>
      <c r="J93" t="s">
        <v>37</v>
      </c>
      <c r="K93" t="s">
        <v>21</v>
      </c>
      <c r="L93" t="s">
        <v>174</v>
      </c>
      <c r="M93" t="s">
        <v>30</v>
      </c>
      <c r="N93" t="s">
        <v>40</v>
      </c>
      <c r="O93">
        <v>3.8</v>
      </c>
      <c r="P93" t="s">
        <v>25</v>
      </c>
      <c r="Q93">
        <v>4.3</v>
      </c>
      <c r="R93">
        <v>3.8</v>
      </c>
      <c r="S93">
        <f>(C93-D93)*24</f>
        <v>1.9999999998835847</v>
      </c>
      <c r="T93">
        <f>IF(C93&lt;=D93,1,0)</f>
        <v>0</v>
      </c>
      <c r="U93">
        <f>(C93-B93)*24</f>
        <v>12</v>
      </c>
      <c r="V93" s="2">
        <f>G93/(F93*U93)</f>
        <v>0.26601457614115842</v>
      </c>
      <c r="W93" t="str">
        <f>IF(OR(MONTH(B93)=12, MONTH(B93)&lt;=2), "Winter", IF(AND(MONTH(B93)&gt;=7, MONTH(B93)&lt;=9), "Monsoon", "Other"))</f>
        <v>Winter</v>
      </c>
      <c r="X93">
        <f>IF(C93&gt;D93,1,0)</f>
        <v>1</v>
      </c>
      <c r="Y93" t="str">
        <f t="shared" si="2"/>
        <v>Slight Delay</v>
      </c>
      <c r="Z93">
        <f t="shared" si="3"/>
        <v>0</v>
      </c>
      <c r="AA93" s="6" t="str">
        <f>TEXT(B93, "yyyy-mm-dd")</f>
        <v>2024-01-04</v>
      </c>
    </row>
    <row r="94" spans="1:27" x14ac:dyDescent="0.3">
      <c r="A94" t="s">
        <v>175</v>
      </c>
      <c r="B94" s="1">
        <v>45295.833333333336</v>
      </c>
      <c r="C94" s="1">
        <v>45296.333333333336</v>
      </c>
      <c r="D94" s="1">
        <v>45296.25</v>
      </c>
      <c r="E94" t="s">
        <v>32</v>
      </c>
      <c r="F94">
        <v>687</v>
      </c>
      <c r="G94">
        <v>1788</v>
      </c>
      <c r="H94">
        <v>692</v>
      </c>
      <c r="I94">
        <v>16</v>
      </c>
      <c r="J94" t="s">
        <v>28</v>
      </c>
      <c r="K94" t="s">
        <v>64</v>
      </c>
      <c r="L94" t="s">
        <v>29</v>
      </c>
      <c r="M94" t="s">
        <v>45</v>
      </c>
      <c r="N94" t="s">
        <v>40</v>
      </c>
      <c r="P94" t="s">
        <v>25</v>
      </c>
      <c r="Q94">
        <v>4.2</v>
      </c>
      <c r="R94">
        <v>4.2</v>
      </c>
      <c r="S94">
        <f>(C94-D94)*24</f>
        <v>2.0000000000582077</v>
      </c>
      <c r="T94">
        <f>IF(C94&lt;=D94,1,0)</f>
        <v>0</v>
      </c>
      <c r="U94">
        <f>(C94-B94)*24</f>
        <v>12</v>
      </c>
      <c r="V94" s="2">
        <f>G94/(F94*U94)</f>
        <v>0.21688500727802038</v>
      </c>
      <c r="W94" t="str">
        <f>IF(OR(MONTH(B94)=12, MONTH(B94)&lt;=2), "Winter", IF(AND(MONTH(B94)&gt;=7, MONTH(B94)&lt;=9), "Monsoon", "Other"))</f>
        <v>Winter</v>
      </c>
      <c r="X94">
        <f>IF(C94&gt;D94,1,0)</f>
        <v>1</v>
      </c>
      <c r="Y94" t="str">
        <f t="shared" si="2"/>
        <v>Slight Delay</v>
      </c>
      <c r="Z94">
        <f t="shared" si="3"/>
        <v>0</v>
      </c>
      <c r="AA94" s="6" t="str">
        <f>TEXT(B94, "yyyy-mm-dd")</f>
        <v>2024-01-04</v>
      </c>
    </row>
    <row r="95" spans="1:27" x14ac:dyDescent="0.3">
      <c r="A95" t="s">
        <v>176</v>
      </c>
      <c r="B95" s="1">
        <v>45295.875</v>
      </c>
      <c r="C95" s="1">
        <v>45296.375</v>
      </c>
      <c r="D95" s="1">
        <v>45296.291666666664</v>
      </c>
      <c r="E95" t="s">
        <v>66</v>
      </c>
      <c r="F95">
        <v>351</v>
      </c>
      <c r="G95">
        <v>3998</v>
      </c>
      <c r="H95">
        <v>52</v>
      </c>
      <c r="I95">
        <v>1</v>
      </c>
      <c r="J95" t="s">
        <v>33</v>
      </c>
      <c r="K95" t="s">
        <v>34</v>
      </c>
      <c r="L95" t="s">
        <v>109</v>
      </c>
      <c r="M95" t="s">
        <v>23</v>
      </c>
      <c r="N95" t="s">
        <v>40</v>
      </c>
      <c r="O95">
        <v>3.8</v>
      </c>
      <c r="P95" t="s">
        <v>25</v>
      </c>
      <c r="Q95">
        <v>4.2</v>
      </c>
      <c r="R95">
        <v>3.8</v>
      </c>
      <c r="S95">
        <f>(C95-D95)*24</f>
        <v>2.0000000000582077</v>
      </c>
      <c r="T95">
        <f>IF(C95&lt;=D95,1,0)</f>
        <v>0</v>
      </c>
      <c r="U95">
        <f>(C95-B95)*24</f>
        <v>12</v>
      </c>
      <c r="V95" s="2">
        <f>G95/(F95*U95)</f>
        <v>0.94919278252611583</v>
      </c>
      <c r="W95" t="str">
        <f>IF(OR(MONTH(B95)=12, MONTH(B95)&lt;=2), "Winter", IF(AND(MONTH(B95)&gt;=7, MONTH(B95)&lt;=9), "Monsoon", "Other"))</f>
        <v>Winter</v>
      </c>
      <c r="X95">
        <f>IF(C95&gt;D95,1,0)</f>
        <v>1</v>
      </c>
      <c r="Y95" t="str">
        <f t="shared" si="2"/>
        <v>Slight Delay</v>
      </c>
      <c r="Z95">
        <f t="shared" si="3"/>
        <v>0</v>
      </c>
      <c r="AA95" s="6" t="str">
        <f>TEXT(B95, "yyyy-mm-dd")</f>
        <v>2024-01-04</v>
      </c>
    </row>
    <row r="96" spans="1:27" x14ac:dyDescent="0.3">
      <c r="A96" t="s">
        <v>177</v>
      </c>
      <c r="B96" s="1">
        <v>45295.916666666664</v>
      </c>
      <c r="C96" s="1">
        <v>45296.416666666664</v>
      </c>
      <c r="D96" s="1">
        <v>45296.333333333336</v>
      </c>
      <c r="E96" t="s">
        <v>55</v>
      </c>
      <c r="F96">
        <v>264</v>
      </c>
      <c r="G96">
        <v>3471</v>
      </c>
      <c r="H96">
        <v>615</v>
      </c>
      <c r="I96">
        <v>11</v>
      </c>
      <c r="J96" t="s">
        <v>28</v>
      </c>
      <c r="K96" t="s">
        <v>38</v>
      </c>
      <c r="L96" t="s">
        <v>94</v>
      </c>
      <c r="M96" t="s">
        <v>48</v>
      </c>
      <c r="N96" t="s">
        <v>40</v>
      </c>
      <c r="O96">
        <v>3.8</v>
      </c>
      <c r="P96" t="s">
        <v>25</v>
      </c>
      <c r="Q96">
        <v>4.2</v>
      </c>
      <c r="R96">
        <v>3.8</v>
      </c>
      <c r="S96">
        <f>(C96-D96)*24</f>
        <v>1.9999999998835847</v>
      </c>
      <c r="T96">
        <f>IF(C96&lt;=D96,1,0)</f>
        <v>0</v>
      </c>
      <c r="U96">
        <f>(C96-B96)*24</f>
        <v>12</v>
      </c>
      <c r="V96" s="2">
        <f>G96/(F96*U96)</f>
        <v>1.0956439393939394</v>
      </c>
      <c r="W96" t="str">
        <f>IF(OR(MONTH(B96)=12, MONTH(B96)&lt;=2), "Winter", IF(AND(MONTH(B96)&gt;=7, MONTH(B96)&lt;=9), "Monsoon", "Other"))</f>
        <v>Winter</v>
      </c>
      <c r="X96">
        <f>IF(C96&gt;D96,1,0)</f>
        <v>1</v>
      </c>
      <c r="Y96" t="str">
        <f t="shared" si="2"/>
        <v>Slight Delay</v>
      </c>
      <c r="Z96">
        <f t="shared" si="3"/>
        <v>0</v>
      </c>
      <c r="AA96" s="6" t="str">
        <f>TEXT(B96, "yyyy-mm-dd")</f>
        <v>2024-01-04</v>
      </c>
    </row>
    <row r="97" spans="1:27" x14ac:dyDescent="0.3">
      <c r="A97" t="s">
        <v>178</v>
      </c>
      <c r="B97" s="1">
        <v>45295.958333333336</v>
      </c>
      <c r="C97" s="1">
        <v>45296.458333333336</v>
      </c>
      <c r="D97" s="1">
        <v>45296.375</v>
      </c>
      <c r="E97" t="s">
        <v>55</v>
      </c>
      <c r="F97">
        <v>638</v>
      </c>
      <c r="G97">
        <v>2487</v>
      </c>
      <c r="H97">
        <v>681</v>
      </c>
      <c r="I97">
        <v>27</v>
      </c>
      <c r="J97" t="s">
        <v>28</v>
      </c>
      <c r="K97" t="s">
        <v>34</v>
      </c>
      <c r="L97" t="s">
        <v>56</v>
      </c>
      <c r="M97" t="s">
        <v>30</v>
      </c>
      <c r="N97" t="s">
        <v>40</v>
      </c>
      <c r="O97">
        <v>3.8</v>
      </c>
      <c r="P97" t="s">
        <v>25</v>
      </c>
      <c r="Q97">
        <v>4.3</v>
      </c>
      <c r="R97">
        <v>3.8</v>
      </c>
      <c r="S97">
        <f>(C97-D97)*24</f>
        <v>2.0000000000582077</v>
      </c>
      <c r="T97">
        <f>IF(C97&lt;=D97,1,0)</f>
        <v>0</v>
      </c>
      <c r="U97">
        <f>(C97-B97)*24</f>
        <v>12</v>
      </c>
      <c r="V97" s="2">
        <f>G97/(F97*U97)</f>
        <v>0.32484326018808779</v>
      </c>
      <c r="W97" t="str">
        <f>IF(OR(MONTH(B97)=12, MONTH(B97)&lt;=2), "Winter", IF(AND(MONTH(B97)&gt;=7, MONTH(B97)&lt;=9), "Monsoon", "Other"))</f>
        <v>Winter</v>
      </c>
      <c r="X97">
        <f>IF(C97&gt;D97,1,0)</f>
        <v>1</v>
      </c>
      <c r="Y97" t="str">
        <f t="shared" si="2"/>
        <v>Slight Delay</v>
      </c>
      <c r="Z97">
        <f t="shared" si="3"/>
        <v>0</v>
      </c>
      <c r="AA97" s="6" t="str">
        <f>TEXT(B97, "yyyy-mm-dd")</f>
        <v>2024-01-04</v>
      </c>
    </row>
    <row r="98" spans="1:27" x14ac:dyDescent="0.3">
      <c r="A98" t="s">
        <v>179</v>
      </c>
      <c r="B98" s="1">
        <v>45296</v>
      </c>
      <c r="C98" s="1">
        <v>45296.5</v>
      </c>
      <c r="D98" s="1">
        <v>45296.416666666664</v>
      </c>
      <c r="E98" t="s">
        <v>32</v>
      </c>
      <c r="F98">
        <v>898</v>
      </c>
      <c r="G98">
        <v>4619</v>
      </c>
      <c r="H98">
        <v>668</v>
      </c>
      <c r="I98">
        <v>20</v>
      </c>
      <c r="J98" t="s">
        <v>28</v>
      </c>
      <c r="K98" t="s">
        <v>34</v>
      </c>
      <c r="L98" t="s">
        <v>105</v>
      </c>
      <c r="M98" t="s">
        <v>23</v>
      </c>
      <c r="N98" t="s">
        <v>40</v>
      </c>
      <c r="P98" t="s">
        <v>25</v>
      </c>
      <c r="Q98">
        <v>4.2</v>
      </c>
      <c r="R98">
        <v>4.2</v>
      </c>
      <c r="S98">
        <f>(C98-D98)*24</f>
        <v>2.0000000000582077</v>
      </c>
      <c r="T98">
        <f>IF(C98&lt;=D98,1,0)</f>
        <v>0</v>
      </c>
      <c r="U98">
        <f>(C98-B98)*24</f>
        <v>12</v>
      </c>
      <c r="V98" s="2">
        <f>G98/(F98*U98)</f>
        <v>0.42863771343726798</v>
      </c>
      <c r="W98" t="str">
        <f>IF(OR(MONTH(B98)=12, MONTH(B98)&lt;=2), "Winter", IF(AND(MONTH(B98)&gt;=7, MONTH(B98)&lt;=9), "Monsoon", "Other"))</f>
        <v>Winter</v>
      </c>
      <c r="X98">
        <f>IF(C98&gt;D98,1,0)</f>
        <v>1</v>
      </c>
      <c r="Y98" t="str">
        <f t="shared" si="2"/>
        <v>Slight Delay</v>
      </c>
      <c r="Z98">
        <f t="shared" si="3"/>
        <v>0</v>
      </c>
      <c r="AA98" s="6" t="str">
        <f>TEXT(B98, "yyyy-mm-dd")</f>
        <v>2024-01-05</v>
      </c>
    </row>
    <row r="99" spans="1:27" x14ac:dyDescent="0.3">
      <c r="A99" t="s">
        <v>180</v>
      </c>
      <c r="B99" s="1">
        <v>45296.041666666664</v>
      </c>
      <c r="C99" s="1">
        <v>45296.541666666664</v>
      </c>
      <c r="D99" s="1">
        <v>45296.458333333336</v>
      </c>
      <c r="E99" t="s">
        <v>19</v>
      </c>
      <c r="F99">
        <v>343</v>
      </c>
      <c r="G99">
        <v>903</v>
      </c>
      <c r="H99">
        <v>356</v>
      </c>
      <c r="I99">
        <v>13</v>
      </c>
      <c r="J99" t="s">
        <v>20</v>
      </c>
      <c r="K99" t="s">
        <v>38</v>
      </c>
      <c r="L99" t="s">
        <v>58</v>
      </c>
      <c r="M99" t="s">
        <v>23</v>
      </c>
      <c r="N99" t="s">
        <v>40</v>
      </c>
      <c r="O99">
        <v>4</v>
      </c>
      <c r="P99" t="s">
        <v>25</v>
      </c>
      <c r="Q99">
        <v>4.2</v>
      </c>
      <c r="R99">
        <v>4</v>
      </c>
      <c r="S99">
        <f>(C99-D99)*24</f>
        <v>1.9999999998835847</v>
      </c>
      <c r="T99">
        <f>IF(C99&lt;=D99,1,0)</f>
        <v>0</v>
      </c>
      <c r="U99">
        <f>(C99-B99)*24</f>
        <v>12</v>
      </c>
      <c r="V99" s="2">
        <f>G99/(F99*U99)</f>
        <v>0.21938775510204081</v>
      </c>
      <c r="W99" t="str">
        <f>IF(OR(MONTH(B99)=12, MONTH(B99)&lt;=2), "Winter", IF(AND(MONTH(B99)&gt;=7, MONTH(B99)&lt;=9), "Monsoon", "Other"))</f>
        <v>Winter</v>
      </c>
      <c r="X99">
        <f>IF(C99&gt;D99,1,0)</f>
        <v>1</v>
      </c>
      <c r="Y99" t="str">
        <f t="shared" si="2"/>
        <v>Slight Delay</v>
      </c>
      <c r="Z99">
        <f t="shared" si="3"/>
        <v>0</v>
      </c>
      <c r="AA99" s="6" t="str">
        <f>TEXT(B99, "yyyy-mm-dd")</f>
        <v>2024-01-05</v>
      </c>
    </row>
    <row r="100" spans="1:27" x14ac:dyDescent="0.3">
      <c r="A100" t="s">
        <v>181</v>
      </c>
      <c r="B100" s="1">
        <v>45296.083333333336</v>
      </c>
      <c r="C100" s="1">
        <v>45296.583333333336</v>
      </c>
      <c r="D100" s="1">
        <v>45296.5</v>
      </c>
      <c r="E100" t="s">
        <v>32</v>
      </c>
      <c r="F100">
        <v>89</v>
      </c>
      <c r="G100">
        <v>3789</v>
      </c>
      <c r="H100">
        <v>769</v>
      </c>
      <c r="I100">
        <v>20</v>
      </c>
      <c r="J100" t="s">
        <v>28</v>
      </c>
      <c r="K100" t="s">
        <v>21</v>
      </c>
      <c r="L100" t="s">
        <v>117</v>
      </c>
      <c r="M100" t="s">
        <v>30</v>
      </c>
      <c r="N100" t="s">
        <v>24</v>
      </c>
      <c r="O100">
        <v>4.7</v>
      </c>
      <c r="P100" t="s">
        <v>25</v>
      </c>
      <c r="Q100">
        <v>4.3</v>
      </c>
      <c r="R100">
        <v>4.7</v>
      </c>
      <c r="S100">
        <f>(C100-D100)*24</f>
        <v>2.0000000000582077</v>
      </c>
      <c r="T100">
        <f>IF(C100&lt;=D100,1,0)</f>
        <v>0</v>
      </c>
      <c r="U100">
        <f>(C100-B100)*24</f>
        <v>12</v>
      </c>
      <c r="V100" s="2">
        <f>G100/(F100*U100)</f>
        <v>3.547752808988764</v>
      </c>
      <c r="W100" t="str">
        <f>IF(OR(MONTH(B100)=12, MONTH(B100)&lt;=2), "Winter", IF(AND(MONTH(B100)&gt;=7, MONTH(B100)&lt;=9), "Monsoon", "Other"))</f>
        <v>Winter</v>
      </c>
      <c r="X100">
        <f>IF(C100&gt;D100,1,0)</f>
        <v>1</v>
      </c>
      <c r="Y100" t="str">
        <f t="shared" si="2"/>
        <v>Slight Delay</v>
      </c>
      <c r="Z100">
        <f t="shared" si="3"/>
        <v>0</v>
      </c>
      <c r="AA100" s="6" t="str">
        <f>TEXT(B100, "yyyy-mm-dd")</f>
        <v>2024-01-05</v>
      </c>
    </row>
    <row r="101" spans="1:27" x14ac:dyDescent="0.3">
      <c r="A101" t="s">
        <v>182</v>
      </c>
      <c r="B101" s="1">
        <v>45296.125</v>
      </c>
      <c r="C101" s="1">
        <v>45296.625</v>
      </c>
      <c r="D101" s="1">
        <v>45296.541666666664</v>
      </c>
      <c r="E101" t="s">
        <v>66</v>
      </c>
      <c r="F101">
        <v>858</v>
      </c>
      <c r="G101">
        <v>4669</v>
      </c>
      <c r="H101">
        <v>118</v>
      </c>
      <c r="I101">
        <v>6</v>
      </c>
      <c r="J101" t="s">
        <v>33</v>
      </c>
      <c r="K101" t="s">
        <v>64</v>
      </c>
      <c r="L101" t="s">
        <v>131</v>
      </c>
      <c r="M101" t="s">
        <v>48</v>
      </c>
      <c r="N101" t="s">
        <v>24</v>
      </c>
      <c r="P101" t="s">
        <v>25</v>
      </c>
      <c r="Q101">
        <v>4.2</v>
      </c>
      <c r="R101">
        <v>4.2</v>
      </c>
      <c r="S101">
        <f>(C101-D101)*24</f>
        <v>2.0000000000582077</v>
      </c>
      <c r="T101">
        <f>IF(C101&lt;=D101,1,0)</f>
        <v>0</v>
      </c>
      <c r="U101">
        <f>(C101-B101)*24</f>
        <v>12</v>
      </c>
      <c r="V101" s="2">
        <f>G101/(F101*U101)</f>
        <v>0.45347707847707847</v>
      </c>
      <c r="W101" t="str">
        <f>IF(OR(MONTH(B101)=12, MONTH(B101)&lt;=2), "Winter", IF(AND(MONTH(B101)&gt;=7, MONTH(B101)&lt;=9), "Monsoon", "Other"))</f>
        <v>Winter</v>
      </c>
      <c r="X101">
        <f>IF(C101&gt;D101,1,0)</f>
        <v>1</v>
      </c>
      <c r="Y101" t="str">
        <f t="shared" si="2"/>
        <v>Slight Delay</v>
      </c>
      <c r="Z101">
        <f t="shared" si="3"/>
        <v>0</v>
      </c>
      <c r="AA101" s="6" t="str">
        <f>TEXT(B101, "yyyy-mm-dd")</f>
        <v>2024-01-05</v>
      </c>
    </row>
    <row r="102" spans="1:27" x14ac:dyDescent="0.3">
      <c r="A102" t="s">
        <v>183</v>
      </c>
      <c r="B102" s="1">
        <v>45296.166666666664</v>
      </c>
      <c r="C102" s="1">
        <v>45296.666666666664</v>
      </c>
      <c r="D102" s="1">
        <v>45296.583333333336</v>
      </c>
      <c r="E102" t="s">
        <v>32</v>
      </c>
      <c r="F102">
        <v>419</v>
      </c>
      <c r="G102">
        <v>3242</v>
      </c>
      <c r="H102">
        <v>642</v>
      </c>
      <c r="I102">
        <v>28</v>
      </c>
      <c r="J102" t="s">
        <v>37</v>
      </c>
      <c r="K102" t="s">
        <v>38</v>
      </c>
      <c r="L102" t="s">
        <v>184</v>
      </c>
      <c r="M102" t="s">
        <v>48</v>
      </c>
      <c r="N102" t="s">
        <v>40</v>
      </c>
      <c r="O102">
        <v>4.2</v>
      </c>
      <c r="P102" t="s">
        <v>25</v>
      </c>
      <c r="Q102">
        <v>4.2</v>
      </c>
      <c r="R102">
        <v>4.2</v>
      </c>
      <c r="S102">
        <f>(C102-D102)*24</f>
        <v>1.9999999998835847</v>
      </c>
      <c r="T102">
        <f>IF(C102&lt;=D102,1,0)</f>
        <v>0</v>
      </c>
      <c r="U102">
        <f>(C102-B102)*24</f>
        <v>12</v>
      </c>
      <c r="V102" s="2">
        <f>G102/(F102*U102)</f>
        <v>0.64478918058870327</v>
      </c>
      <c r="W102" t="str">
        <f>IF(OR(MONTH(B102)=12, MONTH(B102)&lt;=2), "Winter", IF(AND(MONTH(B102)&gt;=7, MONTH(B102)&lt;=9), "Monsoon", "Other"))</f>
        <v>Winter</v>
      </c>
      <c r="X102">
        <f>IF(C102&gt;D102,1,0)</f>
        <v>1</v>
      </c>
      <c r="Y102" t="str">
        <f t="shared" si="2"/>
        <v>Slight Delay</v>
      </c>
      <c r="Z102">
        <f t="shared" si="3"/>
        <v>0</v>
      </c>
      <c r="AA102" s="6" t="str">
        <f>TEXT(B102, "yyyy-mm-dd")</f>
        <v>2024-01-05</v>
      </c>
    </row>
    <row r="103" spans="1:27" x14ac:dyDescent="0.3">
      <c r="A103" t="s">
        <v>185</v>
      </c>
      <c r="B103" s="1">
        <v>45296.208333333336</v>
      </c>
      <c r="C103" s="1">
        <v>45296.708333333336</v>
      </c>
      <c r="D103" s="1">
        <v>45296.625</v>
      </c>
      <c r="E103" t="s">
        <v>19</v>
      </c>
      <c r="F103">
        <v>339</v>
      </c>
      <c r="G103">
        <v>2635</v>
      </c>
      <c r="H103">
        <v>131</v>
      </c>
      <c r="I103">
        <v>13</v>
      </c>
      <c r="J103" t="s">
        <v>28</v>
      </c>
      <c r="K103" t="s">
        <v>34</v>
      </c>
      <c r="L103" t="s">
        <v>90</v>
      </c>
      <c r="M103" t="s">
        <v>48</v>
      </c>
      <c r="N103" t="s">
        <v>40</v>
      </c>
      <c r="P103" t="s">
        <v>25</v>
      </c>
      <c r="Q103">
        <v>4.2</v>
      </c>
      <c r="R103">
        <v>4.2</v>
      </c>
      <c r="S103">
        <f>(C103-D103)*24</f>
        <v>2.0000000000582077</v>
      </c>
      <c r="T103">
        <f>IF(C103&lt;=D103,1,0)</f>
        <v>0</v>
      </c>
      <c r="U103">
        <f>(C103-B103)*24</f>
        <v>12</v>
      </c>
      <c r="V103" s="2">
        <f>G103/(F103*U103)</f>
        <v>0.64773844641101275</v>
      </c>
      <c r="W103" t="str">
        <f>IF(OR(MONTH(B103)=12, MONTH(B103)&lt;=2), "Winter", IF(AND(MONTH(B103)&gt;=7, MONTH(B103)&lt;=9), "Monsoon", "Other"))</f>
        <v>Winter</v>
      </c>
      <c r="X103">
        <f>IF(C103&gt;D103,1,0)</f>
        <v>1</v>
      </c>
      <c r="Y103" t="str">
        <f t="shared" si="2"/>
        <v>Slight Delay</v>
      </c>
      <c r="Z103">
        <f t="shared" si="3"/>
        <v>0</v>
      </c>
      <c r="AA103" s="6" t="str">
        <f>TEXT(B103, "yyyy-mm-dd")</f>
        <v>2024-01-05</v>
      </c>
    </row>
    <row r="104" spans="1:27" x14ac:dyDescent="0.3">
      <c r="A104" t="s">
        <v>186</v>
      </c>
      <c r="B104" s="1">
        <v>45296.25</v>
      </c>
      <c r="C104" s="1">
        <v>45296.75</v>
      </c>
      <c r="D104" s="1">
        <v>45296.666666666664</v>
      </c>
      <c r="E104" t="s">
        <v>66</v>
      </c>
      <c r="F104">
        <v>106</v>
      </c>
      <c r="G104">
        <v>4072</v>
      </c>
      <c r="H104">
        <v>152</v>
      </c>
      <c r="I104">
        <v>3</v>
      </c>
      <c r="J104" t="s">
        <v>37</v>
      </c>
      <c r="K104" t="s">
        <v>64</v>
      </c>
      <c r="L104" t="s">
        <v>58</v>
      </c>
      <c r="M104" t="s">
        <v>45</v>
      </c>
      <c r="N104" t="s">
        <v>40</v>
      </c>
      <c r="O104">
        <v>4.5</v>
      </c>
      <c r="P104" t="s">
        <v>25</v>
      </c>
      <c r="Q104">
        <v>4.2</v>
      </c>
      <c r="R104">
        <v>4.5</v>
      </c>
      <c r="S104">
        <f>(C104-D104)*24</f>
        <v>2.0000000000582077</v>
      </c>
      <c r="T104">
        <f>IF(C104&lt;=D104,1,0)</f>
        <v>0</v>
      </c>
      <c r="U104">
        <f>(C104-B104)*24</f>
        <v>12</v>
      </c>
      <c r="V104" s="2">
        <f>G104/(F104*U104)</f>
        <v>3.2012578616352201</v>
      </c>
      <c r="W104" t="str">
        <f>IF(OR(MONTH(B104)=12, MONTH(B104)&lt;=2), "Winter", IF(AND(MONTH(B104)&gt;=7, MONTH(B104)&lt;=9), "Monsoon", "Other"))</f>
        <v>Winter</v>
      </c>
      <c r="X104">
        <f>IF(C104&gt;D104,1,0)</f>
        <v>1</v>
      </c>
      <c r="Y104" t="str">
        <f t="shared" si="2"/>
        <v>Slight Delay</v>
      </c>
      <c r="Z104">
        <f t="shared" si="3"/>
        <v>0</v>
      </c>
      <c r="AA104" s="6" t="str">
        <f>TEXT(B104, "yyyy-mm-dd")</f>
        <v>2024-01-05</v>
      </c>
    </row>
    <row r="105" spans="1:27" x14ac:dyDescent="0.3">
      <c r="A105" t="s">
        <v>187</v>
      </c>
      <c r="B105" s="1">
        <v>45296.291666666664</v>
      </c>
      <c r="C105" s="1">
        <v>45296.791666666664</v>
      </c>
      <c r="D105" s="1">
        <v>45296.708333333336</v>
      </c>
      <c r="E105" t="s">
        <v>50</v>
      </c>
      <c r="F105">
        <v>551</v>
      </c>
      <c r="G105">
        <v>3281</v>
      </c>
      <c r="H105">
        <v>603</v>
      </c>
      <c r="I105">
        <v>22</v>
      </c>
      <c r="J105" t="s">
        <v>28</v>
      </c>
      <c r="K105" t="s">
        <v>64</v>
      </c>
      <c r="L105" t="s">
        <v>86</v>
      </c>
      <c r="M105" t="s">
        <v>61</v>
      </c>
      <c r="N105" t="s">
        <v>24</v>
      </c>
      <c r="O105">
        <v>4.2</v>
      </c>
      <c r="P105" t="s">
        <v>25</v>
      </c>
      <c r="Q105">
        <v>4.3</v>
      </c>
      <c r="R105">
        <v>4.2</v>
      </c>
      <c r="S105">
        <f>(C105-D105)*24</f>
        <v>1.9999999998835847</v>
      </c>
      <c r="T105">
        <f>IF(C105&lt;=D105,1,0)</f>
        <v>0</v>
      </c>
      <c r="U105">
        <f>(C105-B105)*24</f>
        <v>12</v>
      </c>
      <c r="V105" s="2">
        <f>G105/(F105*U105)</f>
        <v>0.49621899576527528</v>
      </c>
      <c r="W105" t="str">
        <f>IF(OR(MONTH(B105)=12, MONTH(B105)&lt;=2), "Winter", IF(AND(MONTH(B105)&gt;=7, MONTH(B105)&lt;=9), "Monsoon", "Other"))</f>
        <v>Winter</v>
      </c>
      <c r="X105">
        <f>IF(C105&gt;D105,1,0)</f>
        <v>1</v>
      </c>
      <c r="Y105" t="str">
        <f t="shared" si="2"/>
        <v>Slight Delay</v>
      </c>
      <c r="Z105">
        <f t="shared" si="3"/>
        <v>0</v>
      </c>
      <c r="AA105" s="6" t="str">
        <f>TEXT(B105, "yyyy-mm-dd")</f>
        <v>2024-01-05</v>
      </c>
    </row>
    <row r="106" spans="1:27" x14ac:dyDescent="0.3">
      <c r="A106" t="s">
        <v>188</v>
      </c>
      <c r="B106" s="1">
        <v>45296.333333333336</v>
      </c>
      <c r="C106" s="1">
        <v>45296.833333333336</v>
      </c>
      <c r="D106" s="1">
        <v>45296.75</v>
      </c>
      <c r="E106" t="s">
        <v>66</v>
      </c>
      <c r="F106">
        <v>285</v>
      </c>
      <c r="G106">
        <v>1017</v>
      </c>
      <c r="H106">
        <v>308</v>
      </c>
      <c r="I106">
        <v>20</v>
      </c>
      <c r="J106" t="s">
        <v>33</v>
      </c>
      <c r="K106" t="s">
        <v>34</v>
      </c>
      <c r="L106" t="s">
        <v>29</v>
      </c>
      <c r="M106" t="s">
        <v>45</v>
      </c>
      <c r="N106" t="s">
        <v>24</v>
      </c>
      <c r="P106" t="s">
        <v>25</v>
      </c>
      <c r="Q106">
        <v>4.2</v>
      </c>
      <c r="R106">
        <v>4.2</v>
      </c>
      <c r="S106">
        <f>(C106-D106)*24</f>
        <v>2.0000000000582077</v>
      </c>
      <c r="T106">
        <f>IF(C106&lt;=D106,1,0)</f>
        <v>0</v>
      </c>
      <c r="U106">
        <f>(C106-B106)*24</f>
        <v>12</v>
      </c>
      <c r="V106" s="2">
        <f>G106/(F106*U106)</f>
        <v>0.29736842105263156</v>
      </c>
      <c r="W106" t="str">
        <f>IF(OR(MONTH(B106)=12, MONTH(B106)&lt;=2), "Winter", IF(AND(MONTH(B106)&gt;=7, MONTH(B106)&lt;=9), "Monsoon", "Other"))</f>
        <v>Winter</v>
      </c>
      <c r="X106">
        <f>IF(C106&gt;D106,1,0)</f>
        <v>1</v>
      </c>
      <c r="Y106" t="str">
        <f t="shared" si="2"/>
        <v>Slight Delay</v>
      </c>
      <c r="Z106">
        <f t="shared" si="3"/>
        <v>0</v>
      </c>
      <c r="AA106" s="6" t="str">
        <f>TEXT(B106, "yyyy-mm-dd")</f>
        <v>2024-01-05</v>
      </c>
    </row>
    <row r="107" spans="1:27" x14ac:dyDescent="0.3">
      <c r="A107" t="s">
        <v>189</v>
      </c>
      <c r="B107" s="1">
        <v>45296.375</v>
      </c>
      <c r="C107" s="1">
        <v>45296.875</v>
      </c>
      <c r="D107" s="1">
        <v>45296.791666666664</v>
      </c>
      <c r="E107" t="s">
        <v>55</v>
      </c>
      <c r="F107">
        <v>277</v>
      </c>
      <c r="G107">
        <v>4930</v>
      </c>
      <c r="H107">
        <v>364</v>
      </c>
      <c r="I107">
        <v>11</v>
      </c>
      <c r="J107" t="s">
        <v>28</v>
      </c>
      <c r="K107" t="s">
        <v>64</v>
      </c>
      <c r="L107" t="s">
        <v>115</v>
      </c>
      <c r="M107" t="s">
        <v>30</v>
      </c>
      <c r="N107" t="s">
        <v>24</v>
      </c>
      <c r="P107" t="s">
        <v>25</v>
      </c>
      <c r="Q107">
        <v>4.3</v>
      </c>
      <c r="R107">
        <v>4.3</v>
      </c>
      <c r="S107">
        <f>(C107-D107)*24</f>
        <v>2.0000000000582077</v>
      </c>
      <c r="T107">
        <f>IF(C107&lt;=D107,1,0)</f>
        <v>0</v>
      </c>
      <c r="U107">
        <f>(C107-B107)*24</f>
        <v>12</v>
      </c>
      <c r="V107" s="2">
        <f>G107/(F107*U107)</f>
        <v>1.4831528279181709</v>
      </c>
      <c r="W107" t="str">
        <f>IF(OR(MONTH(B107)=12, MONTH(B107)&lt;=2), "Winter", IF(AND(MONTH(B107)&gt;=7, MONTH(B107)&lt;=9), "Monsoon", "Other"))</f>
        <v>Winter</v>
      </c>
      <c r="X107">
        <f>IF(C107&gt;D107,1,0)</f>
        <v>1</v>
      </c>
      <c r="Y107" t="str">
        <f t="shared" si="2"/>
        <v>Slight Delay</v>
      </c>
      <c r="Z107">
        <f t="shared" si="3"/>
        <v>0</v>
      </c>
      <c r="AA107" s="6" t="str">
        <f>TEXT(B107, "yyyy-mm-dd")</f>
        <v>2024-01-05</v>
      </c>
    </row>
    <row r="108" spans="1:27" x14ac:dyDescent="0.3">
      <c r="A108" t="s">
        <v>190</v>
      </c>
      <c r="B108" s="1">
        <v>45296.416666666664</v>
      </c>
      <c r="C108" s="1">
        <v>45296.916666666664</v>
      </c>
      <c r="D108" s="1">
        <v>45296.833333333336</v>
      </c>
      <c r="E108" t="s">
        <v>19</v>
      </c>
      <c r="F108">
        <v>594</v>
      </c>
      <c r="G108">
        <v>1431</v>
      </c>
      <c r="H108">
        <v>658</v>
      </c>
      <c r="I108">
        <v>18</v>
      </c>
      <c r="J108" t="s">
        <v>33</v>
      </c>
      <c r="K108" t="s">
        <v>64</v>
      </c>
      <c r="L108" t="s">
        <v>172</v>
      </c>
      <c r="M108" t="s">
        <v>23</v>
      </c>
      <c r="N108" t="s">
        <v>40</v>
      </c>
      <c r="P108" t="s">
        <v>25</v>
      </c>
      <c r="Q108">
        <v>4.2</v>
      </c>
      <c r="R108">
        <v>4.2</v>
      </c>
      <c r="S108">
        <f>(C108-D108)*24</f>
        <v>1.9999999998835847</v>
      </c>
      <c r="T108">
        <f>IF(C108&lt;=D108,1,0)</f>
        <v>0</v>
      </c>
      <c r="U108">
        <f>(C108-B108)*24</f>
        <v>12</v>
      </c>
      <c r="V108" s="2">
        <f>G108/(F108*U108)</f>
        <v>0.20075757575757575</v>
      </c>
      <c r="W108" t="str">
        <f>IF(OR(MONTH(B108)=12, MONTH(B108)&lt;=2), "Winter", IF(AND(MONTH(B108)&gt;=7, MONTH(B108)&lt;=9), "Monsoon", "Other"))</f>
        <v>Winter</v>
      </c>
      <c r="X108">
        <f>IF(C108&gt;D108,1,0)</f>
        <v>1</v>
      </c>
      <c r="Y108" t="str">
        <f t="shared" si="2"/>
        <v>Slight Delay</v>
      </c>
      <c r="Z108">
        <f t="shared" si="3"/>
        <v>0</v>
      </c>
      <c r="AA108" s="6" t="str">
        <f>TEXT(B108, "yyyy-mm-dd")</f>
        <v>2024-01-05</v>
      </c>
    </row>
    <row r="109" spans="1:27" x14ac:dyDescent="0.3">
      <c r="A109" t="s">
        <v>191</v>
      </c>
      <c r="B109" s="1">
        <v>45296.458333333336</v>
      </c>
      <c r="C109" s="1">
        <v>45296.958333333336</v>
      </c>
      <c r="D109" s="1">
        <v>45296.875</v>
      </c>
      <c r="E109" t="s">
        <v>19</v>
      </c>
      <c r="F109">
        <v>206</v>
      </c>
      <c r="G109">
        <v>1162</v>
      </c>
      <c r="H109">
        <v>757</v>
      </c>
      <c r="I109">
        <v>12</v>
      </c>
      <c r="J109" t="s">
        <v>37</v>
      </c>
      <c r="K109" t="s">
        <v>21</v>
      </c>
      <c r="L109" t="s">
        <v>172</v>
      </c>
      <c r="M109" t="s">
        <v>23</v>
      </c>
      <c r="N109" t="s">
        <v>24</v>
      </c>
      <c r="P109" t="s">
        <v>25</v>
      </c>
      <c r="Q109">
        <v>4.3</v>
      </c>
      <c r="R109">
        <v>4.3</v>
      </c>
      <c r="S109">
        <f>(C109-D109)*24</f>
        <v>2.0000000000582077</v>
      </c>
      <c r="T109">
        <f>IF(C109&lt;=D109,1,0)</f>
        <v>0</v>
      </c>
      <c r="U109">
        <f>(C109-B109)*24</f>
        <v>12</v>
      </c>
      <c r="V109" s="2">
        <f>G109/(F109*U109)</f>
        <v>0.47006472491909385</v>
      </c>
      <c r="W109" t="str">
        <f>IF(OR(MONTH(B109)=12, MONTH(B109)&lt;=2), "Winter", IF(AND(MONTH(B109)&gt;=7, MONTH(B109)&lt;=9), "Monsoon", "Other"))</f>
        <v>Winter</v>
      </c>
      <c r="X109">
        <f>IF(C109&gt;D109,1,0)</f>
        <v>1</v>
      </c>
      <c r="Y109" t="str">
        <f t="shared" si="2"/>
        <v>Slight Delay</v>
      </c>
      <c r="Z109">
        <f t="shared" si="3"/>
        <v>0</v>
      </c>
      <c r="AA109" s="6" t="str">
        <f>TEXT(B109, "yyyy-mm-dd")</f>
        <v>2024-01-05</v>
      </c>
    </row>
    <row r="110" spans="1:27" x14ac:dyDescent="0.3">
      <c r="A110" t="s">
        <v>192</v>
      </c>
      <c r="B110" s="1">
        <v>45296.5</v>
      </c>
      <c r="C110" s="1">
        <v>45297</v>
      </c>
      <c r="D110" s="1">
        <v>45296.916666666664</v>
      </c>
      <c r="E110" t="s">
        <v>50</v>
      </c>
      <c r="F110">
        <v>438</v>
      </c>
      <c r="G110">
        <v>2845</v>
      </c>
      <c r="H110">
        <v>305</v>
      </c>
      <c r="I110">
        <v>2</v>
      </c>
      <c r="J110" t="s">
        <v>20</v>
      </c>
      <c r="K110" t="s">
        <v>34</v>
      </c>
      <c r="L110" t="s">
        <v>184</v>
      </c>
      <c r="M110" t="s">
        <v>48</v>
      </c>
      <c r="N110" t="s">
        <v>40</v>
      </c>
      <c r="O110">
        <v>4.7</v>
      </c>
      <c r="P110" t="s">
        <v>25</v>
      </c>
      <c r="Q110">
        <v>4.2</v>
      </c>
      <c r="R110">
        <v>4.7</v>
      </c>
      <c r="S110">
        <f>(C110-D110)*24</f>
        <v>2.0000000000582077</v>
      </c>
      <c r="T110">
        <f>IF(C110&lt;=D110,1,0)</f>
        <v>0</v>
      </c>
      <c r="U110">
        <f>(C110-B110)*24</f>
        <v>12</v>
      </c>
      <c r="V110" s="2">
        <f>G110/(F110*U110)</f>
        <v>0.54128614916286144</v>
      </c>
      <c r="W110" t="str">
        <f>IF(OR(MONTH(B110)=12, MONTH(B110)&lt;=2), "Winter", IF(AND(MONTH(B110)&gt;=7, MONTH(B110)&lt;=9), "Monsoon", "Other"))</f>
        <v>Winter</v>
      </c>
      <c r="X110">
        <f>IF(C110&gt;D110,1,0)</f>
        <v>1</v>
      </c>
      <c r="Y110" t="str">
        <f t="shared" si="2"/>
        <v>Slight Delay</v>
      </c>
      <c r="Z110">
        <f t="shared" si="3"/>
        <v>0</v>
      </c>
      <c r="AA110" s="6" t="str">
        <f>TEXT(B110, "yyyy-mm-dd")</f>
        <v>2024-01-05</v>
      </c>
    </row>
    <row r="111" spans="1:27" x14ac:dyDescent="0.3">
      <c r="A111" t="s">
        <v>193</v>
      </c>
      <c r="B111" s="1">
        <v>45296.541666666664</v>
      </c>
      <c r="C111" s="1">
        <v>45297.041666666664</v>
      </c>
      <c r="D111" s="1">
        <v>45296.958333333336</v>
      </c>
      <c r="E111" t="s">
        <v>32</v>
      </c>
      <c r="F111">
        <v>284</v>
      </c>
      <c r="G111">
        <v>3283</v>
      </c>
      <c r="H111">
        <v>461</v>
      </c>
      <c r="I111">
        <v>25</v>
      </c>
      <c r="J111" t="s">
        <v>33</v>
      </c>
      <c r="K111" t="s">
        <v>38</v>
      </c>
      <c r="L111" t="s">
        <v>84</v>
      </c>
      <c r="M111" t="s">
        <v>48</v>
      </c>
      <c r="N111" t="s">
        <v>40</v>
      </c>
      <c r="O111">
        <v>4</v>
      </c>
      <c r="P111" t="s">
        <v>25</v>
      </c>
      <c r="Q111">
        <v>4.2</v>
      </c>
      <c r="R111">
        <v>4</v>
      </c>
      <c r="S111">
        <f>(C111-D111)*24</f>
        <v>1.9999999998835847</v>
      </c>
      <c r="T111">
        <f>IF(C111&lt;=D111,1,0)</f>
        <v>0</v>
      </c>
      <c r="U111">
        <f>(C111-B111)*24</f>
        <v>12</v>
      </c>
      <c r="V111" s="2">
        <f>G111/(F111*U111)</f>
        <v>0.9633215962441315</v>
      </c>
      <c r="W111" t="str">
        <f>IF(OR(MONTH(B111)=12, MONTH(B111)&lt;=2), "Winter", IF(AND(MONTH(B111)&gt;=7, MONTH(B111)&lt;=9), "Monsoon", "Other"))</f>
        <v>Winter</v>
      </c>
      <c r="X111">
        <f>IF(C111&gt;D111,1,0)</f>
        <v>1</v>
      </c>
      <c r="Y111" t="str">
        <f t="shared" si="2"/>
        <v>Slight Delay</v>
      </c>
      <c r="Z111">
        <f t="shared" si="3"/>
        <v>0</v>
      </c>
      <c r="AA111" s="6" t="str">
        <f>TEXT(B111, "yyyy-mm-dd")</f>
        <v>2024-01-05</v>
      </c>
    </row>
    <row r="112" spans="1:27" x14ac:dyDescent="0.3">
      <c r="A112" t="s">
        <v>194</v>
      </c>
      <c r="B112" s="1">
        <v>45296.583333333336</v>
      </c>
      <c r="C112" s="1">
        <v>45297.083333333336</v>
      </c>
      <c r="D112" s="1">
        <v>45297</v>
      </c>
      <c r="E112" t="s">
        <v>19</v>
      </c>
      <c r="F112">
        <v>560</v>
      </c>
      <c r="G112">
        <v>3817</v>
      </c>
      <c r="H112">
        <v>436</v>
      </c>
      <c r="I112">
        <v>29</v>
      </c>
      <c r="J112" t="s">
        <v>37</v>
      </c>
      <c r="K112" t="s">
        <v>64</v>
      </c>
      <c r="L112" t="s">
        <v>60</v>
      </c>
      <c r="M112" t="s">
        <v>45</v>
      </c>
      <c r="N112" t="s">
        <v>40</v>
      </c>
      <c r="O112">
        <v>4</v>
      </c>
      <c r="P112" t="s">
        <v>25</v>
      </c>
      <c r="Q112">
        <v>4.2</v>
      </c>
      <c r="R112">
        <v>4</v>
      </c>
      <c r="S112">
        <f>(C112-D112)*24</f>
        <v>2.0000000000582077</v>
      </c>
      <c r="T112">
        <f>IF(C112&lt;=D112,1,0)</f>
        <v>0</v>
      </c>
      <c r="U112">
        <f>(C112-B112)*24</f>
        <v>12</v>
      </c>
      <c r="V112" s="2">
        <f>G112/(F112*U112)</f>
        <v>0.56800595238095242</v>
      </c>
      <c r="W112" t="str">
        <f>IF(OR(MONTH(B112)=12, MONTH(B112)&lt;=2), "Winter", IF(AND(MONTH(B112)&gt;=7, MONTH(B112)&lt;=9), "Monsoon", "Other"))</f>
        <v>Winter</v>
      </c>
      <c r="X112">
        <f>IF(C112&gt;D112,1,0)</f>
        <v>1</v>
      </c>
      <c r="Y112" t="str">
        <f t="shared" si="2"/>
        <v>Slight Delay</v>
      </c>
      <c r="Z112">
        <f t="shared" si="3"/>
        <v>0</v>
      </c>
      <c r="AA112" s="6" t="str">
        <f>TEXT(B112, "yyyy-mm-dd")</f>
        <v>2024-01-05</v>
      </c>
    </row>
    <row r="113" spans="1:27" x14ac:dyDescent="0.3">
      <c r="A113" t="s">
        <v>195</v>
      </c>
      <c r="B113" s="1">
        <v>45296.625</v>
      </c>
      <c r="C113" s="1">
        <v>45297.125</v>
      </c>
      <c r="D113" s="1">
        <v>45297.041666666664</v>
      </c>
      <c r="E113" t="s">
        <v>32</v>
      </c>
      <c r="F113">
        <v>181</v>
      </c>
      <c r="G113">
        <v>1239</v>
      </c>
      <c r="H113">
        <v>380</v>
      </c>
      <c r="I113">
        <v>6</v>
      </c>
      <c r="J113" t="s">
        <v>33</v>
      </c>
      <c r="K113" t="s">
        <v>64</v>
      </c>
      <c r="L113" t="s">
        <v>29</v>
      </c>
      <c r="M113" t="s">
        <v>30</v>
      </c>
      <c r="N113" t="s">
        <v>40</v>
      </c>
      <c r="O113">
        <v>4.7</v>
      </c>
      <c r="P113" t="s">
        <v>25</v>
      </c>
      <c r="Q113">
        <v>4.3</v>
      </c>
      <c r="R113">
        <v>4.7</v>
      </c>
      <c r="S113">
        <f>(C113-D113)*24</f>
        <v>2.0000000000582077</v>
      </c>
      <c r="T113">
        <f>IF(C113&lt;=D113,1,0)</f>
        <v>0</v>
      </c>
      <c r="U113">
        <f>(C113-B113)*24</f>
        <v>12</v>
      </c>
      <c r="V113" s="2">
        <f>G113/(F113*U113)</f>
        <v>0.5704419889502762</v>
      </c>
      <c r="W113" t="str">
        <f>IF(OR(MONTH(B113)=12, MONTH(B113)&lt;=2), "Winter", IF(AND(MONTH(B113)&gt;=7, MONTH(B113)&lt;=9), "Monsoon", "Other"))</f>
        <v>Winter</v>
      </c>
      <c r="X113">
        <f>IF(C113&gt;D113,1,0)</f>
        <v>1</v>
      </c>
      <c r="Y113" t="str">
        <f t="shared" si="2"/>
        <v>Slight Delay</v>
      </c>
      <c r="Z113">
        <f t="shared" si="3"/>
        <v>0</v>
      </c>
      <c r="AA113" s="6" t="str">
        <f>TEXT(B113, "yyyy-mm-dd")</f>
        <v>2024-01-05</v>
      </c>
    </row>
    <row r="114" spans="1:27" x14ac:dyDescent="0.3">
      <c r="A114" t="s">
        <v>196</v>
      </c>
      <c r="B114" s="1">
        <v>45296.666666666664</v>
      </c>
      <c r="C114" s="1">
        <v>45297.166666666664</v>
      </c>
      <c r="D114" s="1">
        <v>45297.083333333336</v>
      </c>
      <c r="E114" t="s">
        <v>50</v>
      </c>
      <c r="F114">
        <v>732</v>
      </c>
      <c r="G114">
        <v>2686</v>
      </c>
      <c r="H114">
        <v>238</v>
      </c>
      <c r="I114">
        <v>17</v>
      </c>
      <c r="J114" t="s">
        <v>33</v>
      </c>
      <c r="K114" t="s">
        <v>64</v>
      </c>
      <c r="L114" t="s">
        <v>35</v>
      </c>
      <c r="M114" t="s">
        <v>45</v>
      </c>
      <c r="N114" t="s">
        <v>24</v>
      </c>
      <c r="P114" t="s">
        <v>25</v>
      </c>
      <c r="Q114">
        <v>4.2</v>
      </c>
      <c r="R114">
        <v>4.2</v>
      </c>
      <c r="S114">
        <f>(C114-D114)*24</f>
        <v>1.9999999998835847</v>
      </c>
      <c r="T114">
        <f>IF(C114&lt;=D114,1,0)</f>
        <v>0</v>
      </c>
      <c r="U114">
        <f>(C114-B114)*24</f>
        <v>12</v>
      </c>
      <c r="V114" s="2">
        <f>G114/(F114*U114)</f>
        <v>0.30578324225865211</v>
      </c>
      <c r="W114" t="str">
        <f>IF(OR(MONTH(B114)=12, MONTH(B114)&lt;=2), "Winter", IF(AND(MONTH(B114)&gt;=7, MONTH(B114)&lt;=9), "Monsoon", "Other"))</f>
        <v>Winter</v>
      </c>
      <c r="X114">
        <f>IF(C114&gt;D114,1,0)</f>
        <v>1</v>
      </c>
      <c r="Y114" t="str">
        <f t="shared" si="2"/>
        <v>Slight Delay</v>
      </c>
      <c r="Z114">
        <f t="shared" si="3"/>
        <v>0</v>
      </c>
      <c r="AA114" s="6" t="str">
        <f>TEXT(B114, "yyyy-mm-dd")</f>
        <v>2024-01-05</v>
      </c>
    </row>
    <row r="115" spans="1:27" x14ac:dyDescent="0.3">
      <c r="A115" t="s">
        <v>197</v>
      </c>
      <c r="B115" s="1">
        <v>45296.708333333336</v>
      </c>
      <c r="C115" s="1">
        <v>45297.208333333336</v>
      </c>
      <c r="D115" s="1">
        <v>45297.125</v>
      </c>
      <c r="E115" t="s">
        <v>32</v>
      </c>
      <c r="F115">
        <v>66</v>
      </c>
      <c r="G115">
        <v>1642</v>
      </c>
      <c r="H115">
        <v>672</v>
      </c>
      <c r="I115">
        <v>27</v>
      </c>
      <c r="J115" t="s">
        <v>33</v>
      </c>
      <c r="K115" t="s">
        <v>34</v>
      </c>
      <c r="L115" t="s">
        <v>105</v>
      </c>
      <c r="M115" t="s">
        <v>48</v>
      </c>
      <c r="N115" t="s">
        <v>40</v>
      </c>
      <c r="O115">
        <v>4</v>
      </c>
      <c r="P115" t="s">
        <v>25</v>
      </c>
      <c r="Q115">
        <v>4.2</v>
      </c>
      <c r="R115">
        <v>4</v>
      </c>
      <c r="S115">
        <f>(C115-D115)*24</f>
        <v>2.0000000000582077</v>
      </c>
      <c r="T115">
        <f>IF(C115&lt;=D115,1,0)</f>
        <v>0</v>
      </c>
      <c r="U115">
        <f>(C115-B115)*24</f>
        <v>12</v>
      </c>
      <c r="V115" s="2">
        <f>G115/(F115*U115)</f>
        <v>2.0732323232323231</v>
      </c>
      <c r="W115" t="str">
        <f>IF(OR(MONTH(B115)=12, MONTH(B115)&lt;=2), "Winter", IF(AND(MONTH(B115)&gt;=7, MONTH(B115)&lt;=9), "Monsoon", "Other"))</f>
        <v>Winter</v>
      </c>
      <c r="X115">
        <f>IF(C115&gt;D115,1,0)</f>
        <v>1</v>
      </c>
      <c r="Y115" t="str">
        <f t="shared" si="2"/>
        <v>Slight Delay</v>
      </c>
      <c r="Z115">
        <f t="shared" si="3"/>
        <v>0</v>
      </c>
      <c r="AA115" s="6" t="str">
        <f>TEXT(B115, "yyyy-mm-dd")</f>
        <v>2024-01-05</v>
      </c>
    </row>
    <row r="116" spans="1:27" x14ac:dyDescent="0.3">
      <c r="A116" t="s">
        <v>198</v>
      </c>
      <c r="B116" s="1">
        <v>45296.75</v>
      </c>
      <c r="C116" s="1">
        <v>45297.25</v>
      </c>
      <c r="D116" s="1">
        <v>45297.166666666664</v>
      </c>
      <c r="E116" t="s">
        <v>27</v>
      </c>
      <c r="F116">
        <v>877</v>
      </c>
      <c r="G116">
        <v>4176</v>
      </c>
      <c r="H116">
        <v>567</v>
      </c>
      <c r="I116">
        <v>2</v>
      </c>
      <c r="J116" t="s">
        <v>20</v>
      </c>
      <c r="K116" t="s">
        <v>21</v>
      </c>
      <c r="L116" t="s">
        <v>113</v>
      </c>
      <c r="M116" t="s">
        <v>48</v>
      </c>
      <c r="N116" t="s">
        <v>40</v>
      </c>
      <c r="O116">
        <v>4.5</v>
      </c>
      <c r="P116" t="s">
        <v>25</v>
      </c>
      <c r="Q116">
        <v>4.2</v>
      </c>
      <c r="R116">
        <v>4.5</v>
      </c>
      <c r="S116">
        <f>(C116-D116)*24</f>
        <v>2.0000000000582077</v>
      </c>
      <c r="T116">
        <f>IF(C116&lt;=D116,1,0)</f>
        <v>0</v>
      </c>
      <c r="U116">
        <f>(C116-B116)*24</f>
        <v>12</v>
      </c>
      <c r="V116" s="2">
        <f>G116/(F116*U116)</f>
        <v>0.39680729760547323</v>
      </c>
      <c r="W116" t="str">
        <f>IF(OR(MONTH(B116)=12, MONTH(B116)&lt;=2), "Winter", IF(AND(MONTH(B116)&gt;=7, MONTH(B116)&lt;=9), "Monsoon", "Other"))</f>
        <v>Winter</v>
      </c>
      <c r="X116">
        <f>IF(C116&gt;D116,1,0)</f>
        <v>1</v>
      </c>
      <c r="Y116" t="str">
        <f t="shared" si="2"/>
        <v>Slight Delay</v>
      </c>
      <c r="Z116">
        <f t="shared" si="3"/>
        <v>0</v>
      </c>
      <c r="AA116" s="6" t="str">
        <f>TEXT(B116, "yyyy-mm-dd")</f>
        <v>2024-01-05</v>
      </c>
    </row>
    <row r="117" spans="1:27" x14ac:dyDescent="0.3">
      <c r="A117" t="s">
        <v>199</v>
      </c>
      <c r="B117" s="1">
        <v>45296.791666666664</v>
      </c>
      <c r="C117" s="1">
        <v>45297.291666666664</v>
      </c>
      <c r="D117" s="1">
        <v>45297.208333333336</v>
      </c>
      <c r="E117" t="s">
        <v>55</v>
      </c>
      <c r="F117">
        <v>406</v>
      </c>
      <c r="G117">
        <v>3470</v>
      </c>
      <c r="H117">
        <v>627</v>
      </c>
      <c r="I117">
        <v>28</v>
      </c>
      <c r="J117" t="s">
        <v>33</v>
      </c>
      <c r="K117" t="s">
        <v>64</v>
      </c>
      <c r="L117" t="s">
        <v>155</v>
      </c>
      <c r="M117" t="s">
        <v>48</v>
      </c>
      <c r="N117" t="s">
        <v>40</v>
      </c>
      <c r="O117">
        <v>4.5</v>
      </c>
      <c r="P117" t="s">
        <v>25</v>
      </c>
      <c r="Q117">
        <v>4.2</v>
      </c>
      <c r="R117">
        <v>4.5</v>
      </c>
      <c r="S117">
        <f>(C117-D117)*24</f>
        <v>1.9999999998835847</v>
      </c>
      <c r="T117">
        <f>IF(C117&lt;=D117,1,0)</f>
        <v>0</v>
      </c>
      <c r="U117">
        <f>(C117-B117)*24</f>
        <v>12</v>
      </c>
      <c r="V117" s="2">
        <f>G117/(F117*U117)</f>
        <v>0.7122331691297209</v>
      </c>
      <c r="W117" t="str">
        <f>IF(OR(MONTH(B117)=12, MONTH(B117)&lt;=2), "Winter", IF(AND(MONTH(B117)&gt;=7, MONTH(B117)&lt;=9), "Monsoon", "Other"))</f>
        <v>Winter</v>
      </c>
      <c r="X117">
        <f>IF(C117&gt;D117,1,0)</f>
        <v>1</v>
      </c>
      <c r="Y117" t="str">
        <f t="shared" si="2"/>
        <v>Slight Delay</v>
      </c>
      <c r="Z117">
        <f t="shared" si="3"/>
        <v>0</v>
      </c>
      <c r="AA117" s="6" t="str">
        <f>TEXT(B117, "yyyy-mm-dd")</f>
        <v>2024-01-05</v>
      </c>
    </row>
    <row r="118" spans="1:27" x14ac:dyDescent="0.3">
      <c r="A118" t="s">
        <v>200</v>
      </c>
      <c r="B118" s="1">
        <v>45296.833333333336</v>
      </c>
      <c r="C118" s="1">
        <v>45297.333333333336</v>
      </c>
      <c r="D118" s="1">
        <v>45297.25</v>
      </c>
      <c r="E118" t="s">
        <v>66</v>
      </c>
      <c r="F118">
        <v>789</v>
      </c>
      <c r="G118">
        <v>4566</v>
      </c>
      <c r="H118">
        <v>371</v>
      </c>
      <c r="I118">
        <v>13</v>
      </c>
      <c r="J118" t="s">
        <v>28</v>
      </c>
      <c r="K118" t="s">
        <v>21</v>
      </c>
      <c r="L118" t="s">
        <v>201</v>
      </c>
      <c r="M118" t="s">
        <v>61</v>
      </c>
      <c r="N118" t="s">
        <v>24</v>
      </c>
      <c r="O118">
        <v>4.5</v>
      </c>
      <c r="P118" t="s">
        <v>25</v>
      </c>
      <c r="Q118">
        <v>4.3</v>
      </c>
      <c r="R118">
        <v>4.5</v>
      </c>
      <c r="S118">
        <f>(C118-D118)*24</f>
        <v>2.0000000000582077</v>
      </c>
      <c r="T118">
        <f>IF(C118&lt;=D118,1,0)</f>
        <v>0</v>
      </c>
      <c r="U118">
        <f>(C118-B118)*24</f>
        <v>12</v>
      </c>
      <c r="V118" s="2">
        <f>G118/(F118*U118)</f>
        <v>0.48225602027883396</v>
      </c>
      <c r="W118" t="str">
        <f>IF(OR(MONTH(B118)=12, MONTH(B118)&lt;=2), "Winter", IF(AND(MONTH(B118)&gt;=7, MONTH(B118)&lt;=9), "Monsoon", "Other"))</f>
        <v>Winter</v>
      </c>
      <c r="X118">
        <f>IF(C118&gt;D118,1,0)</f>
        <v>1</v>
      </c>
      <c r="Y118" t="str">
        <f t="shared" si="2"/>
        <v>Slight Delay</v>
      </c>
      <c r="Z118">
        <f t="shared" si="3"/>
        <v>0</v>
      </c>
      <c r="AA118" s="6" t="str">
        <f>TEXT(B118, "yyyy-mm-dd")</f>
        <v>2024-01-05</v>
      </c>
    </row>
    <row r="119" spans="1:27" x14ac:dyDescent="0.3">
      <c r="A119" t="s">
        <v>202</v>
      </c>
      <c r="B119" s="1">
        <v>45296.875</v>
      </c>
      <c r="C119" s="1">
        <v>45297.375</v>
      </c>
      <c r="D119" s="1">
        <v>45297.291666666664</v>
      </c>
      <c r="E119" t="s">
        <v>66</v>
      </c>
      <c r="F119">
        <v>96</v>
      </c>
      <c r="G119">
        <v>1717</v>
      </c>
      <c r="H119">
        <v>565</v>
      </c>
      <c r="I119">
        <v>24</v>
      </c>
      <c r="J119" t="s">
        <v>20</v>
      </c>
      <c r="K119" t="s">
        <v>64</v>
      </c>
      <c r="L119" t="s">
        <v>53</v>
      </c>
      <c r="M119" t="s">
        <v>30</v>
      </c>
      <c r="N119" t="s">
        <v>40</v>
      </c>
      <c r="P119" t="s">
        <v>25</v>
      </c>
      <c r="Q119">
        <v>4.3</v>
      </c>
      <c r="R119">
        <v>4.3</v>
      </c>
      <c r="S119">
        <f>(C119-D119)*24</f>
        <v>2.0000000000582077</v>
      </c>
      <c r="T119">
        <f>IF(C119&lt;=D119,1,0)</f>
        <v>0</v>
      </c>
      <c r="U119">
        <f>(C119-B119)*24</f>
        <v>12</v>
      </c>
      <c r="V119" s="2">
        <f>G119/(F119*U119)</f>
        <v>1.4904513888888888</v>
      </c>
      <c r="W119" t="str">
        <f>IF(OR(MONTH(B119)=12, MONTH(B119)&lt;=2), "Winter", IF(AND(MONTH(B119)&gt;=7, MONTH(B119)&lt;=9), "Monsoon", "Other"))</f>
        <v>Winter</v>
      </c>
      <c r="X119">
        <f>IF(C119&gt;D119,1,0)</f>
        <v>1</v>
      </c>
      <c r="Y119" t="str">
        <f t="shared" si="2"/>
        <v>Slight Delay</v>
      </c>
      <c r="Z119">
        <f t="shared" si="3"/>
        <v>0</v>
      </c>
      <c r="AA119" s="6" t="str">
        <f>TEXT(B119, "yyyy-mm-dd")</f>
        <v>2024-01-05</v>
      </c>
    </row>
    <row r="120" spans="1:27" x14ac:dyDescent="0.3">
      <c r="A120" t="s">
        <v>203</v>
      </c>
      <c r="B120" s="1">
        <v>45296.916666666664</v>
      </c>
      <c r="C120" s="1">
        <v>45297.416666666664</v>
      </c>
      <c r="D120" s="1">
        <v>45297.333333333336</v>
      </c>
      <c r="E120" t="s">
        <v>55</v>
      </c>
      <c r="F120">
        <v>229</v>
      </c>
      <c r="G120">
        <v>792</v>
      </c>
      <c r="H120">
        <v>461</v>
      </c>
      <c r="I120">
        <v>27</v>
      </c>
      <c r="J120" t="s">
        <v>33</v>
      </c>
      <c r="K120" t="s">
        <v>21</v>
      </c>
      <c r="L120" t="s">
        <v>115</v>
      </c>
      <c r="M120" t="s">
        <v>45</v>
      </c>
      <c r="N120" t="s">
        <v>40</v>
      </c>
      <c r="O120">
        <v>4.2</v>
      </c>
      <c r="P120" t="s">
        <v>25</v>
      </c>
      <c r="Q120">
        <v>4.2</v>
      </c>
      <c r="R120">
        <v>4.2</v>
      </c>
      <c r="S120">
        <f>(C120-D120)*24</f>
        <v>1.9999999998835847</v>
      </c>
      <c r="T120">
        <f>IF(C120&lt;=D120,1,0)</f>
        <v>0</v>
      </c>
      <c r="U120">
        <f>(C120-B120)*24</f>
        <v>12</v>
      </c>
      <c r="V120" s="2">
        <f>G120/(F120*U120)</f>
        <v>0.28820960698689957</v>
      </c>
      <c r="W120" t="str">
        <f>IF(OR(MONTH(B120)=12, MONTH(B120)&lt;=2), "Winter", IF(AND(MONTH(B120)&gt;=7, MONTH(B120)&lt;=9), "Monsoon", "Other"))</f>
        <v>Winter</v>
      </c>
      <c r="X120">
        <f>IF(C120&gt;D120,1,0)</f>
        <v>1</v>
      </c>
      <c r="Y120" t="str">
        <f t="shared" si="2"/>
        <v>Slight Delay</v>
      </c>
      <c r="Z120">
        <f t="shared" si="3"/>
        <v>0</v>
      </c>
      <c r="AA120" s="6" t="str">
        <f>TEXT(B120, "yyyy-mm-dd")</f>
        <v>2024-01-05</v>
      </c>
    </row>
    <row r="121" spans="1:27" x14ac:dyDescent="0.3">
      <c r="A121" t="s">
        <v>204</v>
      </c>
      <c r="B121" s="1">
        <v>45296.958333333336</v>
      </c>
      <c r="C121" s="1">
        <v>45297.458333333336</v>
      </c>
      <c r="D121" s="1">
        <v>45297.375</v>
      </c>
      <c r="E121" t="s">
        <v>50</v>
      </c>
      <c r="F121">
        <v>681</v>
      </c>
      <c r="G121">
        <v>973</v>
      </c>
      <c r="H121">
        <v>348</v>
      </c>
      <c r="I121">
        <v>6</v>
      </c>
      <c r="J121" t="s">
        <v>33</v>
      </c>
      <c r="K121" t="s">
        <v>38</v>
      </c>
      <c r="L121" t="s">
        <v>47</v>
      </c>
      <c r="M121" t="s">
        <v>45</v>
      </c>
      <c r="N121" t="s">
        <v>40</v>
      </c>
      <c r="O121">
        <v>3.8</v>
      </c>
      <c r="P121" t="s">
        <v>25</v>
      </c>
      <c r="Q121">
        <v>4.2</v>
      </c>
      <c r="R121">
        <v>3.8</v>
      </c>
      <c r="S121">
        <f>(C121-D121)*24</f>
        <v>2.0000000000582077</v>
      </c>
      <c r="T121">
        <f>IF(C121&lt;=D121,1,0)</f>
        <v>0</v>
      </c>
      <c r="U121">
        <f>(C121-B121)*24</f>
        <v>12</v>
      </c>
      <c r="V121" s="2">
        <f>G121/(F121*U121)</f>
        <v>0.11906510034263339</v>
      </c>
      <c r="W121" t="str">
        <f>IF(OR(MONTH(B121)=12, MONTH(B121)&lt;=2), "Winter", IF(AND(MONTH(B121)&gt;=7, MONTH(B121)&lt;=9), "Monsoon", "Other"))</f>
        <v>Winter</v>
      </c>
      <c r="X121">
        <f>IF(C121&gt;D121,1,0)</f>
        <v>1</v>
      </c>
      <c r="Y121" t="str">
        <f t="shared" si="2"/>
        <v>Slight Delay</v>
      </c>
      <c r="Z121">
        <f t="shared" si="3"/>
        <v>0</v>
      </c>
      <c r="AA121" s="6" t="str">
        <f>TEXT(B121, "yyyy-mm-dd")</f>
        <v>2024-01-05</v>
      </c>
    </row>
    <row r="122" spans="1:27" x14ac:dyDescent="0.3">
      <c r="A122" t="s">
        <v>205</v>
      </c>
      <c r="B122" s="1">
        <v>45297</v>
      </c>
      <c r="C122" s="1">
        <v>45297.5</v>
      </c>
      <c r="D122" s="1">
        <v>45297.416666666664</v>
      </c>
      <c r="E122" t="s">
        <v>50</v>
      </c>
      <c r="F122">
        <v>968</v>
      </c>
      <c r="G122">
        <v>642</v>
      </c>
      <c r="H122">
        <v>270</v>
      </c>
      <c r="I122">
        <v>9</v>
      </c>
      <c r="J122" t="s">
        <v>20</v>
      </c>
      <c r="K122" t="s">
        <v>34</v>
      </c>
      <c r="L122" t="s">
        <v>131</v>
      </c>
      <c r="M122" t="s">
        <v>45</v>
      </c>
      <c r="N122" t="s">
        <v>24</v>
      </c>
      <c r="P122" t="s">
        <v>25</v>
      </c>
      <c r="Q122">
        <v>4.2</v>
      </c>
      <c r="R122">
        <v>4.2</v>
      </c>
      <c r="S122">
        <f>(C122-D122)*24</f>
        <v>2.0000000000582077</v>
      </c>
      <c r="T122">
        <f>IF(C122&lt;=D122,1,0)</f>
        <v>0</v>
      </c>
      <c r="U122">
        <f>(C122-B122)*24</f>
        <v>12</v>
      </c>
      <c r="V122" s="2">
        <f>G122/(F122*U122)</f>
        <v>5.5268595041322317E-2</v>
      </c>
      <c r="W122" t="str">
        <f>IF(OR(MONTH(B122)=12, MONTH(B122)&lt;=2), "Winter", IF(AND(MONTH(B122)&gt;=7, MONTH(B122)&lt;=9), "Monsoon", "Other"))</f>
        <v>Winter</v>
      </c>
      <c r="X122">
        <f>IF(C122&gt;D122,1,0)</f>
        <v>1</v>
      </c>
      <c r="Y122" t="str">
        <f t="shared" si="2"/>
        <v>Slight Delay</v>
      </c>
      <c r="Z122">
        <f t="shared" si="3"/>
        <v>0</v>
      </c>
      <c r="AA122" s="6" t="str">
        <f>TEXT(B122, "yyyy-mm-dd")</f>
        <v>2024-01-06</v>
      </c>
    </row>
    <row r="123" spans="1:27" x14ac:dyDescent="0.3">
      <c r="A123" t="s">
        <v>206</v>
      </c>
      <c r="B123" s="1">
        <v>45297.041666666664</v>
      </c>
      <c r="C123" s="1">
        <v>45297.541666666664</v>
      </c>
      <c r="D123" s="1">
        <v>45297.458333333336</v>
      </c>
      <c r="E123" t="s">
        <v>66</v>
      </c>
      <c r="F123">
        <v>515</v>
      </c>
      <c r="G123">
        <v>2542</v>
      </c>
      <c r="H123">
        <v>300</v>
      </c>
      <c r="I123">
        <v>25</v>
      </c>
      <c r="J123" t="s">
        <v>20</v>
      </c>
      <c r="K123" t="s">
        <v>64</v>
      </c>
      <c r="L123" t="s">
        <v>94</v>
      </c>
      <c r="M123" t="s">
        <v>23</v>
      </c>
      <c r="N123" t="s">
        <v>40</v>
      </c>
      <c r="P123" t="s">
        <v>25</v>
      </c>
      <c r="Q123">
        <v>4.2</v>
      </c>
      <c r="R123">
        <v>4.2</v>
      </c>
      <c r="S123">
        <f>(C123-D123)*24</f>
        <v>1.9999999998835847</v>
      </c>
      <c r="T123">
        <f>IF(C123&lt;=D123,1,0)</f>
        <v>0</v>
      </c>
      <c r="U123">
        <f>(C123-B123)*24</f>
        <v>12</v>
      </c>
      <c r="V123" s="2">
        <f>G123/(F123*U123)</f>
        <v>0.41132686084142395</v>
      </c>
      <c r="W123" t="str">
        <f>IF(OR(MONTH(B123)=12, MONTH(B123)&lt;=2), "Winter", IF(AND(MONTH(B123)&gt;=7, MONTH(B123)&lt;=9), "Monsoon", "Other"))</f>
        <v>Winter</v>
      </c>
      <c r="X123">
        <f>IF(C123&gt;D123,1,0)</f>
        <v>1</v>
      </c>
      <c r="Y123" t="str">
        <f t="shared" si="2"/>
        <v>Slight Delay</v>
      </c>
      <c r="Z123">
        <f t="shared" si="3"/>
        <v>0</v>
      </c>
      <c r="AA123" s="6" t="str">
        <f>TEXT(B123, "yyyy-mm-dd")</f>
        <v>2024-01-06</v>
      </c>
    </row>
    <row r="124" spans="1:27" x14ac:dyDescent="0.3">
      <c r="A124" t="s">
        <v>207</v>
      </c>
      <c r="B124" s="1">
        <v>45297.083333333336</v>
      </c>
      <c r="C124" s="1">
        <v>45297.583333333336</v>
      </c>
      <c r="D124" s="1">
        <v>45297.5</v>
      </c>
      <c r="E124" t="s">
        <v>55</v>
      </c>
      <c r="F124">
        <v>663</v>
      </c>
      <c r="G124">
        <v>1084</v>
      </c>
      <c r="H124">
        <v>506</v>
      </c>
      <c r="I124">
        <v>24</v>
      </c>
      <c r="J124" t="s">
        <v>37</v>
      </c>
      <c r="K124" t="s">
        <v>34</v>
      </c>
      <c r="L124" t="s">
        <v>100</v>
      </c>
      <c r="M124" t="s">
        <v>30</v>
      </c>
      <c r="N124" t="s">
        <v>40</v>
      </c>
      <c r="O124">
        <v>4.7</v>
      </c>
      <c r="P124" t="s">
        <v>25</v>
      </c>
      <c r="Q124">
        <v>4.3</v>
      </c>
      <c r="R124">
        <v>4.7</v>
      </c>
      <c r="S124">
        <f>(C124-D124)*24</f>
        <v>2.0000000000582077</v>
      </c>
      <c r="T124">
        <f>IF(C124&lt;=D124,1,0)</f>
        <v>0</v>
      </c>
      <c r="U124">
        <f>(C124-B124)*24</f>
        <v>12</v>
      </c>
      <c r="V124" s="2">
        <f>G124/(F124*U124)</f>
        <v>0.13624937154348918</v>
      </c>
      <c r="W124" t="str">
        <f>IF(OR(MONTH(B124)=12, MONTH(B124)&lt;=2), "Winter", IF(AND(MONTH(B124)&gt;=7, MONTH(B124)&lt;=9), "Monsoon", "Other"))</f>
        <v>Winter</v>
      </c>
      <c r="X124">
        <f>IF(C124&gt;D124,1,0)</f>
        <v>1</v>
      </c>
      <c r="Y124" t="str">
        <f t="shared" si="2"/>
        <v>Slight Delay</v>
      </c>
      <c r="Z124">
        <f t="shared" si="3"/>
        <v>0</v>
      </c>
      <c r="AA124" s="6" t="str">
        <f>TEXT(B124, "yyyy-mm-dd")</f>
        <v>2024-01-06</v>
      </c>
    </row>
    <row r="125" spans="1:27" x14ac:dyDescent="0.3">
      <c r="A125" t="s">
        <v>208</v>
      </c>
      <c r="B125" s="1">
        <v>45297.125</v>
      </c>
      <c r="C125" s="1">
        <v>45297.625</v>
      </c>
      <c r="D125" s="1">
        <v>45297.541666666664</v>
      </c>
      <c r="E125" t="s">
        <v>32</v>
      </c>
      <c r="F125">
        <v>639</v>
      </c>
      <c r="G125">
        <v>3150</v>
      </c>
      <c r="H125">
        <v>446</v>
      </c>
      <c r="I125">
        <v>26</v>
      </c>
      <c r="J125" t="s">
        <v>33</v>
      </c>
      <c r="K125" t="s">
        <v>38</v>
      </c>
      <c r="L125" t="s">
        <v>42</v>
      </c>
      <c r="M125" t="s">
        <v>30</v>
      </c>
      <c r="N125" t="s">
        <v>24</v>
      </c>
      <c r="O125">
        <v>4.5</v>
      </c>
      <c r="P125" t="s">
        <v>25</v>
      </c>
      <c r="Q125">
        <v>4.3</v>
      </c>
      <c r="R125">
        <v>4.5</v>
      </c>
      <c r="S125">
        <f>(C125-D125)*24</f>
        <v>2.0000000000582077</v>
      </c>
      <c r="T125">
        <f>IF(C125&lt;=D125,1,0)</f>
        <v>0</v>
      </c>
      <c r="U125">
        <f>(C125-B125)*24</f>
        <v>12</v>
      </c>
      <c r="V125" s="2">
        <f>G125/(F125*U125)</f>
        <v>0.41079812206572769</v>
      </c>
      <c r="W125" t="str">
        <f>IF(OR(MONTH(B125)=12, MONTH(B125)&lt;=2), "Winter", IF(AND(MONTH(B125)&gt;=7, MONTH(B125)&lt;=9), "Monsoon", "Other"))</f>
        <v>Winter</v>
      </c>
      <c r="X125">
        <f>IF(C125&gt;D125,1,0)</f>
        <v>1</v>
      </c>
      <c r="Y125" t="str">
        <f t="shared" si="2"/>
        <v>Slight Delay</v>
      </c>
      <c r="Z125">
        <f t="shared" si="3"/>
        <v>0</v>
      </c>
      <c r="AA125" s="6" t="str">
        <f>TEXT(B125, "yyyy-mm-dd")</f>
        <v>2024-01-06</v>
      </c>
    </row>
    <row r="126" spans="1:27" x14ac:dyDescent="0.3">
      <c r="A126" t="s">
        <v>209</v>
      </c>
      <c r="B126" s="1">
        <v>45297.166666666664</v>
      </c>
      <c r="C126" s="1">
        <v>45297.666666666664</v>
      </c>
      <c r="D126" s="1">
        <v>45297.583333333336</v>
      </c>
      <c r="E126" t="s">
        <v>55</v>
      </c>
      <c r="F126">
        <v>213</v>
      </c>
      <c r="G126">
        <v>697</v>
      </c>
      <c r="H126">
        <v>56</v>
      </c>
      <c r="I126">
        <v>18</v>
      </c>
      <c r="J126" t="s">
        <v>20</v>
      </c>
      <c r="K126" t="s">
        <v>34</v>
      </c>
      <c r="L126" t="s">
        <v>39</v>
      </c>
      <c r="M126" t="s">
        <v>48</v>
      </c>
      <c r="N126" t="s">
        <v>24</v>
      </c>
      <c r="P126" t="s">
        <v>25</v>
      </c>
      <c r="Q126">
        <v>4.2</v>
      </c>
      <c r="R126">
        <v>4.2</v>
      </c>
      <c r="S126">
        <f>(C126-D126)*24</f>
        <v>1.9999999998835847</v>
      </c>
      <c r="T126">
        <f>IF(C126&lt;=D126,1,0)</f>
        <v>0</v>
      </c>
      <c r="U126">
        <f>(C126-B126)*24</f>
        <v>12</v>
      </c>
      <c r="V126" s="2">
        <f>G126/(F126*U126)</f>
        <v>0.27269170579029733</v>
      </c>
      <c r="W126" t="str">
        <f>IF(OR(MONTH(B126)=12, MONTH(B126)&lt;=2), "Winter", IF(AND(MONTH(B126)&gt;=7, MONTH(B126)&lt;=9), "Monsoon", "Other"))</f>
        <v>Winter</v>
      </c>
      <c r="X126">
        <f>IF(C126&gt;D126,1,0)</f>
        <v>1</v>
      </c>
      <c r="Y126" t="str">
        <f t="shared" si="2"/>
        <v>Slight Delay</v>
      </c>
      <c r="Z126">
        <f t="shared" si="3"/>
        <v>0</v>
      </c>
      <c r="AA126" s="6" t="str">
        <f>TEXT(B126, "yyyy-mm-dd")</f>
        <v>2024-01-06</v>
      </c>
    </row>
    <row r="127" spans="1:27" x14ac:dyDescent="0.3">
      <c r="A127" t="s">
        <v>210</v>
      </c>
      <c r="B127" s="1">
        <v>45297.208333333336</v>
      </c>
      <c r="C127" s="1">
        <v>45297.708333333336</v>
      </c>
      <c r="D127" s="1">
        <v>45297.625</v>
      </c>
      <c r="E127" t="s">
        <v>19</v>
      </c>
      <c r="F127">
        <v>753</v>
      </c>
      <c r="G127">
        <v>2747</v>
      </c>
      <c r="H127">
        <v>621</v>
      </c>
      <c r="I127">
        <v>3</v>
      </c>
      <c r="J127" t="s">
        <v>28</v>
      </c>
      <c r="K127" t="s">
        <v>34</v>
      </c>
      <c r="L127" t="s">
        <v>131</v>
      </c>
      <c r="M127" t="s">
        <v>61</v>
      </c>
      <c r="N127" t="s">
        <v>40</v>
      </c>
      <c r="O127">
        <v>4.7</v>
      </c>
      <c r="P127" t="s">
        <v>25</v>
      </c>
      <c r="Q127">
        <v>4.4000000000000004</v>
      </c>
      <c r="R127">
        <v>4.7</v>
      </c>
      <c r="S127">
        <f>(C127-D127)*24</f>
        <v>2.0000000000582077</v>
      </c>
      <c r="T127">
        <f>IF(C127&lt;=D127,1,0)</f>
        <v>0</v>
      </c>
      <c r="U127">
        <f>(C127-B127)*24</f>
        <v>12</v>
      </c>
      <c r="V127" s="2">
        <f>G127/(F127*U127)</f>
        <v>0.30400619743249224</v>
      </c>
      <c r="W127" t="str">
        <f>IF(OR(MONTH(B127)=12, MONTH(B127)&lt;=2), "Winter", IF(AND(MONTH(B127)&gt;=7, MONTH(B127)&lt;=9), "Monsoon", "Other"))</f>
        <v>Winter</v>
      </c>
      <c r="X127">
        <f>IF(C127&gt;D127,1,0)</f>
        <v>1</v>
      </c>
      <c r="Y127" t="str">
        <f t="shared" si="2"/>
        <v>Slight Delay</v>
      </c>
      <c r="Z127">
        <f t="shared" si="3"/>
        <v>0</v>
      </c>
      <c r="AA127" s="6" t="str">
        <f>TEXT(B127, "yyyy-mm-dd")</f>
        <v>2024-01-06</v>
      </c>
    </row>
    <row r="128" spans="1:27" x14ac:dyDescent="0.3">
      <c r="A128" t="s">
        <v>211</v>
      </c>
      <c r="B128" s="1">
        <v>45297.25</v>
      </c>
      <c r="C128" s="1">
        <v>45297.75</v>
      </c>
      <c r="D128" s="1">
        <v>45297.666666666664</v>
      </c>
      <c r="E128" t="s">
        <v>27</v>
      </c>
      <c r="F128">
        <v>373</v>
      </c>
      <c r="G128">
        <v>1612</v>
      </c>
      <c r="H128">
        <v>145</v>
      </c>
      <c r="I128">
        <v>9</v>
      </c>
      <c r="J128" t="s">
        <v>28</v>
      </c>
      <c r="K128" t="s">
        <v>38</v>
      </c>
      <c r="L128" t="s">
        <v>201</v>
      </c>
      <c r="M128" t="s">
        <v>30</v>
      </c>
      <c r="N128" t="s">
        <v>24</v>
      </c>
      <c r="P128" t="s">
        <v>25</v>
      </c>
      <c r="Q128">
        <v>4.3</v>
      </c>
      <c r="R128">
        <v>4.3</v>
      </c>
      <c r="S128">
        <f>(C128-D128)*24</f>
        <v>2.0000000000582077</v>
      </c>
      <c r="T128">
        <f>IF(C128&lt;=D128,1,0)</f>
        <v>0</v>
      </c>
      <c r="U128">
        <f>(C128-B128)*24</f>
        <v>12</v>
      </c>
      <c r="V128" s="2">
        <f>G128/(F128*U128)</f>
        <v>0.36014298480786416</v>
      </c>
      <c r="W128" t="str">
        <f>IF(OR(MONTH(B128)=12, MONTH(B128)&lt;=2), "Winter", IF(AND(MONTH(B128)&gt;=7, MONTH(B128)&lt;=9), "Monsoon", "Other"))</f>
        <v>Winter</v>
      </c>
      <c r="X128">
        <f>IF(C128&gt;D128,1,0)</f>
        <v>1</v>
      </c>
      <c r="Y128" t="str">
        <f t="shared" si="2"/>
        <v>Slight Delay</v>
      </c>
      <c r="Z128">
        <f t="shared" si="3"/>
        <v>0</v>
      </c>
      <c r="AA128" s="6" t="str">
        <f>TEXT(B128, "yyyy-mm-dd")</f>
        <v>2024-01-06</v>
      </c>
    </row>
    <row r="129" spans="1:27" x14ac:dyDescent="0.3">
      <c r="A129" t="s">
        <v>212</v>
      </c>
      <c r="B129" s="1">
        <v>45297.291666666664</v>
      </c>
      <c r="C129" s="1">
        <v>45297.791666666664</v>
      </c>
      <c r="D129" s="1">
        <v>45297.708333333336</v>
      </c>
      <c r="E129" t="s">
        <v>50</v>
      </c>
      <c r="F129">
        <v>108</v>
      </c>
      <c r="G129">
        <v>4491</v>
      </c>
      <c r="H129">
        <v>532</v>
      </c>
      <c r="I129">
        <v>10</v>
      </c>
      <c r="J129" t="s">
        <v>33</v>
      </c>
      <c r="K129" t="s">
        <v>64</v>
      </c>
      <c r="L129" t="s">
        <v>90</v>
      </c>
      <c r="M129" t="s">
        <v>48</v>
      </c>
      <c r="N129" t="s">
        <v>40</v>
      </c>
      <c r="P129" t="s">
        <v>25</v>
      </c>
      <c r="Q129">
        <v>4.2</v>
      </c>
      <c r="R129">
        <v>4.2</v>
      </c>
      <c r="S129">
        <f>(C129-D129)*24</f>
        <v>1.9999999998835847</v>
      </c>
      <c r="T129">
        <f>IF(C129&lt;=D129,1,0)</f>
        <v>0</v>
      </c>
      <c r="U129">
        <f>(C129-B129)*24</f>
        <v>12</v>
      </c>
      <c r="V129" s="2">
        <f>G129/(F129*U129)</f>
        <v>3.4652777777777777</v>
      </c>
      <c r="W129" t="str">
        <f>IF(OR(MONTH(B129)=12, MONTH(B129)&lt;=2), "Winter", IF(AND(MONTH(B129)&gt;=7, MONTH(B129)&lt;=9), "Monsoon", "Other"))</f>
        <v>Winter</v>
      </c>
      <c r="X129">
        <f>IF(C129&gt;D129,1,0)</f>
        <v>1</v>
      </c>
      <c r="Y129" t="str">
        <f t="shared" si="2"/>
        <v>Slight Delay</v>
      </c>
      <c r="Z129">
        <f t="shared" si="3"/>
        <v>0</v>
      </c>
      <c r="AA129" s="6" t="str">
        <f>TEXT(B129, "yyyy-mm-dd")</f>
        <v>2024-01-06</v>
      </c>
    </row>
    <row r="130" spans="1:27" x14ac:dyDescent="0.3">
      <c r="A130" t="s">
        <v>213</v>
      </c>
      <c r="B130" s="1">
        <v>45297.333333333336</v>
      </c>
      <c r="C130" s="1">
        <v>45297.833333333336</v>
      </c>
      <c r="D130" s="1">
        <v>45297.75</v>
      </c>
      <c r="E130" t="s">
        <v>19</v>
      </c>
      <c r="F130">
        <v>337</v>
      </c>
      <c r="G130">
        <v>2106</v>
      </c>
      <c r="H130">
        <v>629</v>
      </c>
      <c r="I130">
        <v>12</v>
      </c>
      <c r="J130" t="s">
        <v>33</v>
      </c>
      <c r="K130" t="s">
        <v>34</v>
      </c>
      <c r="L130" t="s">
        <v>214</v>
      </c>
      <c r="M130" t="s">
        <v>23</v>
      </c>
      <c r="N130" t="s">
        <v>24</v>
      </c>
      <c r="O130">
        <v>4.7</v>
      </c>
      <c r="P130" t="s">
        <v>25</v>
      </c>
      <c r="Q130">
        <v>4.3</v>
      </c>
      <c r="R130">
        <v>4.7</v>
      </c>
      <c r="S130">
        <f>(C130-D130)*24</f>
        <v>2.0000000000582077</v>
      </c>
      <c r="T130">
        <f>IF(C130&lt;=D130,1,0)</f>
        <v>0</v>
      </c>
      <c r="U130">
        <f>(C130-B130)*24</f>
        <v>12</v>
      </c>
      <c r="V130" s="2">
        <f>G130/(F130*U130)</f>
        <v>0.52077151335311578</v>
      </c>
      <c r="W130" t="str">
        <f>IF(OR(MONTH(B130)=12, MONTH(B130)&lt;=2), "Winter", IF(AND(MONTH(B130)&gt;=7, MONTH(B130)&lt;=9), "Monsoon", "Other"))</f>
        <v>Winter</v>
      </c>
      <c r="X130">
        <f>IF(C130&gt;D130,1,0)</f>
        <v>1</v>
      </c>
      <c r="Y130" t="str">
        <f t="shared" ref="Y130:Y193" si="4">IF(ROUND(S130*60,0)&lt;=30,"On-Time",IF(ROUND(S130*60,0)&lt;=120,"Slight Delay","Major Delay"))</f>
        <v>Slight Delay</v>
      </c>
      <c r="Z130">
        <f t="shared" ref="Z130:Z193" si="5">IF(ROUND(S130, 2) &gt; 2, 1, 0)</f>
        <v>0</v>
      </c>
      <c r="AA130" s="6" t="str">
        <f>TEXT(B130, "yyyy-mm-dd")</f>
        <v>2024-01-06</v>
      </c>
    </row>
    <row r="131" spans="1:27" x14ac:dyDescent="0.3">
      <c r="A131" t="s">
        <v>215</v>
      </c>
      <c r="B131" s="1">
        <v>45297.375</v>
      </c>
      <c r="C131" s="1">
        <v>45297.875</v>
      </c>
      <c r="D131" s="1">
        <v>45297.791666666664</v>
      </c>
      <c r="E131" t="s">
        <v>19</v>
      </c>
      <c r="F131">
        <v>757</v>
      </c>
      <c r="G131">
        <v>1876</v>
      </c>
      <c r="H131">
        <v>535</v>
      </c>
      <c r="I131">
        <v>21</v>
      </c>
      <c r="J131" t="s">
        <v>20</v>
      </c>
      <c r="K131" t="s">
        <v>34</v>
      </c>
      <c r="L131" t="s">
        <v>172</v>
      </c>
      <c r="M131" t="s">
        <v>61</v>
      </c>
      <c r="N131" t="s">
        <v>40</v>
      </c>
      <c r="O131">
        <v>4.2</v>
      </c>
      <c r="P131" t="s">
        <v>25</v>
      </c>
      <c r="Q131">
        <v>4.4000000000000004</v>
      </c>
      <c r="R131">
        <v>4.2</v>
      </c>
      <c r="S131">
        <f>(C131-D131)*24</f>
        <v>2.0000000000582077</v>
      </c>
      <c r="T131">
        <f>IF(C131&lt;=D131,1,0)</f>
        <v>0</v>
      </c>
      <c r="U131">
        <f>(C131-B131)*24</f>
        <v>12</v>
      </c>
      <c r="V131" s="2">
        <f>G131/(F131*U131)</f>
        <v>0.20651695288419197</v>
      </c>
      <c r="W131" t="str">
        <f>IF(OR(MONTH(B131)=12, MONTH(B131)&lt;=2), "Winter", IF(AND(MONTH(B131)&gt;=7, MONTH(B131)&lt;=9), "Monsoon", "Other"))</f>
        <v>Winter</v>
      </c>
      <c r="X131">
        <f>IF(C131&gt;D131,1,0)</f>
        <v>1</v>
      </c>
      <c r="Y131" t="str">
        <f t="shared" si="4"/>
        <v>Slight Delay</v>
      </c>
      <c r="Z131">
        <f t="shared" si="5"/>
        <v>0</v>
      </c>
      <c r="AA131" s="6" t="str">
        <f>TEXT(B131, "yyyy-mm-dd")</f>
        <v>2024-01-06</v>
      </c>
    </row>
    <row r="132" spans="1:27" x14ac:dyDescent="0.3">
      <c r="A132" t="s">
        <v>216</v>
      </c>
      <c r="B132" s="1">
        <v>45297.416666666664</v>
      </c>
      <c r="C132" s="1">
        <v>45297.916666666664</v>
      </c>
      <c r="D132" s="1">
        <v>45297.833333333336</v>
      </c>
      <c r="E132" t="s">
        <v>66</v>
      </c>
      <c r="F132">
        <v>629</v>
      </c>
      <c r="G132">
        <v>3290</v>
      </c>
      <c r="H132">
        <v>221</v>
      </c>
      <c r="I132">
        <v>22</v>
      </c>
      <c r="J132" t="s">
        <v>20</v>
      </c>
      <c r="K132" t="s">
        <v>38</v>
      </c>
      <c r="L132" t="s">
        <v>78</v>
      </c>
      <c r="M132" t="s">
        <v>23</v>
      </c>
      <c r="N132" t="s">
        <v>24</v>
      </c>
      <c r="P132" t="s">
        <v>25</v>
      </c>
      <c r="Q132">
        <v>4.3</v>
      </c>
      <c r="R132">
        <v>4.3</v>
      </c>
      <c r="S132">
        <f>(C132-D132)*24</f>
        <v>1.9999999998835847</v>
      </c>
      <c r="T132">
        <f>IF(C132&lt;=D132,1,0)</f>
        <v>0</v>
      </c>
      <c r="U132">
        <f>(C132-B132)*24</f>
        <v>12</v>
      </c>
      <c r="V132" s="2">
        <f>G132/(F132*U132)</f>
        <v>0.43587705352411232</v>
      </c>
      <c r="W132" t="str">
        <f>IF(OR(MONTH(B132)=12, MONTH(B132)&lt;=2), "Winter", IF(AND(MONTH(B132)&gt;=7, MONTH(B132)&lt;=9), "Monsoon", "Other"))</f>
        <v>Winter</v>
      </c>
      <c r="X132">
        <f>IF(C132&gt;D132,1,0)</f>
        <v>1</v>
      </c>
      <c r="Y132" t="str">
        <f t="shared" si="4"/>
        <v>Slight Delay</v>
      </c>
      <c r="Z132">
        <f t="shared" si="5"/>
        <v>0</v>
      </c>
      <c r="AA132" s="6" t="str">
        <f>TEXT(B132, "yyyy-mm-dd")</f>
        <v>2024-01-06</v>
      </c>
    </row>
    <row r="133" spans="1:27" x14ac:dyDescent="0.3">
      <c r="A133" t="s">
        <v>217</v>
      </c>
      <c r="B133" s="1">
        <v>45297.458333333336</v>
      </c>
      <c r="C133" s="1">
        <v>45297.958333333336</v>
      </c>
      <c r="D133" s="1">
        <v>45297.875</v>
      </c>
      <c r="E133" t="s">
        <v>55</v>
      </c>
      <c r="F133">
        <v>62</v>
      </c>
      <c r="G133">
        <v>1521</v>
      </c>
      <c r="H133">
        <v>279</v>
      </c>
      <c r="I133">
        <v>26</v>
      </c>
      <c r="J133" t="s">
        <v>37</v>
      </c>
      <c r="K133" t="s">
        <v>64</v>
      </c>
      <c r="L133" t="s">
        <v>22</v>
      </c>
      <c r="M133" t="s">
        <v>61</v>
      </c>
      <c r="N133" t="s">
        <v>24</v>
      </c>
      <c r="O133">
        <v>3.8</v>
      </c>
      <c r="P133" t="s">
        <v>25</v>
      </c>
      <c r="Q133">
        <v>4.3</v>
      </c>
      <c r="R133">
        <v>3.8</v>
      </c>
      <c r="S133">
        <f>(C133-D133)*24</f>
        <v>2.0000000000582077</v>
      </c>
      <c r="T133">
        <f>IF(C133&lt;=D133,1,0)</f>
        <v>0</v>
      </c>
      <c r="U133">
        <f>(C133-B133)*24</f>
        <v>12</v>
      </c>
      <c r="V133" s="2">
        <f>G133/(F133*U133)</f>
        <v>2.0443548387096775</v>
      </c>
      <c r="W133" t="str">
        <f>IF(OR(MONTH(B133)=12, MONTH(B133)&lt;=2), "Winter", IF(AND(MONTH(B133)&gt;=7, MONTH(B133)&lt;=9), "Monsoon", "Other"))</f>
        <v>Winter</v>
      </c>
      <c r="X133">
        <f>IF(C133&gt;D133,1,0)</f>
        <v>1</v>
      </c>
      <c r="Y133" t="str">
        <f t="shared" si="4"/>
        <v>Slight Delay</v>
      </c>
      <c r="Z133">
        <f t="shared" si="5"/>
        <v>0</v>
      </c>
      <c r="AA133" s="6" t="str">
        <f>TEXT(B133, "yyyy-mm-dd")</f>
        <v>2024-01-06</v>
      </c>
    </row>
    <row r="134" spans="1:27" x14ac:dyDescent="0.3">
      <c r="A134" t="s">
        <v>218</v>
      </c>
      <c r="B134" s="1">
        <v>45297.5</v>
      </c>
      <c r="C134" s="1">
        <v>45298</v>
      </c>
      <c r="D134" s="1">
        <v>45297.916666666664</v>
      </c>
      <c r="E134" t="s">
        <v>32</v>
      </c>
      <c r="F134">
        <v>973</v>
      </c>
      <c r="G134">
        <v>3210</v>
      </c>
      <c r="H134">
        <v>268</v>
      </c>
      <c r="I134">
        <v>21</v>
      </c>
      <c r="J134" t="s">
        <v>33</v>
      </c>
      <c r="K134" t="s">
        <v>34</v>
      </c>
      <c r="L134" t="s">
        <v>172</v>
      </c>
      <c r="M134" t="s">
        <v>45</v>
      </c>
      <c r="N134" t="s">
        <v>40</v>
      </c>
      <c r="O134">
        <v>4.7</v>
      </c>
      <c r="P134" t="s">
        <v>25</v>
      </c>
      <c r="Q134">
        <v>4.2</v>
      </c>
      <c r="R134">
        <v>4.7</v>
      </c>
      <c r="S134">
        <f>(C134-D134)*24</f>
        <v>2.0000000000582077</v>
      </c>
      <c r="T134">
        <f>IF(C134&lt;=D134,1,0)</f>
        <v>0</v>
      </c>
      <c r="U134">
        <f>(C134-B134)*24</f>
        <v>12</v>
      </c>
      <c r="V134" s="2">
        <f>G134/(F134*U134)</f>
        <v>0.27492291880781089</v>
      </c>
      <c r="W134" t="str">
        <f>IF(OR(MONTH(B134)=12, MONTH(B134)&lt;=2), "Winter", IF(AND(MONTH(B134)&gt;=7, MONTH(B134)&lt;=9), "Monsoon", "Other"))</f>
        <v>Winter</v>
      </c>
      <c r="X134">
        <f>IF(C134&gt;D134,1,0)</f>
        <v>1</v>
      </c>
      <c r="Y134" t="str">
        <f t="shared" si="4"/>
        <v>Slight Delay</v>
      </c>
      <c r="Z134">
        <f t="shared" si="5"/>
        <v>0</v>
      </c>
      <c r="AA134" s="6" t="str">
        <f>TEXT(B134, "yyyy-mm-dd")</f>
        <v>2024-01-06</v>
      </c>
    </row>
    <row r="135" spans="1:27" x14ac:dyDescent="0.3">
      <c r="A135" t="s">
        <v>219</v>
      </c>
      <c r="B135" s="1">
        <v>45297.541666666664</v>
      </c>
      <c r="C135" s="1">
        <v>45298.041666666664</v>
      </c>
      <c r="D135" s="1">
        <v>45297.958333333336</v>
      </c>
      <c r="E135" t="s">
        <v>55</v>
      </c>
      <c r="F135">
        <v>309</v>
      </c>
      <c r="G135">
        <v>2558</v>
      </c>
      <c r="H135">
        <v>527</v>
      </c>
      <c r="I135">
        <v>12</v>
      </c>
      <c r="J135" t="s">
        <v>33</v>
      </c>
      <c r="K135" t="s">
        <v>38</v>
      </c>
      <c r="L135" t="s">
        <v>39</v>
      </c>
      <c r="M135" t="s">
        <v>48</v>
      </c>
      <c r="N135" t="s">
        <v>40</v>
      </c>
      <c r="O135">
        <v>4.2</v>
      </c>
      <c r="P135" t="s">
        <v>25</v>
      </c>
      <c r="Q135">
        <v>4.2</v>
      </c>
      <c r="R135">
        <v>4.2</v>
      </c>
      <c r="S135">
        <f>(C135-D135)*24</f>
        <v>1.9999999998835847</v>
      </c>
      <c r="T135">
        <f>IF(C135&lt;=D135,1,0)</f>
        <v>0</v>
      </c>
      <c r="U135">
        <f>(C135-B135)*24</f>
        <v>12</v>
      </c>
      <c r="V135" s="2">
        <f>G135/(F135*U135)</f>
        <v>0.68985976267529669</v>
      </c>
      <c r="W135" t="str">
        <f>IF(OR(MONTH(B135)=12, MONTH(B135)&lt;=2), "Winter", IF(AND(MONTH(B135)&gt;=7, MONTH(B135)&lt;=9), "Monsoon", "Other"))</f>
        <v>Winter</v>
      </c>
      <c r="X135">
        <f>IF(C135&gt;D135,1,0)</f>
        <v>1</v>
      </c>
      <c r="Y135" t="str">
        <f t="shared" si="4"/>
        <v>Slight Delay</v>
      </c>
      <c r="Z135">
        <f t="shared" si="5"/>
        <v>0</v>
      </c>
      <c r="AA135" s="6" t="str">
        <f>TEXT(B135, "yyyy-mm-dd")</f>
        <v>2024-01-06</v>
      </c>
    </row>
    <row r="136" spans="1:27" x14ac:dyDescent="0.3">
      <c r="A136" t="s">
        <v>220</v>
      </c>
      <c r="B136" s="1">
        <v>45297.583333333336</v>
      </c>
      <c r="C136" s="1">
        <v>45298.083333333336</v>
      </c>
      <c r="D136" s="1">
        <v>45298</v>
      </c>
      <c r="E136" t="s">
        <v>27</v>
      </c>
      <c r="F136">
        <v>997</v>
      </c>
      <c r="G136">
        <v>1092</v>
      </c>
      <c r="H136">
        <v>81</v>
      </c>
      <c r="I136">
        <v>20</v>
      </c>
      <c r="J136" t="s">
        <v>33</v>
      </c>
      <c r="K136" t="s">
        <v>38</v>
      </c>
      <c r="L136" t="s">
        <v>138</v>
      </c>
      <c r="M136" t="s">
        <v>30</v>
      </c>
      <c r="N136" t="s">
        <v>24</v>
      </c>
      <c r="P136" t="s">
        <v>25</v>
      </c>
      <c r="Q136">
        <v>4.3</v>
      </c>
      <c r="R136">
        <v>4.3</v>
      </c>
      <c r="S136">
        <f>(C136-D136)*24</f>
        <v>2.0000000000582077</v>
      </c>
      <c r="T136">
        <f>IF(C136&lt;=D136,1,0)</f>
        <v>0</v>
      </c>
      <c r="U136">
        <f>(C136-B136)*24</f>
        <v>12</v>
      </c>
      <c r="V136" s="2">
        <f>G136/(F136*U136)</f>
        <v>9.1273821464393182E-2</v>
      </c>
      <c r="W136" t="str">
        <f>IF(OR(MONTH(B136)=12, MONTH(B136)&lt;=2), "Winter", IF(AND(MONTH(B136)&gt;=7, MONTH(B136)&lt;=9), "Monsoon", "Other"))</f>
        <v>Winter</v>
      </c>
      <c r="X136">
        <f>IF(C136&gt;D136,1,0)</f>
        <v>1</v>
      </c>
      <c r="Y136" t="str">
        <f t="shared" si="4"/>
        <v>Slight Delay</v>
      </c>
      <c r="Z136">
        <f t="shared" si="5"/>
        <v>0</v>
      </c>
      <c r="AA136" s="6" t="str">
        <f>TEXT(B136, "yyyy-mm-dd")</f>
        <v>2024-01-06</v>
      </c>
    </row>
    <row r="137" spans="1:27" x14ac:dyDescent="0.3">
      <c r="A137" t="s">
        <v>221</v>
      </c>
      <c r="B137" s="1">
        <v>45297.625</v>
      </c>
      <c r="C137" s="1">
        <v>45298.125</v>
      </c>
      <c r="D137" s="1">
        <v>45298.041666666664</v>
      </c>
      <c r="E137" t="s">
        <v>50</v>
      </c>
      <c r="F137">
        <v>849</v>
      </c>
      <c r="G137">
        <v>2757</v>
      </c>
      <c r="H137">
        <v>321</v>
      </c>
      <c r="I137">
        <v>22</v>
      </c>
      <c r="J137" t="s">
        <v>28</v>
      </c>
      <c r="K137" t="s">
        <v>64</v>
      </c>
      <c r="L137" t="s">
        <v>56</v>
      </c>
      <c r="M137" t="s">
        <v>48</v>
      </c>
      <c r="N137" t="s">
        <v>24</v>
      </c>
      <c r="O137">
        <v>4</v>
      </c>
      <c r="P137" t="s">
        <v>25</v>
      </c>
      <c r="Q137">
        <v>4.2</v>
      </c>
      <c r="R137">
        <v>4</v>
      </c>
      <c r="S137">
        <f>(C137-D137)*24</f>
        <v>2.0000000000582077</v>
      </c>
      <c r="T137">
        <f>IF(C137&lt;=D137,1,0)</f>
        <v>0</v>
      </c>
      <c r="U137">
        <f>(C137-B137)*24</f>
        <v>12</v>
      </c>
      <c r="V137" s="2">
        <f>G137/(F137*U137)</f>
        <v>0.27061248527679621</v>
      </c>
      <c r="W137" t="str">
        <f>IF(OR(MONTH(B137)=12, MONTH(B137)&lt;=2), "Winter", IF(AND(MONTH(B137)&gt;=7, MONTH(B137)&lt;=9), "Monsoon", "Other"))</f>
        <v>Winter</v>
      </c>
      <c r="X137">
        <f>IF(C137&gt;D137,1,0)</f>
        <v>1</v>
      </c>
      <c r="Y137" t="str">
        <f t="shared" si="4"/>
        <v>Slight Delay</v>
      </c>
      <c r="Z137">
        <f t="shared" si="5"/>
        <v>0</v>
      </c>
      <c r="AA137" s="6" t="str">
        <f>TEXT(B137, "yyyy-mm-dd")</f>
        <v>2024-01-06</v>
      </c>
    </row>
    <row r="138" spans="1:27" x14ac:dyDescent="0.3">
      <c r="A138" t="s">
        <v>222</v>
      </c>
      <c r="B138" s="1">
        <v>45297.666666666664</v>
      </c>
      <c r="C138" s="1">
        <v>45298.166666666664</v>
      </c>
      <c r="D138" s="1">
        <v>45298.083333333336</v>
      </c>
      <c r="E138" t="s">
        <v>32</v>
      </c>
      <c r="F138">
        <v>383</v>
      </c>
      <c r="G138">
        <v>4841</v>
      </c>
      <c r="H138">
        <v>623</v>
      </c>
      <c r="I138">
        <v>19</v>
      </c>
      <c r="J138" t="s">
        <v>28</v>
      </c>
      <c r="K138" t="s">
        <v>34</v>
      </c>
      <c r="L138" t="s">
        <v>90</v>
      </c>
      <c r="M138" t="s">
        <v>61</v>
      </c>
      <c r="N138" t="s">
        <v>24</v>
      </c>
      <c r="O138">
        <v>4.5</v>
      </c>
      <c r="P138" t="s">
        <v>25</v>
      </c>
      <c r="Q138">
        <v>4.3</v>
      </c>
      <c r="R138">
        <v>4.5</v>
      </c>
      <c r="S138">
        <f>(C138-D138)*24</f>
        <v>1.9999999998835847</v>
      </c>
      <c r="T138">
        <f>IF(C138&lt;=D138,1,0)</f>
        <v>0</v>
      </c>
      <c r="U138">
        <f>(C138-B138)*24</f>
        <v>12</v>
      </c>
      <c r="V138" s="2">
        <f>G138/(F138*U138)</f>
        <v>1.053307223672759</v>
      </c>
      <c r="W138" t="str">
        <f>IF(OR(MONTH(B138)=12, MONTH(B138)&lt;=2), "Winter", IF(AND(MONTH(B138)&gt;=7, MONTH(B138)&lt;=9), "Monsoon", "Other"))</f>
        <v>Winter</v>
      </c>
      <c r="X138">
        <f>IF(C138&gt;D138,1,0)</f>
        <v>1</v>
      </c>
      <c r="Y138" t="str">
        <f t="shared" si="4"/>
        <v>Slight Delay</v>
      </c>
      <c r="Z138">
        <f t="shared" si="5"/>
        <v>0</v>
      </c>
      <c r="AA138" s="6" t="str">
        <f>TEXT(B138, "yyyy-mm-dd")</f>
        <v>2024-01-06</v>
      </c>
    </row>
    <row r="139" spans="1:27" x14ac:dyDescent="0.3">
      <c r="A139" t="s">
        <v>223</v>
      </c>
      <c r="B139" s="1">
        <v>45297.708333333336</v>
      </c>
      <c r="C139" s="1">
        <v>45298.208333333336</v>
      </c>
      <c r="D139" s="1">
        <v>45298.125</v>
      </c>
      <c r="E139" t="s">
        <v>66</v>
      </c>
      <c r="F139">
        <v>481</v>
      </c>
      <c r="G139">
        <v>1929</v>
      </c>
      <c r="H139">
        <v>287</v>
      </c>
      <c r="I139">
        <v>4</v>
      </c>
      <c r="J139" t="s">
        <v>20</v>
      </c>
      <c r="K139" t="s">
        <v>64</v>
      </c>
      <c r="L139" t="s">
        <v>172</v>
      </c>
      <c r="M139" t="s">
        <v>30</v>
      </c>
      <c r="N139" t="s">
        <v>40</v>
      </c>
      <c r="O139">
        <v>4.5</v>
      </c>
      <c r="P139" t="s">
        <v>25</v>
      </c>
      <c r="Q139">
        <v>4.3</v>
      </c>
      <c r="R139">
        <v>4.5</v>
      </c>
      <c r="S139">
        <f>(C139-D139)*24</f>
        <v>2.0000000000582077</v>
      </c>
      <c r="T139">
        <f>IF(C139&lt;=D139,1,0)</f>
        <v>0</v>
      </c>
      <c r="U139">
        <f>(C139-B139)*24</f>
        <v>12</v>
      </c>
      <c r="V139" s="2">
        <f>G139/(F139*U139)</f>
        <v>0.33419958419958418</v>
      </c>
      <c r="W139" t="str">
        <f>IF(OR(MONTH(B139)=12, MONTH(B139)&lt;=2), "Winter", IF(AND(MONTH(B139)&gt;=7, MONTH(B139)&lt;=9), "Monsoon", "Other"))</f>
        <v>Winter</v>
      </c>
      <c r="X139">
        <f>IF(C139&gt;D139,1,0)</f>
        <v>1</v>
      </c>
      <c r="Y139" t="str">
        <f t="shared" si="4"/>
        <v>Slight Delay</v>
      </c>
      <c r="Z139">
        <f t="shared" si="5"/>
        <v>0</v>
      </c>
      <c r="AA139" s="6" t="str">
        <f>TEXT(B139, "yyyy-mm-dd")</f>
        <v>2024-01-06</v>
      </c>
    </row>
    <row r="140" spans="1:27" x14ac:dyDescent="0.3">
      <c r="A140" t="s">
        <v>224</v>
      </c>
      <c r="B140" s="1">
        <v>45297.75</v>
      </c>
      <c r="C140" s="1">
        <v>45298.25</v>
      </c>
      <c r="D140" s="1">
        <v>45298.166666666664</v>
      </c>
      <c r="E140" t="s">
        <v>50</v>
      </c>
      <c r="F140">
        <v>591</v>
      </c>
      <c r="G140">
        <v>4843</v>
      </c>
      <c r="H140">
        <v>157</v>
      </c>
      <c r="I140">
        <v>8</v>
      </c>
      <c r="J140" t="s">
        <v>37</v>
      </c>
      <c r="K140" t="s">
        <v>38</v>
      </c>
      <c r="L140" t="s">
        <v>225</v>
      </c>
      <c r="M140" t="s">
        <v>30</v>
      </c>
      <c r="N140" t="s">
        <v>24</v>
      </c>
      <c r="O140">
        <v>4</v>
      </c>
      <c r="P140" t="s">
        <v>25</v>
      </c>
      <c r="Q140">
        <v>4.3</v>
      </c>
      <c r="R140">
        <v>4</v>
      </c>
      <c r="S140">
        <f>(C140-D140)*24</f>
        <v>2.0000000000582077</v>
      </c>
      <c r="T140">
        <f>IF(C140&lt;=D140,1,0)</f>
        <v>0</v>
      </c>
      <c r="U140">
        <f>(C140-B140)*24</f>
        <v>12</v>
      </c>
      <c r="V140" s="2">
        <f>G140/(F140*U140)</f>
        <v>0.68288212069937959</v>
      </c>
      <c r="W140" t="str">
        <f>IF(OR(MONTH(B140)=12, MONTH(B140)&lt;=2), "Winter", IF(AND(MONTH(B140)&gt;=7, MONTH(B140)&lt;=9), "Monsoon", "Other"))</f>
        <v>Winter</v>
      </c>
      <c r="X140">
        <f>IF(C140&gt;D140,1,0)</f>
        <v>1</v>
      </c>
      <c r="Y140" t="str">
        <f t="shared" si="4"/>
        <v>Slight Delay</v>
      </c>
      <c r="Z140">
        <f t="shared" si="5"/>
        <v>0</v>
      </c>
      <c r="AA140" s="6" t="str">
        <f>TEXT(B140, "yyyy-mm-dd")</f>
        <v>2024-01-06</v>
      </c>
    </row>
    <row r="141" spans="1:27" x14ac:dyDescent="0.3">
      <c r="A141" t="s">
        <v>226</v>
      </c>
      <c r="B141" s="1">
        <v>45297.791666666664</v>
      </c>
      <c r="C141" s="1">
        <v>45298.291666666664</v>
      </c>
      <c r="D141" s="1">
        <v>45298.208333333336</v>
      </c>
      <c r="E141" t="s">
        <v>55</v>
      </c>
      <c r="F141">
        <v>960</v>
      </c>
      <c r="G141">
        <v>4693</v>
      </c>
      <c r="H141">
        <v>148</v>
      </c>
      <c r="I141">
        <v>15</v>
      </c>
      <c r="J141" t="s">
        <v>33</v>
      </c>
      <c r="K141" t="s">
        <v>64</v>
      </c>
      <c r="L141" t="s">
        <v>81</v>
      </c>
      <c r="M141" t="s">
        <v>23</v>
      </c>
      <c r="N141" t="s">
        <v>24</v>
      </c>
      <c r="O141">
        <v>4.5</v>
      </c>
      <c r="P141" t="s">
        <v>25</v>
      </c>
      <c r="Q141">
        <v>4.3</v>
      </c>
      <c r="R141">
        <v>4.5</v>
      </c>
      <c r="S141">
        <f>(C141-D141)*24</f>
        <v>1.9999999998835847</v>
      </c>
      <c r="T141">
        <f>IF(C141&lt;=D141,1,0)</f>
        <v>0</v>
      </c>
      <c r="U141">
        <f>(C141-B141)*24</f>
        <v>12</v>
      </c>
      <c r="V141" s="2">
        <f>G141/(F141*U141)</f>
        <v>0.40737847222222223</v>
      </c>
      <c r="W141" t="str">
        <f>IF(OR(MONTH(B141)=12, MONTH(B141)&lt;=2), "Winter", IF(AND(MONTH(B141)&gt;=7, MONTH(B141)&lt;=9), "Monsoon", "Other"))</f>
        <v>Winter</v>
      </c>
      <c r="X141">
        <f>IF(C141&gt;D141,1,0)</f>
        <v>1</v>
      </c>
      <c r="Y141" t="str">
        <f t="shared" si="4"/>
        <v>Slight Delay</v>
      </c>
      <c r="Z141">
        <f t="shared" si="5"/>
        <v>0</v>
      </c>
      <c r="AA141" s="6" t="str">
        <f>TEXT(B141, "yyyy-mm-dd")</f>
        <v>2024-01-06</v>
      </c>
    </row>
    <row r="142" spans="1:27" x14ac:dyDescent="0.3">
      <c r="A142" t="s">
        <v>227</v>
      </c>
      <c r="B142" s="1">
        <v>45297.833333333336</v>
      </c>
      <c r="C142" s="1">
        <v>45298.333333333336</v>
      </c>
      <c r="D142" s="1">
        <v>45298.25</v>
      </c>
      <c r="E142" t="s">
        <v>50</v>
      </c>
      <c r="F142">
        <v>721</v>
      </c>
      <c r="G142">
        <v>2885</v>
      </c>
      <c r="H142">
        <v>189</v>
      </c>
      <c r="I142">
        <v>11</v>
      </c>
      <c r="J142" t="s">
        <v>33</v>
      </c>
      <c r="K142" t="s">
        <v>38</v>
      </c>
      <c r="L142" t="s">
        <v>22</v>
      </c>
      <c r="M142" t="s">
        <v>61</v>
      </c>
      <c r="N142" t="s">
        <v>40</v>
      </c>
      <c r="O142">
        <v>4</v>
      </c>
      <c r="P142" t="s">
        <v>25</v>
      </c>
      <c r="Q142">
        <v>4.4000000000000004</v>
      </c>
      <c r="R142">
        <v>4</v>
      </c>
      <c r="S142">
        <f>(C142-D142)*24</f>
        <v>2.0000000000582077</v>
      </c>
      <c r="T142">
        <f>IF(C142&lt;=D142,1,0)</f>
        <v>0</v>
      </c>
      <c r="U142">
        <f>(C142-B142)*24</f>
        <v>12</v>
      </c>
      <c r="V142" s="2">
        <f>G142/(F142*U142)</f>
        <v>0.33344891354600092</v>
      </c>
      <c r="W142" t="str">
        <f>IF(OR(MONTH(B142)=12, MONTH(B142)&lt;=2), "Winter", IF(AND(MONTH(B142)&gt;=7, MONTH(B142)&lt;=9), "Monsoon", "Other"))</f>
        <v>Winter</v>
      </c>
      <c r="X142">
        <f>IF(C142&gt;D142,1,0)</f>
        <v>1</v>
      </c>
      <c r="Y142" t="str">
        <f t="shared" si="4"/>
        <v>Slight Delay</v>
      </c>
      <c r="Z142">
        <f t="shared" si="5"/>
        <v>0</v>
      </c>
      <c r="AA142" s="6" t="str">
        <f>TEXT(B142, "yyyy-mm-dd")</f>
        <v>2024-01-06</v>
      </c>
    </row>
    <row r="143" spans="1:27" x14ac:dyDescent="0.3">
      <c r="A143" t="s">
        <v>228</v>
      </c>
      <c r="B143" s="1">
        <v>45297.875</v>
      </c>
      <c r="C143" s="1">
        <v>45298.375</v>
      </c>
      <c r="D143" s="1">
        <v>45298.291666666664</v>
      </c>
      <c r="E143" t="s">
        <v>50</v>
      </c>
      <c r="F143">
        <v>424</v>
      </c>
      <c r="G143">
        <v>3515</v>
      </c>
      <c r="H143">
        <v>351</v>
      </c>
      <c r="I143">
        <v>25</v>
      </c>
      <c r="J143" t="s">
        <v>28</v>
      </c>
      <c r="K143" t="s">
        <v>38</v>
      </c>
      <c r="L143" t="s">
        <v>229</v>
      </c>
      <c r="M143" t="s">
        <v>30</v>
      </c>
      <c r="N143" t="s">
        <v>24</v>
      </c>
      <c r="P143" t="s">
        <v>25</v>
      </c>
      <c r="Q143">
        <v>4.3</v>
      </c>
      <c r="R143">
        <v>4.3</v>
      </c>
      <c r="S143">
        <f>(C143-D143)*24</f>
        <v>2.0000000000582077</v>
      </c>
      <c r="T143">
        <f>IF(C143&lt;=D143,1,0)</f>
        <v>0</v>
      </c>
      <c r="U143">
        <f>(C143-B143)*24</f>
        <v>12</v>
      </c>
      <c r="V143" s="2">
        <f>G143/(F143*U143)</f>
        <v>0.69084119496855345</v>
      </c>
      <c r="W143" t="str">
        <f>IF(OR(MONTH(B143)=12, MONTH(B143)&lt;=2), "Winter", IF(AND(MONTH(B143)&gt;=7, MONTH(B143)&lt;=9), "Monsoon", "Other"))</f>
        <v>Winter</v>
      </c>
      <c r="X143">
        <f>IF(C143&gt;D143,1,0)</f>
        <v>1</v>
      </c>
      <c r="Y143" t="str">
        <f t="shared" si="4"/>
        <v>Slight Delay</v>
      </c>
      <c r="Z143">
        <f t="shared" si="5"/>
        <v>0</v>
      </c>
      <c r="AA143" s="6" t="str">
        <f>TEXT(B143, "yyyy-mm-dd")</f>
        <v>2024-01-06</v>
      </c>
    </row>
    <row r="144" spans="1:27" x14ac:dyDescent="0.3">
      <c r="A144" t="s">
        <v>230</v>
      </c>
      <c r="B144" s="1">
        <v>45297.916666666664</v>
      </c>
      <c r="C144" s="1">
        <v>45298.416666666664</v>
      </c>
      <c r="D144" s="1">
        <v>45298.333333333336</v>
      </c>
      <c r="E144" t="s">
        <v>50</v>
      </c>
      <c r="F144">
        <v>647</v>
      </c>
      <c r="G144">
        <v>1183</v>
      </c>
      <c r="H144">
        <v>66</v>
      </c>
      <c r="I144">
        <v>3</v>
      </c>
      <c r="J144" t="s">
        <v>20</v>
      </c>
      <c r="K144" t="s">
        <v>64</v>
      </c>
      <c r="L144" t="s">
        <v>231</v>
      </c>
      <c r="M144" t="s">
        <v>45</v>
      </c>
      <c r="N144" t="s">
        <v>24</v>
      </c>
      <c r="O144">
        <v>4.2</v>
      </c>
      <c r="P144" t="s">
        <v>25</v>
      </c>
      <c r="Q144">
        <v>4.2</v>
      </c>
      <c r="R144">
        <v>4.2</v>
      </c>
      <c r="S144">
        <f>(C144-D144)*24</f>
        <v>1.9999999998835847</v>
      </c>
      <c r="T144">
        <f>IF(C144&lt;=D144,1,0)</f>
        <v>0</v>
      </c>
      <c r="U144">
        <f>(C144-B144)*24</f>
        <v>12</v>
      </c>
      <c r="V144" s="2">
        <f>G144/(F144*U144)</f>
        <v>0.15236991241628026</v>
      </c>
      <c r="W144" t="str">
        <f>IF(OR(MONTH(B144)=12, MONTH(B144)&lt;=2), "Winter", IF(AND(MONTH(B144)&gt;=7, MONTH(B144)&lt;=9), "Monsoon", "Other"))</f>
        <v>Winter</v>
      </c>
      <c r="X144">
        <f>IF(C144&gt;D144,1,0)</f>
        <v>1</v>
      </c>
      <c r="Y144" t="str">
        <f t="shared" si="4"/>
        <v>Slight Delay</v>
      </c>
      <c r="Z144">
        <f t="shared" si="5"/>
        <v>0</v>
      </c>
      <c r="AA144" s="6" t="str">
        <f>TEXT(B144, "yyyy-mm-dd")</f>
        <v>2024-01-06</v>
      </c>
    </row>
    <row r="145" spans="1:27" x14ac:dyDescent="0.3">
      <c r="A145" t="s">
        <v>232</v>
      </c>
      <c r="B145" s="1">
        <v>45297.958333333336</v>
      </c>
      <c r="C145" s="1">
        <v>45298.458333333336</v>
      </c>
      <c r="D145" s="1">
        <v>45298.375</v>
      </c>
      <c r="E145" t="s">
        <v>55</v>
      </c>
      <c r="F145">
        <v>926</v>
      </c>
      <c r="G145">
        <v>3444</v>
      </c>
      <c r="H145">
        <v>197</v>
      </c>
      <c r="I145">
        <v>15</v>
      </c>
      <c r="J145" t="s">
        <v>33</v>
      </c>
      <c r="K145" t="s">
        <v>21</v>
      </c>
      <c r="L145" t="s">
        <v>141</v>
      </c>
      <c r="M145" t="s">
        <v>48</v>
      </c>
      <c r="N145" t="s">
        <v>40</v>
      </c>
      <c r="O145">
        <v>4</v>
      </c>
      <c r="P145" t="s">
        <v>25</v>
      </c>
      <c r="Q145">
        <v>4.2</v>
      </c>
      <c r="R145">
        <v>4</v>
      </c>
      <c r="S145">
        <f>(C145-D145)*24</f>
        <v>2.0000000000582077</v>
      </c>
      <c r="T145">
        <f>IF(C145&lt;=D145,1,0)</f>
        <v>0</v>
      </c>
      <c r="U145">
        <f>(C145-B145)*24</f>
        <v>12</v>
      </c>
      <c r="V145" s="2">
        <f>G145/(F145*U145)</f>
        <v>0.30993520518358531</v>
      </c>
      <c r="W145" t="str">
        <f>IF(OR(MONTH(B145)=12, MONTH(B145)&lt;=2), "Winter", IF(AND(MONTH(B145)&gt;=7, MONTH(B145)&lt;=9), "Monsoon", "Other"))</f>
        <v>Winter</v>
      </c>
      <c r="X145">
        <f>IF(C145&gt;D145,1,0)</f>
        <v>1</v>
      </c>
      <c r="Y145" t="str">
        <f t="shared" si="4"/>
        <v>Slight Delay</v>
      </c>
      <c r="Z145">
        <f t="shared" si="5"/>
        <v>0</v>
      </c>
      <c r="AA145" s="6" t="str">
        <f>TEXT(B145, "yyyy-mm-dd")</f>
        <v>2024-01-06</v>
      </c>
    </row>
    <row r="146" spans="1:27" x14ac:dyDescent="0.3">
      <c r="A146" t="s">
        <v>233</v>
      </c>
      <c r="B146" s="1">
        <v>45298</v>
      </c>
      <c r="C146" s="1">
        <v>45298.5</v>
      </c>
      <c r="D146" s="1">
        <v>45298.416666666664</v>
      </c>
      <c r="E146" t="s">
        <v>32</v>
      </c>
      <c r="F146">
        <v>647</v>
      </c>
      <c r="G146">
        <v>687</v>
      </c>
      <c r="H146">
        <v>793</v>
      </c>
      <c r="I146">
        <v>6</v>
      </c>
      <c r="J146" t="s">
        <v>20</v>
      </c>
      <c r="K146" t="s">
        <v>38</v>
      </c>
      <c r="L146" t="s">
        <v>29</v>
      </c>
      <c r="M146" t="s">
        <v>23</v>
      </c>
      <c r="N146" t="s">
        <v>40</v>
      </c>
      <c r="P146" t="s">
        <v>25</v>
      </c>
      <c r="Q146">
        <v>4.2</v>
      </c>
      <c r="R146">
        <v>4.2</v>
      </c>
      <c r="S146">
        <f>(C146-D146)*24</f>
        <v>2.0000000000582077</v>
      </c>
      <c r="T146">
        <f>IF(C146&lt;=D146,1,0)</f>
        <v>0</v>
      </c>
      <c r="U146">
        <f>(C146-B146)*24</f>
        <v>12</v>
      </c>
      <c r="V146" s="2">
        <f>G146/(F146*U146)</f>
        <v>8.8485316846986087E-2</v>
      </c>
      <c r="W146" t="str">
        <f>IF(OR(MONTH(B146)=12, MONTH(B146)&lt;=2), "Winter", IF(AND(MONTH(B146)&gt;=7, MONTH(B146)&lt;=9), "Monsoon", "Other"))</f>
        <v>Winter</v>
      </c>
      <c r="X146">
        <f>IF(C146&gt;D146,1,0)</f>
        <v>1</v>
      </c>
      <c r="Y146" t="str">
        <f t="shared" si="4"/>
        <v>Slight Delay</v>
      </c>
      <c r="Z146">
        <f t="shared" si="5"/>
        <v>0</v>
      </c>
      <c r="AA146" s="6" t="str">
        <f>TEXT(B146, "yyyy-mm-dd")</f>
        <v>2024-01-07</v>
      </c>
    </row>
    <row r="147" spans="1:27" x14ac:dyDescent="0.3">
      <c r="A147" t="s">
        <v>234</v>
      </c>
      <c r="B147" s="1">
        <v>45298.041666666664</v>
      </c>
      <c r="C147" s="1">
        <v>45298.541666666664</v>
      </c>
      <c r="D147" s="1">
        <v>45298.458333333336</v>
      </c>
      <c r="E147" t="s">
        <v>27</v>
      </c>
      <c r="F147">
        <v>941</v>
      </c>
      <c r="G147">
        <v>3735</v>
      </c>
      <c r="H147">
        <v>74</v>
      </c>
      <c r="I147">
        <v>28</v>
      </c>
      <c r="J147" t="s">
        <v>20</v>
      </c>
      <c r="K147" t="s">
        <v>34</v>
      </c>
      <c r="L147" t="s">
        <v>229</v>
      </c>
      <c r="M147" t="s">
        <v>61</v>
      </c>
      <c r="N147" t="s">
        <v>40</v>
      </c>
      <c r="O147">
        <v>4.7</v>
      </c>
      <c r="P147" t="s">
        <v>25</v>
      </c>
      <c r="Q147">
        <v>4.4000000000000004</v>
      </c>
      <c r="R147">
        <v>4.7</v>
      </c>
      <c r="S147">
        <f>(C147-D147)*24</f>
        <v>1.9999999998835847</v>
      </c>
      <c r="T147">
        <f>IF(C147&lt;=D147,1,0)</f>
        <v>0</v>
      </c>
      <c r="U147">
        <f>(C147-B147)*24</f>
        <v>12</v>
      </c>
      <c r="V147" s="2">
        <f>G147/(F147*U147)</f>
        <v>0.33076514346439956</v>
      </c>
      <c r="W147" t="str">
        <f>IF(OR(MONTH(B147)=12, MONTH(B147)&lt;=2), "Winter", IF(AND(MONTH(B147)&gt;=7, MONTH(B147)&lt;=9), "Monsoon", "Other"))</f>
        <v>Winter</v>
      </c>
      <c r="X147">
        <f>IF(C147&gt;D147,1,0)</f>
        <v>1</v>
      </c>
      <c r="Y147" t="str">
        <f t="shared" si="4"/>
        <v>Slight Delay</v>
      </c>
      <c r="Z147">
        <f t="shared" si="5"/>
        <v>0</v>
      </c>
      <c r="AA147" s="6" t="str">
        <f>TEXT(B147, "yyyy-mm-dd")</f>
        <v>2024-01-07</v>
      </c>
    </row>
    <row r="148" spans="1:27" x14ac:dyDescent="0.3">
      <c r="A148" t="s">
        <v>235</v>
      </c>
      <c r="B148" s="1">
        <v>45298.083333333336</v>
      </c>
      <c r="C148" s="1">
        <v>45298.583333333336</v>
      </c>
      <c r="D148" s="1">
        <v>45298.5</v>
      </c>
      <c r="E148" t="s">
        <v>66</v>
      </c>
      <c r="F148">
        <v>795</v>
      </c>
      <c r="G148">
        <v>1865</v>
      </c>
      <c r="H148">
        <v>724</v>
      </c>
      <c r="I148">
        <v>26</v>
      </c>
      <c r="J148" t="s">
        <v>33</v>
      </c>
      <c r="K148" t="s">
        <v>34</v>
      </c>
      <c r="L148" t="s">
        <v>109</v>
      </c>
      <c r="M148" t="s">
        <v>45</v>
      </c>
      <c r="N148" t="s">
        <v>24</v>
      </c>
      <c r="O148">
        <v>4.7</v>
      </c>
      <c r="P148" t="s">
        <v>25</v>
      </c>
      <c r="Q148">
        <v>4.2</v>
      </c>
      <c r="R148">
        <v>4.7</v>
      </c>
      <c r="S148">
        <f>(C148-D148)*24</f>
        <v>2.0000000000582077</v>
      </c>
      <c r="T148">
        <f>IF(C148&lt;=D148,1,0)</f>
        <v>0</v>
      </c>
      <c r="U148">
        <f>(C148-B148)*24</f>
        <v>12</v>
      </c>
      <c r="V148" s="2">
        <f>G148/(F148*U148)</f>
        <v>0.19549266247379454</v>
      </c>
      <c r="W148" t="str">
        <f>IF(OR(MONTH(B148)=12, MONTH(B148)&lt;=2), "Winter", IF(AND(MONTH(B148)&gt;=7, MONTH(B148)&lt;=9), "Monsoon", "Other"))</f>
        <v>Winter</v>
      </c>
      <c r="X148">
        <f>IF(C148&gt;D148,1,0)</f>
        <v>1</v>
      </c>
      <c r="Y148" t="str">
        <f t="shared" si="4"/>
        <v>Slight Delay</v>
      </c>
      <c r="Z148">
        <f t="shared" si="5"/>
        <v>0</v>
      </c>
      <c r="AA148" s="6" t="str">
        <f>TEXT(B148, "yyyy-mm-dd")</f>
        <v>2024-01-07</v>
      </c>
    </row>
    <row r="149" spans="1:27" x14ac:dyDescent="0.3">
      <c r="A149" t="s">
        <v>236</v>
      </c>
      <c r="B149" s="1">
        <v>45298.125</v>
      </c>
      <c r="C149" s="1">
        <v>45298.625</v>
      </c>
      <c r="D149" s="1">
        <v>45298.541666666664</v>
      </c>
      <c r="E149" t="s">
        <v>50</v>
      </c>
      <c r="F149">
        <v>471</v>
      </c>
      <c r="G149">
        <v>4644</v>
      </c>
      <c r="H149">
        <v>311</v>
      </c>
      <c r="I149">
        <v>1</v>
      </c>
      <c r="J149" t="s">
        <v>37</v>
      </c>
      <c r="K149" t="s">
        <v>21</v>
      </c>
      <c r="L149" t="s">
        <v>81</v>
      </c>
      <c r="M149" t="s">
        <v>48</v>
      </c>
      <c r="N149" t="s">
        <v>24</v>
      </c>
      <c r="O149">
        <v>4.2</v>
      </c>
      <c r="P149" t="s">
        <v>25</v>
      </c>
      <c r="Q149">
        <v>4.2</v>
      </c>
      <c r="R149">
        <v>4.2</v>
      </c>
      <c r="S149">
        <f>(C149-D149)*24</f>
        <v>2.0000000000582077</v>
      </c>
      <c r="T149">
        <f>IF(C149&lt;=D149,1,0)</f>
        <v>0</v>
      </c>
      <c r="U149">
        <f>(C149-B149)*24</f>
        <v>12</v>
      </c>
      <c r="V149" s="2">
        <f>G149/(F149*U149)</f>
        <v>0.82165605095541405</v>
      </c>
      <c r="W149" t="str">
        <f>IF(OR(MONTH(B149)=12, MONTH(B149)&lt;=2), "Winter", IF(AND(MONTH(B149)&gt;=7, MONTH(B149)&lt;=9), "Monsoon", "Other"))</f>
        <v>Winter</v>
      </c>
      <c r="X149">
        <f>IF(C149&gt;D149,1,0)</f>
        <v>1</v>
      </c>
      <c r="Y149" t="str">
        <f t="shared" si="4"/>
        <v>Slight Delay</v>
      </c>
      <c r="Z149">
        <f t="shared" si="5"/>
        <v>0</v>
      </c>
      <c r="AA149" s="6" t="str">
        <f>TEXT(B149, "yyyy-mm-dd")</f>
        <v>2024-01-07</v>
      </c>
    </row>
    <row r="150" spans="1:27" x14ac:dyDescent="0.3">
      <c r="A150" t="s">
        <v>237</v>
      </c>
      <c r="B150" s="1">
        <v>45298.166666666664</v>
      </c>
      <c r="C150" s="1">
        <v>45298.666666666664</v>
      </c>
      <c r="D150" s="1">
        <v>45298.583333333336</v>
      </c>
      <c r="E150" t="s">
        <v>55</v>
      </c>
      <c r="F150">
        <v>155</v>
      </c>
      <c r="G150">
        <v>4324</v>
      </c>
      <c r="H150">
        <v>546</v>
      </c>
      <c r="I150">
        <v>5</v>
      </c>
      <c r="J150" t="s">
        <v>20</v>
      </c>
      <c r="K150" t="s">
        <v>38</v>
      </c>
      <c r="L150" t="s">
        <v>51</v>
      </c>
      <c r="M150" t="s">
        <v>30</v>
      </c>
      <c r="N150" t="s">
        <v>24</v>
      </c>
      <c r="O150">
        <v>4.7</v>
      </c>
      <c r="P150" t="s">
        <v>25</v>
      </c>
      <c r="Q150">
        <v>4.3</v>
      </c>
      <c r="R150">
        <v>4.7</v>
      </c>
      <c r="S150">
        <f>(C150-D150)*24</f>
        <v>1.9999999998835847</v>
      </c>
      <c r="T150">
        <f>IF(C150&lt;=D150,1,0)</f>
        <v>0</v>
      </c>
      <c r="U150">
        <f>(C150-B150)*24</f>
        <v>12</v>
      </c>
      <c r="V150" s="2">
        <f>G150/(F150*U150)</f>
        <v>2.3247311827956989</v>
      </c>
      <c r="W150" t="str">
        <f>IF(OR(MONTH(B150)=12, MONTH(B150)&lt;=2), "Winter", IF(AND(MONTH(B150)&gt;=7, MONTH(B150)&lt;=9), "Monsoon", "Other"))</f>
        <v>Winter</v>
      </c>
      <c r="X150">
        <f>IF(C150&gt;D150,1,0)</f>
        <v>1</v>
      </c>
      <c r="Y150" t="str">
        <f t="shared" si="4"/>
        <v>Slight Delay</v>
      </c>
      <c r="Z150">
        <f t="shared" si="5"/>
        <v>0</v>
      </c>
      <c r="AA150" s="6" t="str">
        <f>TEXT(B150, "yyyy-mm-dd")</f>
        <v>2024-01-07</v>
      </c>
    </row>
    <row r="151" spans="1:27" x14ac:dyDescent="0.3">
      <c r="A151" t="s">
        <v>238</v>
      </c>
      <c r="B151" s="1">
        <v>45298.208333333336</v>
      </c>
      <c r="C151" s="1">
        <v>45298.708333333336</v>
      </c>
      <c r="D151" s="1">
        <v>45298.625</v>
      </c>
      <c r="E151" t="s">
        <v>27</v>
      </c>
      <c r="F151">
        <v>863</v>
      </c>
      <c r="G151">
        <v>4354</v>
      </c>
      <c r="H151">
        <v>680</v>
      </c>
      <c r="I151">
        <v>26</v>
      </c>
      <c r="J151" t="s">
        <v>33</v>
      </c>
      <c r="K151" t="s">
        <v>34</v>
      </c>
      <c r="L151" t="s">
        <v>42</v>
      </c>
      <c r="M151" t="s">
        <v>48</v>
      </c>
      <c r="N151" t="s">
        <v>40</v>
      </c>
      <c r="P151" t="s">
        <v>25</v>
      </c>
      <c r="Q151">
        <v>4.2</v>
      </c>
      <c r="R151">
        <v>4.2</v>
      </c>
      <c r="S151">
        <f>(C151-D151)*24</f>
        <v>2.0000000000582077</v>
      </c>
      <c r="T151">
        <f>IF(C151&lt;=D151,1,0)</f>
        <v>0</v>
      </c>
      <c r="U151">
        <f>(C151-B151)*24</f>
        <v>12</v>
      </c>
      <c r="V151" s="2">
        <f>G151/(F151*U151)</f>
        <v>0.42043259945925066</v>
      </c>
      <c r="W151" t="str">
        <f>IF(OR(MONTH(B151)=12, MONTH(B151)&lt;=2), "Winter", IF(AND(MONTH(B151)&gt;=7, MONTH(B151)&lt;=9), "Monsoon", "Other"))</f>
        <v>Winter</v>
      </c>
      <c r="X151">
        <f>IF(C151&gt;D151,1,0)</f>
        <v>1</v>
      </c>
      <c r="Y151" t="str">
        <f t="shared" si="4"/>
        <v>Slight Delay</v>
      </c>
      <c r="Z151">
        <f t="shared" si="5"/>
        <v>0</v>
      </c>
      <c r="AA151" s="6" t="str">
        <f>TEXT(B151, "yyyy-mm-dd")</f>
        <v>2024-01-07</v>
      </c>
    </row>
    <row r="152" spans="1:27" x14ac:dyDescent="0.3">
      <c r="A152" t="s">
        <v>239</v>
      </c>
      <c r="B152" s="1">
        <v>45298.25</v>
      </c>
      <c r="C152" s="1">
        <v>45298.75</v>
      </c>
      <c r="D152" s="1">
        <v>45298.666666666664</v>
      </c>
      <c r="E152" t="s">
        <v>32</v>
      </c>
      <c r="F152">
        <v>500</v>
      </c>
      <c r="G152">
        <v>1748</v>
      </c>
      <c r="H152">
        <v>194</v>
      </c>
      <c r="I152">
        <v>4</v>
      </c>
      <c r="J152" t="s">
        <v>33</v>
      </c>
      <c r="K152" t="s">
        <v>38</v>
      </c>
      <c r="L152" t="s">
        <v>138</v>
      </c>
      <c r="M152" t="s">
        <v>30</v>
      </c>
      <c r="N152" t="s">
        <v>24</v>
      </c>
      <c r="P152" t="s">
        <v>25</v>
      </c>
      <c r="Q152">
        <v>4.3</v>
      </c>
      <c r="R152">
        <v>4.3</v>
      </c>
      <c r="S152">
        <f>(C152-D152)*24</f>
        <v>2.0000000000582077</v>
      </c>
      <c r="T152">
        <f>IF(C152&lt;=D152,1,0)</f>
        <v>0</v>
      </c>
      <c r="U152">
        <f>(C152-B152)*24</f>
        <v>12</v>
      </c>
      <c r="V152" s="2">
        <f>G152/(F152*U152)</f>
        <v>0.29133333333333333</v>
      </c>
      <c r="W152" t="str">
        <f>IF(OR(MONTH(B152)=12, MONTH(B152)&lt;=2), "Winter", IF(AND(MONTH(B152)&gt;=7, MONTH(B152)&lt;=9), "Monsoon", "Other"))</f>
        <v>Winter</v>
      </c>
      <c r="X152">
        <f>IF(C152&gt;D152,1,0)</f>
        <v>1</v>
      </c>
      <c r="Y152" t="str">
        <f t="shared" si="4"/>
        <v>Slight Delay</v>
      </c>
      <c r="Z152">
        <f t="shared" si="5"/>
        <v>0</v>
      </c>
      <c r="AA152" s="6" t="str">
        <f>TEXT(B152, "yyyy-mm-dd")</f>
        <v>2024-01-07</v>
      </c>
    </row>
    <row r="153" spans="1:27" x14ac:dyDescent="0.3">
      <c r="A153" t="s">
        <v>240</v>
      </c>
      <c r="B153" s="1">
        <v>45298.291666666664</v>
      </c>
      <c r="C153" s="1">
        <v>45298.791666666664</v>
      </c>
      <c r="D153" s="1">
        <v>45298.708333333336</v>
      </c>
      <c r="E153" t="s">
        <v>66</v>
      </c>
      <c r="F153">
        <v>348</v>
      </c>
      <c r="G153">
        <v>2491</v>
      </c>
      <c r="H153">
        <v>418</v>
      </c>
      <c r="I153">
        <v>29</v>
      </c>
      <c r="J153" t="s">
        <v>28</v>
      </c>
      <c r="K153" t="s">
        <v>38</v>
      </c>
      <c r="L153" t="s">
        <v>115</v>
      </c>
      <c r="M153" t="s">
        <v>45</v>
      </c>
      <c r="N153" t="s">
        <v>24</v>
      </c>
      <c r="O153">
        <v>4.5</v>
      </c>
      <c r="P153" t="s">
        <v>25</v>
      </c>
      <c r="Q153">
        <v>4.2</v>
      </c>
      <c r="R153">
        <v>4.5</v>
      </c>
      <c r="S153">
        <f>(C153-D153)*24</f>
        <v>1.9999999998835847</v>
      </c>
      <c r="T153">
        <f>IF(C153&lt;=D153,1,0)</f>
        <v>0</v>
      </c>
      <c r="U153">
        <f>(C153-B153)*24</f>
        <v>12</v>
      </c>
      <c r="V153" s="2">
        <f>G153/(F153*U153)</f>
        <v>0.59650383141762453</v>
      </c>
      <c r="W153" t="str">
        <f>IF(OR(MONTH(B153)=12, MONTH(B153)&lt;=2), "Winter", IF(AND(MONTH(B153)&gt;=7, MONTH(B153)&lt;=9), "Monsoon", "Other"))</f>
        <v>Winter</v>
      </c>
      <c r="X153">
        <f>IF(C153&gt;D153,1,0)</f>
        <v>1</v>
      </c>
      <c r="Y153" t="str">
        <f t="shared" si="4"/>
        <v>Slight Delay</v>
      </c>
      <c r="Z153">
        <f t="shared" si="5"/>
        <v>0</v>
      </c>
      <c r="AA153" s="6" t="str">
        <f>TEXT(B153, "yyyy-mm-dd")</f>
        <v>2024-01-07</v>
      </c>
    </row>
    <row r="154" spans="1:27" x14ac:dyDescent="0.3">
      <c r="A154" t="s">
        <v>241</v>
      </c>
      <c r="B154" s="1">
        <v>45298.333333333336</v>
      </c>
      <c r="C154" s="1">
        <v>45298.833333333336</v>
      </c>
      <c r="D154" s="1">
        <v>45298.75</v>
      </c>
      <c r="E154" t="s">
        <v>19</v>
      </c>
      <c r="F154">
        <v>305</v>
      </c>
      <c r="G154">
        <v>3457</v>
      </c>
      <c r="H154">
        <v>408</v>
      </c>
      <c r="I154">
        <v>21</v>
      </c>
      <c r="J154" t="s">
        <v>33</v>
      </c>
      <c r="K154" t="s">
        <v>34</v>
      </c>
      <c r="L154" t="s">
        <v>53</v>
      </c>
      <c r="M154" t="s">
        <v>45</v>
      </c>
      <c r="N154" t="s">
        <v>24</v>
      </c>
      <c r="P154" t="s">
        <v>25</v>
      </c>
      <c r="Q154">
        <v>4.2</v>
      </c>
      <c r="R154">
        <v>4.2</v>
      </c>
      <c r="S154">
        <f>(C154-D154)*24</f>
        <v>2.0000000000582077</v>
      </c>
      <c r="T154">
        <f>IF(C154&lt;=D154,1,0)</f>
        <v>0</v>
      </c>
      <c r="U154">
        <f>(C154-B154)*24</f>
        <v>12</v>
      </c>
      <c r="V154" s="2">
        <f>G154/(F154*U154)</f>
        <v>0.94453551912568301</v>
      </c>
      <c r="W154" t="str">
        <f>IF(OR(MONTH(B154)=12, MONTH(B154)&lt;=2), "Winter", IF(AND(MONTH(B154)&gt;=7, MONTH(B154)&lt;=9), "Monsoon", "Other"))</f>
        <v>Winter</v>
      </c>
      <c r="X154">
        <f>IF(C154&gt;D154,1,0)</f>
        <v>1</v>
      </c>
      <c r="Y154" t="str">
        <f t="shared" si="4"/>
        <v>Slight Delay</v>
      </c>
      <c r="Z154">
        <f t="shared" si="5"/>
        <v>0</v>
      </c>
      <c r="AA154" s="6" t="str">
        <f>TEXT(B154, "yyyy-mm-dd")</f>
        <v>2024-01-07</v>
      </c>
    </row>
    <row r="155" spans="1:27" x14ac:dyDescent="0.3">
      <c r="A155" t="s">
        <v>242</v>
      </c>
      <c r="B155" s="1">
        <v>45298.375</v>
      </c>
      <c r="C155" s="1">
        <v>45298.875</v>
      </c>
      <c r="D155" s="1">
        <v>45298.791666666664</v>
      </c>
      <c r="E155" t="s">
        <v>27</v>
      </c>
      <c r="F155">
        <v>96</v>
      </c>
      <c r="G155">
        <v>905</v>
      </c>
      <c r="H155">
        <v>693</v>
      </c>
      <c r="I155">
        <v>21</v>
      </c>
      <c r="J155" t="s">
        <v>20</v>
      </c>
      <c r="K155" t="s">
        <v>21</v>
      </c>
      <c r="L155" t="s">
        <v>29</v>
      </c>
      <c r="M155" t="s">
        <v>23</v>
      </c>
      <c r="N155" t="s">
        <v>24</v>
      </c>
      <c r="O155">
        <v>4.7</v>
      </c>
      <c r="P155" t="s">
        <v>25</v>
      </c>
      <c r="Q155">
        <v>4.3</v>
      </c>
      <c r="R155">
        <v>4.7</v>
      </c>
      <c r="S155">
        <f>(C155-D155)*24</f>
        <v>2.0000000000582077</v>
      </c>
      <c r="T155">
        <f>IF(C155&lt;=D155,1,0)</f>
        <v>0</v>
      </c>
      <c r="U155">
        <f>(C155-B155)*24</f>
        <v>12</v>
      </c>
      <c r="V155" s="2">
        <f>G155/(F155*U155)</f>
        <v>0.78559027777777779</v>
      </c>
      <c r="W155" t="str">
        <f>IF(OR(MONTH(B155)=12, MONTH(B155)&lt;=2), "Winter", IF(AND(MONTH(B155)&gt;=7, MONTH(B155)&lt;=9), "Monsoon", "Other"))</f>
        <v>Winter</v>
      </c>
      <c r="X155">
        <f>IF(C155&gt;D155,1,0)</f>
        <v>1</v>
      </c>
      <c r="Y155" t="str">
        <f t="shared" si="4"/>
        <v>Slight Delay</v>
      </c>
      <c r="Z155">
        <f t="shared" si="5"/>
        <v>0</v>
      </c>
      <c r="AA155" s="6" t="str">
        <f>TEXT(B155, "yyyy-mm-dd")</f>
        <v>2024-01-07</v>
      </c>
    </row>
    <row r="156" spans="1:27" x14ac:dyDescent="0.3">
      <c r="A156" t="s">
        <v>243</v>
      </c>
      <c r="B156" s="1">
        <v>45298.416666666664</v>
      </c>
      <c r="C156" s="1">
        <v>45298.916666666664</v>
      </c>
      <c r="D156" s="1">
        <v>45298.833333333336</v>
      </c>
      <c r="E156" t="s">
        <v>32</v>
      </c>
      <c r="F156">
        <v>220</v>
      </c>
      <c r="G156">
        <v>1569</v>
      </c>
      <c r="H156">
        <v>224</v>
      </c>
      <c r="I156">
        <v>19</v>
      </c>
      <c r="J156" t="s">
        <v>28</v>
      </c>
      <c r="K156" t="s">
        <v>38</v>
      </c>
      <c r="L156" t="s">
        <v>109</v>
      </c>
      <c r="M156" t="s">
        <v>23</v>
      </c>
      <c r="N156" t="s">
        <v>40</v>
      </c>
      <c r="O156">
        <v>3.8</v>
      </c>
      <c r="P156" t="s">
        <v>25</v>
      </c>
      <c r="Q156">
        <v>4.2</v>
      </c>
      <c r="R156">
        <v>3.8</v>
      </c>
      <c r="S156">
        <f>(C156-D156)*24</f>
        <v>1.9999999998835847</v>
      </c>
      <c r="T156">
        <f>IF(C156&lt;=D156,1,0)</f>
        <v>0</v>
      </c>
      <c r="U156">
        <f>(C156-B156)*24</f>
        <v>12</v>
      </c>
      <c r="V156" s="2">
        <f>G156/(F156*U156)</f>
        <v>0.59431818181818186</v>
      </c>
      <c r="W156" t="str">
        <f>IF(OR(MONTH(B156)=12, MONTH(B156)&lt;=2), "Winter", IF(AND(MONTH(B156)&gt;=7, MONTH(B156)&lt;=9), "Monsoon", "Other"))</f>
        <v>Winter</v>
      </c>
      <c r="X156">
        <f>IF(C156&gt;D156,1,0)</f>
        <v>1</v>
      </c>
      <c r="Y156" t="str">
        <f t="shared" si="4"/>
        <v>Slight Delay</v>
      </c>
      <c r="Z156">
        <f t="shared" si="5"/>
        <v>0</v>
      </c>
      <c r="AA156" s="6" t="str">
        <f>TEXT(B156, "yyyy-mm-dd")</f>
        <v>2024-01-07</v>
      </c>
    </row>
    <row r="157" spans="1:27" x14ac:dyDescent="0.3">
      <c r="A157" t="s">
        <v>244</v>
      </c>
      <c r="B157" s="1">
        <v>45298.458333333336</v>
      </c>
      <c r="C157" s="1">
        <v>45298.958333333336</v>
      </c>
      <c r="D157" s="1">
        <v>45298.875</v>
      </c>
      <c r="E157" t="s">
        <v>50</v>
      </c>
      <c r="F157">
        <v>326</v>
      </c>
      <c r="G157">
        <v>4767</v>
      </c>
      <c r="H157">
        <v>191</v>
      </c>
      <c r="I157">
        <v>13</v>
      </c>
      <c r="J157" t="s">
        <v>28</v>
      </c>
      <c r="K157" t="s">
        <v>34</v>
      </c>
      <c r="L157" t="s">
        <v>84</v>
      </c>
      <c r="M157" t="s">
        <v>45</v>
      </c>
      <c r="N157" t="s">
        <v>24</v>
      </c>
      <c r="O157">
        <v>4.5</v>
      </c>
      <c r="P157" t="s">
        <v>25</v>
      </c>
      <c r="Q157">
        <v>4.2</v>
      </c>
      <c r="R157">
        <v>4.5</v>
      </c>
      <c r="S157">
        <f>(C157-D157)*24</f>
        <v>2.0000000000582077</v>
      </c>
      <c r="T157">
        <f>IF(C157&lt;=D157,1,0)</f>
        <v>0</v>
      </c>
      <c r="U157">
        <f>(C157-B157)*24</f>
        <v>12</v>
      </c>
      <c r="V157" s="2">
        <f>G157/(F157*U157)</f>
        <v>1.218558282208589</v>
      </c>
      <c r="W157" t="str">
        <f>IF(OR(MONTH(B157)=12, MONTH(B157)&lt;=2), "Winter", IF(AND(MONTH(B157)&gt;=7, MONTH(B157)&lt;=9), "Monsoon", "Other"))</f>
        <v>Winter</v>
      </c>
      <c r="X157">
        <f>IF(C157&gt;D157,1,0)</f>
        <v>1</v>
      </c>
      <c r="Y157" t="str">
        <f t="shared" si="4"/>
        <v>Slight Delay</v>
      </c>
      <c r="Z157">
        <f t="shared" si="5"/>
        <v>0</v>
      </c>
      <c r="AA157" s="6" t="str">
        <f>TEXT(B157, "yyyy-mm-dd")</f>
        <v>2024-01-07</v>
      </c>
    </row>
    <row r="158" spans="1:27" x14ac:dyDescent="0.3">
      <c r="A158" t="s">
        <v>245</v>
      </c>
      <c r="B158" s="1">
        <v>45298.5</v>
      </c>
      <c r="C158" s="1">
        <v>45299</v>
      </c>
      <c r="D158" s="1">
        <v>45298.916666666664</v>
      </c>
      <c r="E158" t="s">
        <v>32</v>
      </c>
      <c r="F158">
        <v>387</v>
      </c>
      <c r="G158">
        <v>3197</v>
      </c>
      <c r="H158">
        <v>149</v>
      </c>
      <c r="I158">
        <v>9</v>
      </c>
      <c r="J158" t="s">
        <v>33</v>
      </c>
      <c r="K158" t="s">
        <v>21</v>
      </c>
      <c r="L158" t="s">
        <v>78</v>
      </c>
      <c r="M158" t="s">
        <v>48</v>
      </c>
      <c r="N158" t="s">
        <v>40</v>
      </c>
      <c r="O158">
        <v>4.7</v>
      </c>
      <c r="P158" t="s">
        <v>25</v>
      </c>
      <c r="Q158">
        <v>4.2</v>
      </c>
      <c r="R158">
        <v>4.7</v>
      </c>
      <c r="S158">
        <f>(C158-D158)*24</f>
        <v>2.0000000000582077</v>
      </c>
      <c r="T158">
        <f>IF(C158&lt;=D158,1,0)</f>
        <v>0</v>
      </c>
      <c r="U158">
        <f>(C158-B158)*24</f>
        <v>12</v>
      </c>
      <c r="V158" s="2">
        <f>G158/(F158*U158)</f>
        <v>0.68841515934539188</v>
      </c>
      <c r="W158" t="str">
        <f>IF(OR(MONTH(B158)=12, MONTH(B158)&lt;=2), "Winter", IF(AND(MONTH(B158)&gt;=7, MONTH(B158)&lt;=9), "Monsoon", "Other"))</f>
        <v>Winter</v>
      </c>
      <c r="X158">
        <f>IF(C158&gt;D158,1,0)</f>
        <v>1</v>
      </c>
      <c r="Y158" t="str">
        <f t="shared" si="4"/>
        <v>Slight Delay</v>
      </c>
      <c r="Z158">
        <f t="shared" si="5"/>
        <v>0</v>
      </c>
      <c r="AA158" s="6" t="str">
        <f>TEXT(B158, "yyyy-mm-dd")</f>
        <v>2024-01-07</v>
      </c>
    </row>
    <row r="159" spans="1:27" x14ac:dyDescent="0.3">
      <c r="A159" t="s">
        <v>246</v>
      </c>
      <c r="B159" s="1">
        <v>45298.541666666664</v>
      </c>
      <c r="C159" s="1">
        <v>45299.041666666664</v>
      </c>
      <c r="D159" s="1">
        <v>45298.958333333336</v>
      </c>
      <c r="E159" t="s">
        <v>32</v>
      </c>
      <c r="F159">
        <v>242</v>
      </c>
      <c r="G159">
        <v>2302</v>
      </c>
      <c r="H159">
        <v>535</v>
      </c>
      <c r="I159">
        <v>26</v>
      </c>
      <c r="J159" t="s">
        <v>33</v>
      </c>
      <c r="K159" t="s">
        <v>34</v>
      </c>
      <c r="L159" t="s">
        <v>159</v>
      </c>
      <c r="M159" t="s">
        <v>61</v>
      </c>
      <c r="N159" t="s">
        <v>40</v>
      </c>
      <c r="O159">
        <v>4.7</v>
      </c>
      <c r="P159" t="s">
        <v>25</v>
      </c>
      <c r="Q159">
        <v>4.4000000000000004</v>
      </c>
      <c r="R159">
        <v>4.7</v>
      </c>
      <c r="S159">
        <f>(C159-D159)*24</f>
        <v>1.9999999998835847</v>
      </c>
      <c r="T159">
        <f>IF(C159&lt;=D159,1,0)</f>
        <v>0</v>
      </c>
      <c r="U159">
        <f>(C159-B159)*24</f>
        <v>12</v>
      </c>
      <c r="V159" s="2">
        <f>G159/(F159*U159)</f>
        <v>0.79269972451790638</v>
      </c>
      <c r="W159" t="str">
        <f>IF(OR(MONTH(B159)=12, MONTH(B159)&lt;=2), "Winter", IF(AND(MONTH(B159)&gt;=7, MONTH(B159)&lt;=9), "Monsoon", "Other"))</f>
        <v>Winter</v>
      </c>
      <c r="X159">
        <f>IF(C159&gt;D159,1,0)</f>
        <v>1</v>
      </c>
      <c r="Y159" t="str">
        <f t="shared" si="4"/>
        <v>Slight Delay</v>
      </c>
      <c r="Z159">
        <f t="shared" si="5"/>
        <v>0</v>
      </c>
      <c r="AA159" s="6" t="str">
        <f>TEXT(B159, "yyyy-mm-dd")</f>
        <v>2024-01-07</v>
      </c>
    </row>
    <row r="160" spans="1:27" x14ac:dyDescent="0.3">
      <c r="A160" t="s">
        <v>247</v>
      </c>
      <c r="B160" s="1">
        <v>45298.583333333336</v>
      </c>
      <c r="C160" s="1">
        <v>45299.083333333336</v>
      </c>
      <c r="D160" s="1">
        <v>45299</v>
      </c>
      <c r="E160" t="s">
        <v>66</v>
      </c>
      <c r="F160">
        <v>96</v>
      </c>
      <c r="G160">
        <v>4846</v>
      </c>
      <c r="H160">
        <v>388</v>
      </c>
      <c r="I160">
        <v>27</v>
      </c>
      <c r="J160" t="s">
        <v>28</v>
      </c>
      <c r="K160" t="s">
        <v>34</v>
      </c>
      <c r="L160" t="s">
        <v>53</v>
      </c>
      <c r="M160" t="s">
        <v>23</v>
      </c>
      <c r="N160" t="s">
        <v>40</v>
      </c>
      <c r="O160">
        <v>4.2</v>
      </c>
      <c r="P160" t="s">
        <v>25</v>
      </c>
      <c r="Q160">
        <v>4.2</v>
      </c>
      <c r="R160">
        <v>4.2</v>
      </c>
      <c r="S160">
        <f>(C160-D160)*24</f>
        <v>2.0000000000582077</v>
      </c>
      <c r="T160">
        <f>IF(C160&lt;=D160,1,0)</f>
        <v>0</v>
      </c>
      <c r="U160">
        <f>(C160-B160)*24</f>
        <v>12</v>
      </c>
      <c r="V160" s="2">
        <f>G160/(F160*U160)</f>
        <v>4.2065972222222223</v>
      </c>
      <c r="W160" t="str">
        <f>IF(OR(MONTH(B160)=12, MONTH(B160)&lt;=2), "Winter", IF(AND(MONTH(B160)&gt;=7, MONTH(B160)&lt;=9), "Monsoon", "Other"))</f>
        <v>Winter</v>
      </c>
      <c r="X160">
        <f>IF(C160&gt;D160,1,0)</f>
        <v>1</v>
      </c>
      <c r="Y160" t="str">
        <f t="shared" si="4"/>
        <v>Slight Delay</v>
      </c>
      <c r="Z160">
        <f t="shared" si="5"/>
        <v>0</v>
      </c>
      <c r="AA160" s="6" t="str">
        <f>TEXT(B160, "yyyy-mm-dd")</f>
        <v>2024-01-07</v>
      </c>
    </row>
    <row r="161" spans="1:27" x14ac:dyDescent="0.3">
      <c r="A161" t="s">
        <v>248</v>
      </c>
      <c r="B161" s="1">
        <v>45298.625</v>
      </c>
      <c r="C161" s="1">
        <v>45299.125</v>
      </c>
      <c r="D161" s="1">
        <v>45299.041666666664</v>
      </c>
      <c r="E161" t="s">
        <v>19</v>
      </c>
      <c r="F161">
        <v>93</v>
      </c>
      <c r="G161">
        <v>3144</v>
      </c>
      <c r="H161">
        <v>454</v>
      </c>
      <c r="I161">
        <v>12</v>
      </c>
      <c r="J161" t="s">
        <v>20</v>
      </c>
      <c r="K161" t="s">
        <v>38</v>
      </c>
      <c r="L161" t="s">
        <v>92</v>
      </c>
      <c r="M161" t="s">
        <v>45</v>
      </c>
      <c r="N161" t="s">
        <v>24</v>
      </c>
      <c r="O161">
        <v>4</v>
      </c>
      <c r="P161" t="s">
        <v>25</v>
      </c>
      <c r="Q161">
        <v>4.2</v>
      </c>
      <c r="R161">
        <v>4</v>
      </c>
      <c r="S161">
        <f>(C161-D161)*24</f>
        <v>2.0000000000582077</v>
      </c>
      <c r="T161">
        <f>IF(C161&lt;=D161,1,0)</f>
        <v>0</v>
      </c>
      <c r="U161">
        <f>(C161-B161)*24</f>
        <v>12</v>
      </c>
      <c r="V161" s="2">
        <f>G161/(F161*U161)</f>
        <v>2.817204301075269</v>
      </c>
      <c r="W161" t="str">
        <f>IF(OR(MONTH(B161)=12, MONTH(B161)&lt;=2), "Winter", IF(AND(MONTH(B161)&gt;=7, MONTH(B161)&lt;=9), "Monsoon", "Other"))</f>
        <v>Winter</v>
      </c>
      <c r="X161">
        <f>IF(C161&gt;D161,1,0)</f>
        <v>1</v>
      </c>
      <c r="Y161" t="str">
        <f t="shared" si="4"/>
        <v>Slight Delay</v>
      </c>
      <c r="Z161">
        <f t="shared" si="5"/>
        <v>0</v>
      </c>
      <c r="AA161" s="6" t="str">
        <f>TEXT(B161, "yyyy-mm-dd")</f>
        <v>2024-01-07</v>
      </c>
    </row>
    <row r="162" spans="1:27" x14ac:dyDescent="0.3">
      <c r="A162" t="s">
        <v>249</v>
      </c>
      <c r="B162" s="1">
        <v>45298.666666666664</v>
      </c>
      <c r="C162" s="1">
        <v>45299.166666666664</v>
      </c>
      <c r="D162" s="1">
        <v>45299.083333333336</v>
      </c>
      <c r="E162" t="s">
        <v>66</v>
      </c>
      <c r="F162">
        <v>398</v>
      </c>
      <c r="G162">
        <v>1934</v>
      </c>
      <c r="H162">
        <v>718</v>
      </c>
      <c r="I162">
        <v>24</v>
      </c>
      <c r="J162" t="s">
        <v>33</v>
      </c>
      <c r="K162" t="s">
        <v>38</v>
      </c>
      <c r="L162" t="s">
        <v>51</v>
      </c>
      <c r="M162" t="s">
        <v>45</v>
      </c>
      <c r="N162" t="s">
        <v>24</v>
      </c>
      <c r="P162" t="s">
        <v>25</v>
      </c>
      <c r="Q162">
        <v>4.2</v>
      </c>
      <c r="R162">
        <v>4.2</v>
      </c>
      <c r="S162">
        <f>(C162-D162)*24</f>
        <v>1.9999999998835847</v>
      </c>
      <c r="T162">
        <f>IF(C162&lt;=D162,1,0)</f>
        <v>0</v>
      </c>
      <c r="U162">
        <f>(C162-B162)*24</f>
        <v>12</v>
      </c>
      <c r="V162" s="2">
        <f>G162/(F162*U162)</f>
        <v>0.40494137353433834</v>
      </c>
      <c r="W162" t="str">
        <f>IF(OR(MONTH(B162)=12, MONTH(B162)&lt;=2), "Winter", IF(AND(MONTH(B162)&gt;=7, MONTH(B162)&lt;=9), "Monsoon", "Other"))</f>
        <v>Winter</v>
      </c>
      <c r="X162">
        <f>IF(C162&gt;D162,1,0)</f>
        <v>1</v>
      </c>
      <c r="Y162" t="str">
        <f t="shared" si="4"/>
        <v>Slight Delay</v>
      </c>
      <c r="Z162">
        <f t="shared" si="5"/>
        <v>0</v>
      </c>
      <c r="AA162" s="6" t="str">
        <f>TEXT(B162, "yyyy-mm-dd")</f>
        <v>2024-01-07</v>
      </c>
    </row>
    <row r="163" spans="1:27" x14ac:dyDescent="0.3">
      <c r="A163" t="s">
        <v>250</v>
      </c>
      <c r="B163" s="1">
        <v>45298.708333333336</v>
      </c>
      <c r="C163" s="1">
        <v>45299.208333333336</v>
      </c>
      <c r="D163" s="1">
        <v>45299.125</v>
      </c>
      <c r="E163" t="s">
        <v>50</v>
      </c>
      <c r="F163">
        <v>999</v>
      </c>
      <c r="G163">
        <v>3232</v>
      </c>
      <c r="H163">
        <v>708</v>
      </c>
      <c r="I163">
        <v>24</v>
      </c>
      <c r="J163" t="s">
        <v>20</v>
      </c>
      <c r="K163" t="s">
        <v>38</v>
      </c>
      <c r="L163" t="s">
        <v>35</v>
      </c>
      <c r="M163" t="s">
        <v>45</v>
      </c>
      <c r="N163" t="s">
        <v>24</v>
      </c>
      <c r="O163">
        <v>3.8</v>
      </c>
      <c r="P163" t="s">
        <v>25</v>
      </c>
      <c r="Q163">
        <v>4.2</v>
      </c>
      <c r="R163">
        <v>3.8</v>
      </c>
      <c r="S163">
        <f>(C163-D163)*24</f>
        <v>2.0000000000582077</v>
      </c>
      <c r="T163">
        <f>IF(C163&lt;=D163,1,0)</f>
        <v>0</v>
      </c>
      <c r="U163">
        <f>(C163-B163)*24</f>
        <v>12</v>
      </c>
      <c r="V163" s="2">
        <f>G163/(F163*U163)</f>
        <v>0.26960293626960291</v>
      </c>
      <c r="W163" t="str">
        <f>IF(OR(MONTH(B163)=12, MONTH(B163)&lt;=2), "Winter", IF(AND(MONTH(B163)&gt;=7, MONTH(B163)&lt;=9), "Monsoon", "Other"))</f>
        <v>Winter</v>
      </c>
      <c r="X163">
        <f>IF(C163&gt;D163,1,0)</f>
        <v>1</v>
      </c>
      <c r="Y163" t="str">
        <f t="shared" si="4"/>
        <v>Slight Delay</v>
      </c>
      <c r="Z163">
        <f t="shared" si="5"/>
        <v>0</v>
      </c>
      <c r="AA163" s="6" t="str">
        <f>TEXT(B163, "yyyy-mm-dd")</f>
        <v>2024-01-07</v>
      </c>
    </row>
    <row r="164" spans="1:27" x14ac:dyDescent="0.3">
      <c r="A164" t="s">
        <v>251</v>
      </c>
      <c r="B164" s="1">
        <v>45298.75</v>
      </c>
      <c r="C164" s="1">
        <v>45299.25</v>
      </c>
      <c r="D164" s="1">
        <v>45299.166666666664</v>
      </c>
      <c r="E164" t="s">
        <v>55</v>
      </c>
      <c r="F164">
        <v>729</v>
      </c>
      <c r="G164">
        <v>563</v>
      </c>
      <c r="H164">
        <v>458</v>
      </c>
      <c r="I164">
        <v>21</v>
      </c>
      <c r="J164" t="s">
        <v>28</v>
      </c>
      <c r="K164" t="s">
        <v>34</v>
      </c>
      <c r="L164" t="s">
        <v>44</v>
      </c>
      <c r="M164" t="s">
        <v>48</v>
      </c>
      <c r="N164" t="s">
        <v>40</v>
      </c>
      <c r="O164">
        <v>3.8</v>
      </c>
      <c r="P164" t="s">
        <v>25</v>
      </c>
      <c r="Q164">
        <v>4.2</v>
      </c>
      <c r="R164">
        <v>3.8</v>
      </c>
      <c r="S164">
        <f>(C164-D164)*24</f>
        <v>2.0000000000582077</v>
      </c>
      <c r="T164">
        <f>IF(C164&lt;=D164,1,0)</f>
        <v>0</v>
      </c>
      <c r="U164">
        <f>(C164-B164)*24</f>
        <v>12</v>
      </c>
      <c r="V164" s="2">
        <f>G164/(F164*U164)</f>
        <v>6.4357567443987199E-2</v>
      </c>
      <c r="W164" t="str">
        <f>IF(OR(MONTH(B164)=12, MONTH(B164)&lt;=2), "Winter", IF(AND(MONTH(B164)&gt;=7, MONTH(B164)&lt;=9), "Monsoon", "Other"))</f>
        <v>Winter</v>
      </c>
      <c r="X164">
        <f>IF(C164&gt;D164,1,0)</f>
        <v>1</v>
      </c>
      <c r="Y164" t="str">
        <f t="shared" si="4"/>
        <v>Slight Delay</v>
      </c>
      <c r="Z164">
        <f t="shared" si="5"/>
        <v>0</v>
      </c>
      <c r="AA164" s="6" t="str">
        <f>TEXT(B164, "yyyy-mm-dd")</f>
        <v>2024-01-07</v>
      </c>
    </row>
    <row r="165" spans="1:27" x14ac:dyDescent="0.3">
      <c r="A165" t="s">
        <v>252</v>
      </c>
      <c r="B165" s="1">
        <v>45298.791666666664</v>
      </c>
      <c r="C165" s="1">
        <v>45299.291666666664</v>
      </c>
      <c r="D165" s="1">
        <v>45299.208333333336</v>
      </c>
      <c r="E165" t="s">
        <v>32</v>
      </c>
      <c r="F165">
        <v>58</v>
      </c>
      <c r="G165">
        <v>734</v>
      </c>
      <c r="H165">
        <v>295</v>
      </c>
      <c r="I165">
        <v>8</v>
      </c>
      <c r="J165" t="s">
        <v>37</v>
      </c>
      <c r="K165" t="s">
        <v>21</v>
      </c>
      <c r="L165" t="s">
        <v>253</v>
      </c>
      <c r="M165" t="s">
        <v>23</v>
      </c>
      <c r="N165" t="s">
        <v>24</v>
      </c>
      <c r="O165">
        <v>4.5</v>
      </c>
      <c r="P165" t="s">
        <v>25</v>
      </c>
      <c r="Q165">
        <v>4.3</v>
      </c>
      <c r="R165">
        <v>4.5</v>
      </c>
      <c r="S165">
        <f>(C165-D165)*24</f>
        <v>1.9999999998835847</v>
      </c>
      <c r="T165">
        <f>IF(C165&lt;=D165,1,0)</f>
        <v>0</v>
      </c>
      <c r="U165">
        <f>(C165-B165)*24</f>
        <v>12</v>
      </c>
      <c r="V165" s="2">
        <f>G165/(F165*U165)</f>
        <v>1.0545977011494252</v>
      </c>
      <c r="W165" t="str">
        <f>IF(OR(MONTH(B165)=12, MONTH(B165)&lt;=2), "Winter", IF(AND(MONTH(B165)&gt;=7, MONTH(B165)&lt;=9), "Monsoon", "Other"))</f>
        <v>Winter</v>
      </c>
      <c r="X165">
        <f>IF(C165&gt;D165,1,0)</f>
        <v>1</v>
      </c>
      <c r="Y165" t="str">
        <f t="shared" si="4"/>
        <v>Slight Delay</v>
      </c>
      <c r="Z165">
        <f t="shared" si="5"/>
        <v>0</v>
      </c>
      <c r="AA165" s="6" t="str">
        <f>TEXT(B165, "yyyy-mm-dd")</f>
        <v>2024-01-07</v>
      </c>
    </row>
    <row r="166" spans="1:27" x14ac:dyDescent="0.3">
      <c r="A166" t="s">
        <v>254</v>
      </c>
      <c r="B166" s="1">
        <v>45298.833333333336</v>
      </c>
      <c r="C166" s="1">
        <v>45299.333333333336</v>
      </c>
      <c r="D166" s="1">
        <v>45299.25</v>
      </c>
      <c r="E166" t="s">
        <v>27</v>
      </c>
      <c r="F166">
        <v>772</v>
      </c>
      <c r="G166">
        <v>1335</v>
      </c>
      <c r="H166">
        <v>570</v>
      </c>
      <c r="I166">
        <v>2</v>
      </c>
      <c r="J166" t="s">
        <v>33</v>
      </c>
      <c r="K166" t="s">
        <v>38</v>
      </c>
      <c r="L166" t="s">
        <v>53</v>
      </c>
      <c r="M166" t="s">
        <v>45</v>
      </c>
      <c r="N166" t="s">
        <v>40</v>
      </c>
      <c r="O166">
        <v>4</v>
      </c>
      <c r="P166" t="s">
        <v>25</v>
      </c>
      <c r="Q166">
        <v>4.2</v>
      </c>
      <c r="R166">
        <v>4</v>
      </c>
      <c r="S166">
        <f>(C166-D166)*24</f>
        <v>2.0000000000582077</v>
      </c>
      <c r="T166">
        <f>IF(C166&lt;=D166,1,0)</f>
        <v>0</v>
      </c>
      <c r="U166">
        <f>(C166-B166)*24</f>
        <v>12</v>
      </c>
      <c r="V166" s="2">
        <f>G166/(F166*U166)</f>
        <v>0.14410621761658032</v>
      </c>
      <c r="W166" t="str">
        <f>IF(OR(MONTH(B166)=12, MONTH(B166)&lt;=2), "Winter", IF(AND(MONTH(B166)&gt;=7, MONTH(B166)&lt;=9), "Monsoon", "Other"))</f>
        <v>Winter</v>
      </c>
      <c r="X166">
        <f>IF(C166&gt;D166,1,0)</f>
        <v>1</v>
      </c>
      <c r="Y166" t="str">
        <f t="shared" si="4"/>
        <v>Slight Delay</v>
      </c>
      <c r="Z166">
        <f t="shared" si="5"/>
        <v>0</v>
      </c>
      <c r="AA166" s="6" t="str">
        <f>TEXT(B166, "yyyy-mm-dd")</f>
        <v>2024-01-07</v>
      </c>
    </row>
    <row r="167" spans="1:27" x14ac:dyDescent="0.3">
      <c r="A167" t="s">
        <v>255</v>
      </c>
      <c r="B167" s="1">
        <v>45298.875</v>
      </c>
      <c r="C167" s="1">
        <v>45299.375</v>
      </c>
      <c r="D167" s="1">
        <v>45299.291666666664</v>
      </c>
      <c r="E167" t="s">
        <v>50</v>
      </c>
      <c r="F167">
        <v>584</v>
      </c>
      <c r="G167">
        <v>1657</v>
      </c>
      <c r="H167">
        <v>452</v>
      </c>
      <c r="I167">
        <v>24</v>
      </c>
      <c r="J167" t="s">
        <v>20</v>
      </c>
      <c r="K167" t="s">
        <v>38</v>
      </c>
      <c r="L167" t="s">
        <v>253</v>
      </c>
      <c r="M167" t="s">
        <v>30</v>
      </c>
      <c r="N167" t="s">
        <v>24</v>
      </c>
      <c r="O167">
        <v>4.2</v>
      </c>
      <c r="P167" t="s">
        <v>25</v>
      </c>
      <c r="Q167">
        <v>4.3</v>
      </c>
      <c r="R167">
        <v>4.2</v>
      </c>
      <c r="S167">
        <f>(C167-D167)*24</f>
        <v>2.0000000000582077</v>
      </c>
      <c r="T167">
        <f>IF(C167&lt;=D167,1,0)</f>
        <v>0</v>
      </c>
      <c r="U167">
        <f>(C167-B167)*24</f>
        <v>12</v>
      </c>
      <c r="V167" s="2">
        <f>G167/(F167*U167)</f>
        <v>0.23644406392694065</v>
      </c>
      <c r="W167" t="str">
        <f>IF(OR(MONTH(B167)=12, MONTH(B167)&lt;=2), "Winter", IF(AND(MONTH(B167)&gt;=7, MONTH(B167)&lt;=9), "Monsoon", "Other"))</f>
        <v>Winter</v>
      </c>
      <c r="X167">
        <f>IF(C167&gt;D167,1,0)</f>
        <v>1</v>
      </c>
      <c r="Y167" t="str">
        <f t="shared" si="4"/>
        <v>Slight Delay</v>
      </c>
      <c r="Z167">
        <f t="shared" si="5"/>
        <v>0</v>
      </c>
      <c r="AA167" s="6" t="str">
        <f>TEXT(B167, "yyyy-mm-dd")</f>
        <v>2024-01-07</v>
      </c>
    </row>
    <row r="168" spans="1:27" x14ac:dyDescent="0.3">
      <c r="A168" t="s">
        <v>256</v>
      </c>
      <c r="B168" s="1">
        <v>45298.916666666664</v>
      </c>
      <c r="C168" s="1">
        <v>45299.416666666664</v>
      </c>
      <c r="D168" s="1">
        <v>45299.333333333336</v>
      </c>
      <c r="E168" t="s">
        <v>19</v>
      </c>
      <c r="F168">
        <v>847</v>
      </c>
      <c r="G168">
        <v>4151</v>
      </c>
      <c r="H168">
        <v>203</v>
      </c>
      <c r="I168">
        <v>8</v>
      </c>
      <c r="J168" t="s">
        <v>37</v>
      </c>
      <c r="K168" t="s">
        <v>64</v>
      </c>
      <c r="L168" t="s">
        <v>58</v>
      </c>
      <c r="M168" t="s">
        <v>61</v>
      </c>
      <c r="N168" t="s">
        <v>24</v>
      </c>
      <c r="O168">
        <v>4.2</v>
      </c>
      <c r="P168" t="s">
        <v>25</v>
      </c>
      <c r="Q168">
        <v>4.3</v>
      </c>
      <c r="R168">
        <v>4.2</v>
      </c>
      <c r="S168">
        <f>(C168-D168)*24</f>
        <v>1.9999999998835847</v>
      </c>
      <c r="T168">
        <f>IF(C168&lt;=D168,1,0)</f>
        <v>0</v>
      </c>
      <c r="U168">
        <f>(C168-B168)*24</f>
        <v>12</v>
      </c>
      <c r="V168" s="2">
        <f>G168/(F168*U168)</f>
        <v>0.4084022038567493</v>
      </c>
      <c r="W168" t="str">
        <f>IF(OR(MONTH(B168)=12, MONTH(B168)&lt;=2), "Winter", IF(AND(MONTH(B168)&gt;=7, MONTH(B168)&lt;=9), "Monsoon", "Other"))</f>
        <v>Winter</v>
      </c>
      <c r="X168">
        <f>IF(C168&gt;D168,1,0)</f>
        <v>1</v>
      </c>
      <c r="Y168" t="str">
        <f t="shared" si="4"/>
        <v>Slight Delay</v>
      </c>
      <c r="Z168">
        <f t="shared" si="5"/>
        <v>0</v>
      </c>
      <c r="AA168" s="6" t="str">
        <f>TEXT(B168, "yyyy-mm-dd")</f>
        <v>2024-01-07</v>
      </c>
    </row>
    <row r="169" spans="1:27" x14ac:dyDescent="0.3">
      <c r="A169" t="s">
        <v>257</v>
      </c>
      <c r="B169" s="1">
        <v>45298.958333333336</v>
      </c>
      <c r="C169" s="1">
        <v>45299.458333333336</v>
      </c>
      <c r="D169" s="1">
        <v>45299.375</v>
      </c>
      <c r="E169" t="s">
        <v>50</v>
      </c>
      <c r="F169">
        <v>339</v>
      </c>
      <c r="G169">
        <v>3666</v>
      </c>
      <c r="H169">
        <v>645</v>
      </c>
      <c r="I169">
        <v>1</v>
      </c>
      <c r="J169" t="s">
        <v>20</v>
      </c>
      <c r="K169" t="s">
        <v>38</v>
      </c>
      <c r="L169" t="s">
        <v>117</v>
      </c>
      <c r="M169" t="s">
        <v>45</v>
      </c>
      <c r="N169" t="s">
        <v>40</v>
      </c>
      <c r="O169">
        <v>4</v>
      </c>
      <c r="P169" t="s">
        <v>25</v>
      </c>
      <c r="Q169">
        <v>4.2</v>
      </c>
      <c r="R169">
        <v>4</v>
      </c>
      <c r="S169">
        <f>(C169-D169)*24</f>
        <v>2.0000000000582077</v>
      </c>
      <c r="T169">
        <f>IF(C169&lt;=D169,1,0)</f>
        <v>0</v>
      </c>
      <c r="U169">
        <f>(C169-B169)*24</f>
        <v>12</v>
      </c>
      <c r="V169" s="2">
        <f>G169/(F169*U169)</f>
        <v>0.90117994100294985</v>
      </c>
      <c r="W169" t="str">
        <f>IF(OR(MONTH(B169)=12, MONTH(B169)&lt;=2), "Winter", IF(AND(MONTH(B169)&gt;=7, MONTH(B169)&lt;=9), "Monsoon", "Other"))</f>
        <v>Winter</v>
      </c>
      <c r="X169">
        <f>IF(C169&gt;D169,1,0)</f>
        <v>1</v>
      </c>
      <c r="Y169" t="str">
        <f t="shared" si="4"/>
        <v>Slight Delay</v>
      </c>
      <c r="Z169">
        <f t="shared" si="5"/>
        <v>0</v>
      </c>
      <c r="AA169" s="6" t="str">
        <f>TEXT(B169, "yyyy-mm-dd")</f>
        <v>2024-01-07</v>
      </c>
    </row>
    <row r="170" spans="1:27" x14ac:dyDescent="0.3">
      <c r="A170" t="s">
        <v>258</v>
      </c>
      <c r="B170" s="1">
        <v>45299</v>
      </c>
      <c r="C170" s="1">
        <v>45299.5</v>
      </c>
      <c r="D170" s="1">
        <v>45299.416666666664</v>
      </c>
      <c r="E170" t="s">
        <v>27</v>
      </c>
      <c r="F170">
        <v>319</v>
      </c>
      <c r="G170">
        <v>3489</v>
      </c>
      <c r="H170">
        <v>678</v>
      </c>
      <c r="I170">
        <v>21</v>
      </c>
      <c r="J170" t="s">
        <v>20</v>
      </c>
      <c r="K170" t="s">
        <v>34</v>
      </c>
      <c r="L170" t="s">
        <v>58</v>
      </c>
      <c r="M170" t="s">
        <v>23</v>
      </c>
      <c r="N170" t="s">
        <v>40</v>
      </c>
      <c r="P170" t="s">
        <v>25</v>
      </c>
      <c r="Q170">
        <v>4.2</v>
      </c>
      <c r="R170">
        <v>4.2</v>
      </c>
      <c r="S170">
        <f>(C170-D170)*24</f>
        <v>2.0000000000582077</v>
      </c>
      <c r="T170">
        <f>IF(C170&lt;=D170,1,0)</f>
        <v>0</v>
      </c>
      <c r="U170">
        <f>(C170-B170)*24</f>
        <v>12</v>
      </c>
      <c r="V170" s="2">
        <f>G170/(F170*U170)</f>
        <v>0.91144200626959249</v>
      </c>
      <c r="W170" t="str">
        <f>IF(OR(MONTH(B170)=12, MONTH(B170)&lt;=2), "Winter", IF(AND(MONTH(B170)&gt;=7, MONTH(B170)&lt;=9), "Monsoon", "Other"))</f>
        <v>Winter</v>
      </c>
      <c r="X170">
        <f>IF(C170&gt;D170,1,0)</f>
        <v>1</v>
      </c>
      <c r="Y170" t="str">
        <f t="shared" si="4"/>
        <v>Slight Delay</v>
      </c>
      <c r="Z170">
        <f t="shared" si="5"/>
        <v>0</v>
      </c>
      <c r="AA170" s="6" t="str">
        <f>TEXT(B170, "yyyy-mm-dd")</f>
        <v>2024-01-08</v>
      </c>
    </row>
    <row r="171" spans="1:27" x14ac:dyDescent="0.3">
      <c r="A171" t="s">
        <v>259</v>
      </c>
      <c r="B171" s="1">
        <v>45299.041666666664</v>
      </c>
      <c r="C171" s="1">
        <v>45299.541666666664</v>
      </c>
      <c r="D171" s="1">
        <v>45299.458333333336</v>
      </c>
      <c r="E171" t="s">
        <v>55</v>
      </c>
      <c r="F171">
        <v>535</v>
      </c>
      <c r="G171">
        <v>1055</v>
      </c>
      <c r="H171">
        <v>527</v>
      </c>
      <c r="I171">
        <v>19</v>
      </c>
      <c r="J171" t="s">
        <v>28</v>
      </c>
      <c r="K171" t="s">
        <v>64</v>
      </c>
      <c r="L171" t="s">
        <v>76</v>
      </c>
      <c r="M171" t="s">
        <v>23</v>
      </c>
      <c r="N171" t="s">
        <v>24</v>
      </c>
      <c r="P171" t="s">
        <v>25</v>
      </c>
      <c r="Q171">
        <v>4.3</v>
      </c>
      <c r="R171">
        <v>4.3</v>
      </c>
      <c r="S171">
        <f>(C171-D171)*24</f>
        <v>1.9999999998835847</v>
      </c>
      <c r="T171">
        <f>IF(C171&lt;=D171,1,0)</f>
        <v>0</v>
      </c>
      <c r="U171">
        <f>(C171-B171)*24</f>
        <v>12</v>
      </c>
      <c r="V171" s="2">
        <f>G171/(F171*U171)</f>
        <v>0.16433021806853582</v>
      </c>
      <c r="W171" t="str">
        <f>IF(OR(MONTH(B171)=12, MONTH(B171)&lt;=2), "Winter", IF(AND(MONTH(B171)&gt;=7, MONTH(B171)&lt;=9), "Monsoon", "Other"))</f>
        <v>Winter</v>
      </c>
      <c r="X171">
        <f>IF(C171&gt;D171,1,0)</f>
        <v>1</v>
      </c>
      <c r="Y171" t="str">
        <f t="shared" si="4"/>
        <v>Slight Delay</v>
      </c>
      <c r="Z171">
        <f t="shared" si="5"/>
        <v>0</v>
      </c>
      <c r="AA171" s="6" t="str">
        <f>TEXT(B171, "yyyy-mm-dd")</f>
        <v>2024-01-08</v>
      </c>
    </row>
    <row r="172" spans="1:27" x14ac:dyDescent="0.3">
      <c r="A172" t="s">
        <v>260</v>
      </c>
      <c r="B172" s="1">
        <v>45299.083333333336</v>
      </c>
      <c r="C172" s="1">
        <v>45299.583333333336</v>
      </c>
      <c r="D172" s="1">
        <v>45299.5</v>
      </c>
      <c r="E172" t="s">
        <v>66</v>
      </c>
      <c r="F172">
        <v>855</v>
      </c>
      <c r="G172">
        <v>792</v>
      </c>
      <c r="H172">
        <v>295</v>
      </c>
      <c r="I172">
        <v>25</v>
      </c>
      <c r="J172" t="s">
        <v>20</v>
      </c>
      <c r="K172" t="s">
        <v>38</v>
      </c>
      <c r="L172" t="s">
        <v>56</v>
      </c>
      <c r="M172" t="s">
        <v>30</v>
      </c>
      <c r="N172" t="s">
        <v>24</v>
      </c>
      <c r="P172" t="s">
        <v>25</v>
      </c>
      <c r="Q172">
        <v>4.3</v>
      </c>
      <c r="R172">
        <v>4.3</v>
      </c>
      <c r="S172">
        <f>(C172-D172)*24</f>
        <v>2.0000000000582077</v>
      </c>
      <c r="T172">
        <f>IF(C172&lt;=D172,1,0)</f>
        <v>0</v>
      </c>
      <c r="U172">
        <f>(C172-B172)*24</f>
        <v>12</v>
      </c>
      <c r="V172" s="2">
        <f>G172/(F172*U172)</f>
        <v>7.7192982456140355E-2</v>
      </c>
      <c r="W172" t="str">
        <f>IF(OR(MONTH(B172)=12, MONTH(B172)&lt;=2), "Winter", IF(AND(MONTH(B172)&gt;=7, MONTH(B172)&lt;=9), "Monsoon", "Other"))</f>
        <v>Winter</v>
      </c>
      <c r="X172">
        <f>IF(C172&gt;D172,1,0)</f>
        <v>1</v>
      </c>
      <c r="Y172" t="str">
        <f t="shared" si="4"/>
        <v>Slight Delay</v>
      </c>
      <c r="Z172">
        <f t="shared" si="5"/>
        <v>0</v>
      </c>
      <c r="AA172" s="6" t="str">
        <f>TEXT(B172, "yyyy-mm-dd")</f>
        <v>2024-01-08</v>
      </c>
    </row>
    <row r="173" spans="1:27" x14ac:dyDescent="0.3">
      <c r="A173" t="s">
        <v>261</v>
      </c>
      <c r="B173" s="1">
        <v>45299.125</v>
      </c>
      <c r="C173" s="1">
        <v>45299.625</v>
      </c>
      <c r="D173" s="1">
        <v>45299.541666666664</v>
      </c>
      <c r="E173" t="s">
        <v>50</v>
      </c>
      <c r="F173">
        <v>166</v>
      </c>
      <c r="G173">
        <v>1281</v>
      </c>
      <c r="H173">
        <v>181</v>
      </c>
      <c r="I173">
        <v>5</v>
      </c>
      <c r="J173" t="s">
        <v>33</v>
      </c>
      <c r="K173" t="s">
        <v>64</v>
      </c>
      <c r="L173" t="s">
        <v>113</v>
      </c>
      <c r="M173" t="s">
        <v>48</v>
      </c>
      <c r="N173" t="s">
        <v>40</v>
      </c>
      <c r="P173" t="s">
        <v>25</v>
      </c>
      <c r="Q173">
        <v>4.2</v>
      </c>
      <c r="R173">
        <v>4.2</v>
      </c>
      <c r="S173">
        <f>(C173-D173)*24</f>
        <v>2.0000000000582077</v>
      </c>
      <c r="T173">
        <f>IF(C173&lt;=D173,1,0)</f>
        <v>0</v>
      </c>
      <c r="U173">
        <f>(C173-B173)*24</f>
        <v>12</v>
      </c>
      <c r="V173" s="2">
        <f>G173/(F173*U173)</f>
        <v>0.64307228915662651</v>
      </c>
      <c r="W173" t="str">
        <f>IF(OR(MONTH(B173)=12, MONTH(B173)&lt;=2), "Winter", IF(AND(MONTH(B173)&gt;=7, MONTH(B173)&lt;=9), "Monsoon", "Other"))</f>
        <v>Winter</v>
      </c>
      <c r="X173">
        <f>IF(C173&gt;D173,1,0)</f>
        <v>1</v>
      </c>
      <c r="Y173" t="str">
        <f t="shared" si="4"/>
        <v>Slight Delay</v>
      </c>
      <c r="Z173">
        <f t="shared" si="5"/>
        <v>0</v>
      </c>
      <c r="AA173" s="6" t="str">
        <f>TEXT(B173, "yyyy-mm-dd")</f>
        <v>2024-01-08</v>
      </c>
    </row>
    <row r="174" spans="1:27" x14ac:dyDescent="0.3">
      <c r="A174" t="s">
        <v>262</v>
      </c>
      <c r="B174" s="1">
        <v>45299.166666666664</v>
      </c>
      <c r="C174" s="1">
        <v>45299.666666666664</v>
      </c>
      <c r="D174" s="1">
        <v>45299.583333333336</v>
      </c>
      <c r="E174" t="s">
        <v>66</v>
      </c>
      <c r="F174">
        <v>904</v>
      </c>
      <c r="G174">
        <v>1862</v>
      </c>
      <c r="H174">
        <v>582</v>
      </c>
      <c r="I174">
        <v>23</v>
      </c>
      <c r="J174" t="s">
        <v>28</v>
      </c>
      <c r="K174" t="s">
        <v>38</v>
      </c>
      <c r="L174" t="s">
        <v>129</v>
      </c>
      <c r="M174" t="s">
        <v>61</v>
      </c>
      <c r="N174" t="s">
        <v>40</v>
      </c>
      <c r="O174">
        <v>4.7</v>
      </c>
      <c r="P174" t="s">
        <v>25</v>
      </c>
      <c r="Q174">
        <v>4.4000000000000004</v>
      </c>
      <c r="R174">
        <v>4.7</v>
      </c>
      <c r="S174">
        <f>(C174-D174)*24</f>
        <v>1.9999999998835847</v>
      </c>
      <c r="T174">
        <f>IF(C174&lt;=D174,1,0)</f>
        <v>0</v>
      </c>
      <c r="U174">
        <f>(C174-B174)*24</f>
        <v>12</v>
      </c>
      <c r="V174" s="2">
        <f>G174/(F174*U174)</f>
        <v>0.17164454277286137</v>
      </c>
      <c r="W174" t="str">
        <f>IF(OR(MONTH(B174)=12, MONTH(B174)&lt;=2), "Winter", IF(AND(MONTH(B174)&gt;=7, MONTH(B174)&lt;=9), "Monsoon", "Other"))</f>
        <v>Winter</v>
      </c>
      <c r="X174">
        <f>IF(C174&gt;D174,1,0)</f>
        <v>1</v>
      </c>
      <c r="Y174" t="str">
        <f t="shared" si="4"/>
        <v>Slight Delay</v>
      </c>
      <c r="Z174">
        <f t="shared" si="5"/>
        <v>0</v>
      </c>
      <c r="AA174" s="6" t="str">
        <f>TEXT(B174, "yyyy-mm-dd")</f>
        <v>2024-01-08</v>
      </c>
    </row>
    <row r="175" spans="1:27" x14ac:dyDescent="0.3">
      <c r="A175" t="s">
        <v>263</v>
      </c>
      <c r="B175" s="1">
        <v>45299.208333333336</v>
      </c>
      <c r="C175" s="1">
        <v>45299.708333333336</v>
      </c>
      <c r="D175" s="1">
        <v>45299.625</v>
      </c>
      <c r="E175" t="s">
        <v>66</v>
      </c>
      <c r="F175">
        <v>190</v>
      </c>
      <c r="G175">
        <v>2992</v>
      </c>
      <c r="H175">
        <v>751</v>
      </c>
      <c r="I175">
        <v>24</v>
      </c>
      <c r="J175" t="s">
        <v>28</v>
      </c>
      <c r="K175" t="s">
        <v>21</v>
      </c>
      <c r="L175" t="s">
        <v>225</v>
      </c>
      <c r="M175" t="s">
        <v>45</v>
      </c>
      <c r="N175" t="s">
        <v>24</v>
      </c>
      <c r="O175">
        <v>3.8</v>
      </c>
      <c r="P175" t="s">
        <v>25</v>
      </c>
      <c r="Q175">
        <v>4.2</v>
      </c>
      <c r="R175">
        <v>3.8</v>
      </c>
      <c r="S175">
        <f>(C175-D175)*24</f>
        <v>2.0000000000582077</v>
      </c>
      <c r="T175">
        <f>IF(C175&lt;=D175,1,0)</f>
        <v>0</v>
      </c>
      <c r="U175">
        <f>(C175-B175)*24</f>
        <v>12</v>
      </c>
      <c r="V175" s="2">
        <f>G175/(F175*U175)</f>
        <v>1.312280701754386</v>
      </c>
      <c r="W175" t="str">
        <f>IF(OR(MONTH(B175)=12, MONTH(B175)&lt;=2), "Winter", IF(AND(MONTH(B175)&gt;=7, MONTH(B175)&lt;=9), "Monsoon", "Other"))</f>
        <v>Winter</v>
      </c>
      <c r="X175">
        <f>IF(C175&gt;D175,1,0)</f>
        <v>1</v>
      </c>
      <c r="Y175" t="str">
        <f t="shared" si="4"/>
        <v>Slight Delay</v>
      </c>
      <c r="Z175">
        <f t="shared" si="5"/>
        <v>0</v>
      </c>
      <c r="AA175" s="6" t="str">
        <f>TEXT(B175, "yyyy-mm-dd")</f>
        <v>2024-01-08</v>
      </c>
    </row>
    <row r="176" spans="1:27" x14ac:dyDescent="0.3">
      <c r="A176" t="s">
        <v>264</v>
      </c>
      <c r="B176" s="1">
        <v>45299.25</v>
      </c>
      <c r="C176" s="1">
        <v>45299.75</v>
      </c>
      <c r="D176" s="1">
        <v>45299.666666666664</v>
      </c>
      <c r="E176" t="s">
        <v>27</v>
      </c>
      <c r="F176">
        <v>80</v>
      </c>
      <c r="G176">
        <v>3877</v>
      </c>
      <c r="H176">
        <v>346</v>
      </c>
      <c r="I176">
        <v>19</v>
      </c>
      <c r="J176" t="s">
        <v>33</v>
      </c>
      <c r="K176" t="s">
        <v>34</v>
      </c>
      <c r="L176" t="s">
        <v>100</v>
      </c>
      <c r="M176" t="s">
        <v>48</v>
      </c>
      <c r="N176" t="s">
        <v>40</v>
      </c>
      <c r="O176">
        <v>4.7</v>
      </c>
      <c r="P176" t="s">
        <v>25</v>
      </c>
      <c r="Q176">
        <v>4.2</v>
      </c>
      <c r="R176">
        <v>4.7</v>
      </c>
      <c r="S176">
        <f>(C176-D176)*24</f>
        <v>2.0000000000582077</v>
      </c>
      <c r="T176">
        <f>IF(C176&lt;=D176,1,0)</f>
        <v>0</v>
      </c>
      <c r="U176">
        <f>(C176-B176)*24</f>
        <v>12</v>
      </c>
      <c r="V176" s="2">
        <f>G176/(F176*U176)</f>
        <v>4.0385416666666663</v>
      </c>
      <c r="W176" t="str">
        <f>IF(OR(MONTH(B176)=12, MONTH(B176)&lt;=2), "Winter", IF(AND(MONTH(B176)&gt;=7, MONTH(B176)&lt;=9), "Monsoon", "Other"))</f>
        <v>Winter</v>
      </c>
      <c r="X176">
        <f>IF(C176&gt;D176,1,0)</f>
        <v>1</v>
      </c>
      <c r="Y176" t="str">
        <f t="shared" si="4"/>
        <v>Slight Delay</v>
      </c>
      <c r="Z176">
        <f t="shared" si="5"/>
        <v>0</v>
      </c>
      <c r="AA176" s="6" t="str">
        <f>TEXT(B176, "yyyy-mm-dd")</f>
        <v>2024-01-08</v>
      </c>
    </row>
    <row r="177" spans="1:27" x14ac:dyDescent="0.3">
      <c r="A177" t="s">
        <v>265</v>
      </c>
      <c r="B177" s="1">
        <v>45299.291666666664</v>
      </c>
      <c r="C177" s="1">
        <v>45299.791666666664</v>
      </c>
      <c r="D177" s="1">
        <v>45299.708333333336</v>
      </c>
      <c r="E177" t="s">
        <v>27</v>
      </c>
      <c r="F177">
        <v>136</v>
      </c>
      <c r="G177">
        <v>1715</v>
      </c>
      <c r="H177">
        <v>692</v>
      </c>
      <c r="I177">
        <v>10</v>
      </c>
      <c r="J177" t="s">
        <v>37</v>
      </c>
      <c r="K177" t="s">
        <v>21</v>
      </c>
      <c r="L177" t="s">
        <v>96</v>
      </c>
      <c r="M177" t="s">
        <v>48</v>
      </c>
      <c r="N177" t="s">
        <v>24</v>
      </c>
      <c r="O177">
        <v>4.5</v>
      </c>
      <c r="P177" t="s">
        <v>25</v>
      </c>
      <c r="Q177">
        <v>4.2</v>
      </c>
      <c r="R177">
        <v>4.5</v>
      </c>
      <c r="S177">
        <f>(C177-D177)*24</f>
        <v>1.9999999998835847</v>
      </c>
      <c r="T177">
        <f>IF(C177&lt;=D177,1,0)</f>
        <v>0</v>
      </c>
      <c r="U177">
        <f>(C177-B177)*24</f>
        <v>12</v>
      </c>
      <c r="V177" s="2">
        <f>G177/(F177*U177)</f>
        <v>1.0508578431372548</v>
      </c>
      <c r="W177" t="str">
        <f>IF(OR(MONTH(B177)=12, MONTH(B177)&lt;=2), "Winter", IF(AND(MONTH(B177)&gt;=7, MONTH(B177)&lt;=9), "Monsoon", "Other"))</f>
        <v>Winter</v>
      </c>
      <c r="X177">
        <f>IF(C177&gt;D177,1,0)</f>
        <v>1</v>
      </c>
      <c r="Y177" t="str">
        <f t="shared" si="4"/>
        <v>Slight Delay</v>
      </c>
      <c r="Z177">
        <f t="shared" si="5"/>
        <v>0</v>
      </c>
      <c r="AA177" s="6" t="str">
        <f>TEXT(B177, "yyyy-mm-dd")</f>
        <v>2024-01-08</v>
      </c>
    </row>
    <row r="178" spans="1:27" x14ac:dyDescent="0.3">
      <c r="A178" t="s">
        <v>266</v>
      </c>
      <c r="B178" s="1">
        <v>45299.333333333336</v>
      </c>
      <c r="C178" s="1">
        <v>45299.833333333336</v>
      </c>
      <c r="D178" s="1">
        <v>45299.75</v>
      </c>
      <c r="E178" t="s">
        <v>66</v>
      </c>
      <c r="F178">
        <v>764</v>
      </c>
      <c r="G178">
        <v>500</v>
      </c>
      <c r="H178">
        <v>655</v>
      </c>
      <c r="I178">
        <v>27</v>
      </c>
      <c r="J178" t="s">
        <v>33</v>
      </c>
      <c r="K178" t="s">
        <v>34</v>
      </c>
      <c r="L178" t="s">
        <v>127</v>
      </c>
      <c r="M178" t="s">
        <v>48</v>
      </c>
      <c r="N178" t="s">
        <v>40</v>
      </c>
      <c r="O178">
        <v>4.2</v>
      </c>
      <c r="P178" t="s">
        <v>25</v>
      </c>
      <c r="Q178">
        <v>4.2</v>
      </c>
      <c r="R178">
        <v>4.2</v>
      </c>
      <c r="S178">
        <f>(C178-D178)*24</f>
        <v>2.0000000000582077</v>
      </c>
      <c r="T178">
        <f>IF(C178&lt;=D178,1,0)</f>
        <v>0</v>
      </c>
      <c r="U178">
        <f>(C178-B178)*24</f>
        <v>12</v>
      </c>
      <c r="V178" s="2">
        <f>G178/(F178*U178)</f>
        <v>5.4537521815008726E-2</v>
      </c>
      <c r="W178" t="str">
        <f>IF(OR(MONTH(B178)=12, MONTH(B178)&lt;=2), "Winter", IF(AND(MONTH(B178)&gt;=7, MONTH(B178)&lt;=9), "Monsoon", "Other"))</f>
        <v>Winter</v>
      </c>
      <c r="X178">
        <f>IF(C178&gt;D178,1,0)</f>
        <v>1</v>
      </c>
      <c r="Y178" t="str">
        <f t="shared" si="4"/>
        <v>Slight Delay</v>
      </c>
      <c r="Z178">
        <f t="shared" si="5"/>
        <v>0</v>
      </c>
      <c r="AA178" s="6" t="str">
        <f>TEXT(B178, "yyyy-mm-dd")</f>
        <v>2024-01-08</v>
      </c>
    </row>
    <row r="179" spans="1:27" x14ac:dyDescent="0.3">
      <c r="A179" t="s">
        <v>267</v>
      </c>
      <c r="B179" s="1">
        <v>45299.375</v>
      </c>
      <c r="C179" s="1">
        <v>45299.875</v>
      </c>
      <c r="D179" s="1">
        <v>45299.791666666664</v>
      </c>
      <c r="E179" t="s">
        <v>27</v>
      </c>
      <c r="F179">
        <v>505</v>
      </c>
      <c r="G179">
        <v>2453</v>
      </c>
      <c r="H179">
        <v>54</v>
      </c>
      <c r="I179">
        <v>29</v>
      </c>
      <c r="J179" t="s">
        <v>20</v>
      </c>
      <c r="K179" t="s">
        <v>38</v>
      </c>
      <c r="L179" t="s">
        <v>231</v>
      </c>
      <c r="M179" t="s">
        <v>61</v>
      </c>
      <c r="N179" t="s">
        <v>24</v>
      </c>
      <c r="P179" t="s">
        <v>25</v>
      </c>
      <c r="Q179">
        <v>4.3</v>
      </c>
      <c r="R179">
        <v>4.3</v>
      </c>
      <c r="S179">
        <f>(C179-D179)*24</f>
        <v>2.0000000000582077</v>
      </c>
      <c r="T179">
        <f>IF(C179&lt;=D179,1,0)</f>
        <v>0</v>
      </c>
      <c r="U179">
        <f>(C179-B179)*24</f>
        <v>12</v>
      </c>
      <c r="V179" s="2">
        <f>G179/(F179*U179)</f>
        <v>0.40478547854785479</v>
      </c>
      <c r="W179" t="str">
        <f>IF(OR(MONTH(B179)=12, MONTH(B179)&lt;=2), "Winter", IF(AND(MONTH(B179)&gt;=7, MONTH(B179)&lt;=9), "Monsoon", "Other"))</f>
        <v>Winter</v>
      </c>
      <c r="X179">
        <f>IF(C179&gt;D179,1,0)</f>
        <v>1</v>
      </c>
      <c r="Y179" t="str">
        <f t="shared" si="4"/>
        <v>Slight Delay</v>
      </c>
      <c r="Z179">
        <f t="shared" si="5"/>
        <v>0</v>
      </c>
      <c r="AA179" s="6" t="str">
        <f>TEXT(B179, "yyyy-mm-dd")</f>
        <v>2024-01-08</v>
      </c>
    </row>
    <row r="180" spans="1:27" x14ac:dyDescent="0.3">
      <c r="A180" t="s">
        <v>268</v>
      </c>
      <c r="B180" s="1">
        <v>45299.416666666664</v>
      </c>
      <c r="C180" s="1">
        <v>45299.916666666664</v>
      </c>
      <c r="D180" s="1">
        <v>45299.833333333336</v>
      </c>
      <c r="E180" t="s">
        <v>19</v>
      </c>
      <c r="F180">
        <v>755</v>
      </c>
      <c r="G180">
        <v>2959</v>
      </c>
      <c r="H180">
        <v>573</v>
      </c>
      <c r="I180">
        <v>28</v>
      </c>
      <c r="J180" t="s">
        <v>37</v>
      </c>
      <c r="K180" t="s">
        <v>38</v>
      </c>
      <c r="L180" t="s">
        <v>35</v>
      </c>
      <c r="M180" t="s">
        <v>30</v>
      </c>
      <c r="N180" t="s">
        <v>40</v>
      </c>
      <c r="P180" t="s">
        <v>25</v>
      </c>
      <c r="Q180">
        <v>4.3</v>
      </c>
      <c r="R180">
        <v>4.3</v>
      </c>
      <c r="S180">
        <f>(C180-D180)*24</f>
        <v>1.9999999998835847</v>
      </c>
      <c r="T180">
        <f>IF(C180&lt;=D180,1,0)</f>
        <v>0</v>
      </c>
      <c r="U180">
        <f>(C180-B180)*24</f>
        <v>12</v>
      </c>
      <c r="V180" s="2">
        <f>G180/(F180*U180)</f>
        <v>0.32660044150110373</v>
      </c>
      <c r="W180" t="str">
        <f>IF(OR(MONTH(B180)=12, MONTH(B180)&lt;=2), "Winter", IF(AND(MONTH(B180)&gt;=7, MONTH(B180)&lt;=9), "Monsoon", "Other"))</f>
        <v>Winter</v>
      </c>
      <c r="X180">
        <f>IF(C180&gt;D180,1,0)</f>
        <v>1</v>
      </c>
      <c r="Y180" t="str">
        <f t="shared" si="4"/>
        <v>Slight Delay</v>
      </c>
      <c r="Z180">
        <f t="shared" si="5"/>
        <v>0</v>
      </c>
      <c r="AA180" s="6" t="str">
        <f>TEXT(B180, "yyyy-mm-dd")</f>
        <v>2024-01-08</v>
      </c>
    </row>
    <row r="181" spans="1:27" x14ac:dyDescent="0.3">
      <c r="A181" t="s">
        <v>269</v>
      </c>
      <c r="B181" s="1">
        <v>45299.458333333336</v>
      </c>
      <c r="C181" s="1">
        <v>45299.958333333336</v>
      </c>
      <c r="D181" s="1">
        <v>45299.875</v>
      </c>
      <c r="E181" t="s">
        <v>19</v>
      </c>
      <c r="F181">
        <v>252</v>
      </c>
      <c r="G181">
        <v>719</v>
      </c>
      <c r="H181">
        <v>684</v>
      </c>
      <c r="I181">
        <v>21</v>
      </c>
      <c r="J181" t="s">
        <v>37</v>
      </c>
      <c r="K181" t="s">
        <v>64</v>
      </c>
      <c r="L181" t="s">
        <v>47</v>
      </c>
      <c r="M181" t="s">
        <v>23</v>
      </c>
      <c r="N181" t="s">
        <v>40</v>
      </c>
      <c r="O181">
        <v>4</v>
      </c>
      <c r="P181" t="s">
        <v>25</v>
      </c>
      <c r="Q181">
        <v>4.2</v>
      </c>
      <c r="R181">
        <v>4</v>
      </c>
      <c r="S181">
        <f>(C181-D181)*24</f>
        <v>2.0000000000582077</v>
      </c>
      <c r="T181">
        <f>IF(C181&lt;=D181,1,0)</f>
        <v>0</v>
      </c>
      <c r="U181">
        <f>(C181-B181)*24</f>
        <v>12</v>
      </c>
      <c r="V181" s="2">
        <f>G181/(F181*U181)</f>
        <v>0.23776455026455026</v>
      </c>
      <c r="W181" t="str">
        <f>IF(OR(MONTH(B181)=12, MONTH(B181)&lt;=2), "Winter", IF(AND(MONTH(B181)&gt;=7, MONTH(B181)&lt;=9), "Monsoon", "Other"))</f>
        <v>Winter</v>
      </c>
      <c r="X181">
        <f>IF(C181&gt;D181,1,0)</f>
        <v>1</v>
      </c>
      <c r="Y181" t="str">
        <f t="shared" si="4"/>
        <v>Slight Delay</v>
      </c>
      <c r="Z181">
        <f t="shared" si="5"/>
        <v>0</v>
      </c>
      <c r="AA181" s="6" t="str">
        <f>TEXT(B181, "yyyy-mm-dd")</f>
        <v>2024-01-08</v>
      </c>
    </row>
    <row r="182" spans="1:27" x14ac:dyDescent="0.3">
      <c r="A182" t="s">
        <v>270</v>
      </c>
      <c r="B182" s="1">
        <v>45299.5</v>
      </c>
      <c r="C182" s="1">
        <v>45300</v>
      </c>
      <c r="D182" s="1">
        <v>45299.916666666664</v>
      </c>
      <c r="E182" t="s">
        <v>19</v>
      </c>
      <c r="F182">
        <v>776</v>
      </c>
      <c r="G182">
        <v>1148</v>
      </c>
      <c r="H182">
        <v>198</v>
      </c>
      <c r="I182">
        <v>26</v>
      </c>
      <c r="J182" t="s">
        <v>37</v>
      </c>
      <c r="K182" t="s">
        <v>21</v>
      </c>
      <c r="L182" t="s">
        <v>231</v>
      </c>
      <c r="M182" t="s">
        <v>48</v>
      </c>
      <c r="N182" t="s">
        <v>40</v>
      </c>
      <c r="O182">
        <v>4.2</v>
      </c>
      <c r="P182" t="s">
        <v>25</v>
      </c>
      <c r="Q182">
        <v>4.2</v>
      </c>
      <c r="R182">
        <v>4.2</v>
      </c>
      <c r="S182">
        <f>(C182-D182)*24</f>
        <v>2.0000000000582077</v>
      </c>
      <c r="T182">
        <f>IF(C182&lt;=D182,1,0)</f>
        <v>0</v>
      </c>
      <c r="U182">
        <f>(C182-B182)*24</f>
        <v>12</v>
      </c>
      <c r="V182" s="2">
        <f>G182/(F182*U182)</f>
        <v>0.12328178694158076</v>
      </c>
      <c r="W182" t="str">
        <f>IF(OR(MONTH(B182)=12, MONTH(B182)&lt;=2), "Winter", IF(AND(MONTH(B182)&gt;=7, MONTH(B182)&lt;=9), "Monsoon", "Other"))</f>
        <v>Winter</v>
      </c>
      <c r="X182">
        <f>IF(C182&gt;D182,1,0)</f>
        <v>1</v>
      </c>
      <c r="Y182" t="str">
        <f t="shared" si="4"/>
        <v>Slight Delay</v>
      </c>
      <c r="Z182">
        <f t="shared" si="5"/>
        <v>0</v>
      </c>
      <c r="AA182" s="6" t="str">
        <f>TEXT(B182, "yyyy-mm-dd")</f>
        <v>2024-01-08</v>
      </c>
    </row>
    <row r="183" spans="1:27" x14ac:dyDescent="0.3">
      <c r="A183" t="s">
        <v>271</v>
      </c>
      <c r="B183" s="1">
        <v>45299.541666666664</v>
      </c>
      <c r="C183" s="1">
        <v>45300.041666666664</v>
      </c>
      <c r="D183" s="1">
        <v>45299.958333333336</v>
      </c>
      <c r="E183" t="s">
        <v>19</v>
      </c>
      <c r="F183">
        <v>672</v>
      </c>
      <c r="G183">
        <v>3679</v>
      </c>
      <c r="H183">
        <v>685</v>
      </c>
      <c r="I183">
        <v>20</v>
      </c>
      <c r="J183" t="s">
        <v>28</v>
      </c>
      <c r="K183" t="s">
        <v>21</v>
      </c>
      <c r="L183" t="s">
        <v>229</v>
      </c>
      <c r="M183" t="s">
        <v>61</v>
      </c>
      <c r="N183" t="s">
        <v>40</v>
      </c>
      <c r="O183">
        <v>4.2</v>
      </c>
      <c r="P183" t="s">
        <v>25</v>
      </c>
      <c r="Q183">
        <v>4.4000000000000004</v>
      </c>
      <c r="R183">
        <v>4.2</v>
      </c>
      <c r="S183">
        <f>(C183-D183)*24</f>
        <v>1.9999999998835847</v>
      </c>
      <c r="T183">
        <f>IF(C183&lt;=D183,1,0)</f>
        <v>0</v>
      </c>
      <c r="U183">
        <f>(C183-B183)*24</f>
        <v>12</v>
      </c>
      <c r="V183" s="2">
        <f>G183/(F183*U183)</f>
        <v>0.45622519841269843</v>
      </c>
      <c r="W183" t="str">
        <f>IF(OR(MONTH(B183)=12, MONTH(B183)&lt;=2), "Winter", IF(AND(MONTH(B183)&gt;=7, MONTH(B183)&lt;=9), "Monsoon", "Other"))</f>
        <v>Winter</v>
      </c>
      <c r="X183">
        <f>IF(C183&gt;D183,1,0)</f>
        <v>1</v>
      </c>
      <c r="Y183" t="str">
        <f t="shared" si="4"/>
        <v>Slight Delay</v>
      </c>
      <c r="Z183">
        <f t="shared" si="5"/>
        <v>0</v>
      </c>
      <c r="AA183" s="6" t="str">
        <f>TEXT(B183, "yyyy-mm-dd")</f>
        <v>2024-01-08</v>
      </c>
    </row>
    <row r="184" spans="1:27" x14ac:dyDescent="0.3">
      <c r="A184" t="s">
        <v>272</v>
      </c>
      <c r="B184" s="1">
        <v>45299.583333333336</v>
      </c>
      <c r="C184" s="1">
        <v>45300.083333333336</v>
      </c>
      <c r="D184" s="1">
        <v>45300</v>
      </c>
      <c r="E184" t="s">
        <v>55</v>
      </c>
      <c r="F184">
        <v>201</v>
      </c>
      <c r="G184">
        <v>4566</v>
      </c>
      <c r="H184">
        <v>737</v>
      </c>
      <c r="I184">
        <v>20</v>
      </c>
      <c r="J184" t="s">
        <v>20</v>
      </c>
      <c r="K184" t="s">
        <v>34</v>
      </c>
      <c r="L184" t="s">
        <v>231</v>
      </c>
      <c r="M184" t="s">
        <v>61</v>
      </c>
      <c r="N184" t="s">
        <v>24</v>
      </c>
      <c r="O184">
        <v>3.8</v>
      </c>
      <c r="P184" t="s">
        <v>25</v>
      </c>
      <c r="Q184">
        <v>4.3</v>
      </c>
      <c r="R184">
        <v>3.8</v>
      </c>
      <c r="S184">
        <f>(C184-D184)*24</f>
        <v>2.0000000000582077</v>
      </c>
      <c r="T184">
        <f>IF(C184&lt;=D184,1,0)</f>
        <v>0</v>
      </c>
      <c r="U184">
        <f>(C184-B184)*24</f>
        <v>12</v>
      </c>
      <c r="V184" s="2">
        <f>G184/(F184*U184)</f>
        <v>1.8930348258706469</v>
      </c>
      <c r="W184" t="str">
        <f>IF(OR(MONTH(B184)=12, MONTH(B184)&lt;=2), "Winter", IF(AND(MONTH(B184)&gt;=7, MONTH(B184)&lt;=9), "Monsoon", "Other"))</f>
        <v>Winter</v>
      </c>
      <c r="X184">
        <f>IF(C184&gt;D184,1,0)</f>
        <v>1</v>
      </c>
      <c r="Y184" t="str">
        <f t="shared" si="4"/>
        <v>Slight Delay</v>
      </c>
      <c r="Z184">
        <f t="shared" si="5"/>
        <v>0</v>
      </c>
      <c r="AA184" s="6" t="str">
        <f>TEXT(B184, "yyyy-mm-dd")</f>
        <v>2024-01-08</v>
      </c>
    </row>
    <row r="185" spans="1:27" x14ac:dyDescent="0.3">
      <c r="A185" t="s">
        <v>273</v>
      </c>
      <c r="B185" s="1">
        <v>45299.625</v>
      </c>
      <c r="C185" s="1">
        <v>45300.125</v>
      </c>
      <c r="D185" s="1">
        <v>45300.041666666664</v>
      </c>
      <c r="E185" t="s">
        <v>32</v>
      </c>
      <c r="F185">
        <v>262</v>
      </c>
      <c r="G185">
        <v>4326</v>
      </c>
      <c r="H185">
        <v>303</v>
      </c>
      <c r="I185">
        <v>27</v>
      </c>
      <c r="J185" t="s">
        <v>20</v>
      </c>
      <c r="K185" t="s">
        <v>34</v>
      </c>
      <c r="L185" t="s">
        <v>78</v>
      </c>
      <c r="M185" t="s">
        <v>61</v>
      </c>
      <c r="N185" t="s">
        <v>40</v>
      </c>
      <c r="O185">
        <v>3.8</v>
      </c>
      <c r="P185" t="s">
        <v>25</v>
      </c>
      <c r="Q185">
        <v>4.4000000000000004</v>
      </c>
      <c r="R185">
        <v>3.8</v>
      </c>
      <c r="S185">
        <f>(C185-D185)*24</f>
        <v>2.0000000000582077</v>
      </c>
      <c r="T185">
        <f>IF(C185&lt;=D185,1,0)</f>
        <v>0</v>
      </c>
      <c r="U185">
        <f>(C185-B185)*24</f>
        <v>12</v>
      </c>
      <c r="V185" s="2">
        <f>G185/(F185*U185)</f>
        <v>1.3759541984732824</v>
      </c>
      <c r="W185" t="str">
        <f>IF(OR(MONTH(B185)=12, MONTH(B185)&lt;=2), "Winter", IF(AND(MONTH(B185)&gt;=7, MONTH(B185)&lt;=9), "Monsoon", "Other"))</f>
        <v>Winter</v>
      </c>
      <c r="X185">
        <f>IF(C185&gt;D185,1,0)</f>
        <v>1</v>
      </c>
      <c r="Y185" t="str">
        <f t="shared" si="4"/>
        <v>Slight Delay</v>
      </c>
      <c r="Z185">
        <f t="shared" si="5"/>
        <v>0</v>
      </c>
      <c r="AA185" s="6" t="str">
        <f>TEXT(B185, "yyyy-mm-dd")</f>
        <v>2024-01-08</v>
      </c>
    </row>
    <row r="186" spans="1:27" x14ac:dyDescent="0.3">
      <c r="A186" t="s">
        <v>274</v>
      </c>
      <c r="B186" s="1">
        <v>45299.666666666664</v>
      </c>
      <c r="C186" s="1">
        <v>45300.166666666664</v>
      </c>
      <c r="D186" s="1">
        <v>45300.083333333336</v>
      </c>
      <c r="E186" t="s">
        <v>19</v>
      </c>
      <c r="F186">
        <v>948</v>
      </c>
      <c r="G186">
        <v>4854</v>
      </c>
      <c r="H186">
        <v>166</v>
      </c>
      <c r="I186">
        <v>7</v>
      </c>
      <c r="J186" t="s">
        <v>37</v>
      </c>
      <c r="K186" t="s">
        <v>21</v>
      </c>
      <c r="L186" t="s">
        <v>172</v>
      </c>
      <c r="M186" t="s">
        <v>23</v>
      </c>
      <c r="N186" t="s">
        <v>24</v>
      </c>
      <c r="O186">
        <v>4.5</v>
      </c>
      <c r="P186" t="s">
        <v>25</v>
      </c>
      <c r="Q186">
        <v>4.3</v>
      </c>
      <c r="R186">
        <v>4.5</v>
      </c>
      <c r="S186">
        <f>(C186-D186)*24</f>
        <v>1.9999999998835847</v>
      </c>
      <c r="T186">
        <f>IF(C186&lt;=D186,1,0)</f>
        <v>0</v>
      </c>
      <c r="U186">
        <f>(C186-B186)*24</f>
        <v>12</v>
      </c>
      <c r="V186" s="2">
        <f>G186/(F186*U186)</f>
        <v>0.42668776371308015</v>
      </c>
      <c r="W186" t="str">
        <f>IF(OR(MONTH(B186)=12, MONTH(B186)&lt;=2), "Winter", IF(AND(MONTH(B186)&gt;=7, MONTH(B186)&lt;=9), "Monsoon", "Other"))</f>
        <v>Winter</v>
      </c>
      <c r="X186">
        <f>IF(C186&gt;D186,1,0)</f>
        <v>1</v>
      </c>
      <c r="Y186" t="str">
        <f t="shared" si="4"/>
        <v>Slight Delay</v>
      </c>
      <c r="Z186">
        <f t="shared" si="5"/>
        <v>0</v>
      </c>
      <c r="AA186" s="6" t="str">
        <f>TEXT(B186, "yyyy-mm-dd")</f>
        <v>2024-01-08</v>
      </c>
    </row>
    <row r="187" spans="1:27" x14ac:dyDescent="0.3">
      <c r="A187" t="s">
        <v>275</v>
      </c>
      <c r="B187" s="1">
        <v>45299.708333333336</v>
      </c>
      <c r="C187" s="1">
        <v>45300.208333333336</v>
      </c>
      <c r="D187" s="1">
        <v>45300.125</v>
      </c>
      <c r="E187" t="s">
        <v>66</v>
      </c>
      <c r="F187">
        <v>221</v>
      </c>
      <c r="G187">
        <v>4253</v>
      </c>
      <c r="H187">
        <v>269</v>
      </c>
      <c r="I187">
        <v>2</v>
      </c>
      <c r="J187" t="s">
        <v>28</v>
      </c>
      <c r="K187" t="s">
        <v>64</v>
      </c>
      <c r="L187" t="s">
        <v>29</v>
      </c>
      <c r="M187" t="s">
        <v>30</v>
      </c>
      <c r="N187" t="s">
        <v>40</v>
      </c>
      <c r="P187" t="s">
        <v>25</v>
      </c>
      <c r="Q187">
        <v>4.3</v>
      </c>
      <c r="R187">
        <v>4.3</v>
      </c>
      <c r="S187">
        <f>(C187-D187)*24</f>
        <v>2.0000000000582077</v>
      </c>
      <c r="T187">
        <f>IF(C187&lt;=D187,1,0)</f>
        <v>0</v>
      </c>
      <c r="U187">
        <f>(C187-B187)*24</f>
        <v>12</v>
      </c>
      <c r="V187" s="2">
        <f>G187/(F187*U187)</f>
        <v>1.6036953242835597</v>
      </c>
      <c r="W187" t="str">
        <f>IF(OR(MONTH(B187)=12, MONTH(B187)&lt;=2), "Winter", IF(AND(MONTH(B187)&gt;=7, MONTH(B187)&lt;=9), "Monsoon", "Other"))</f>
        <v>Winter</v>
      </c>
      <c r="X187">
        <f>IF(C187&gt;D187,1,0)</f>
        <v>1</v>
      </c>
      <c r="Y187" t="str">
        <f t="shared" si="4"/>
        <v>Slight Delay</v>
      </c>
      <c r="Z187">
        <f t="shared" si="5"/>
        <v>0</v>
      </c>
      <c r="AA187" s="6" t="str">
        <f>TEXT(B187, "yyyy-mm-dd")</f>
        <v>2024-01-08</v>
      </c>
    </row>
    <row r="188" spans="1:27" x14ac:dyDescent="0.3">
      <c r="A188" t="s">
        <v>276</v>
      </c>
      <c r="B188" s="1">
        <v>45299.75</v>
      </c>
      <c r="C188" s="1">
        <v>45300.25</v>
      </c>
      <c r="D188" s="1">
        <v>45300.166666666664</v>
      </c>
      <c r="E188" t="s">
        <v>32</v>
      </c>
      <c r="F188">
        <v>918</v>
      </c>
      <c r="G188">
        <v>4766</v>
      </c>
      <c r="H188">
        <v>332</v>
      </c>
      <c r="I188">
        <v>13</v>
      </c>
      <c r="J188" t="s">
        <v>33</v>
      </c>
      <c r="K188" t="s">
        <v>34</v>
      </c>
      <c r="L188" t="s">
        <v>81</v>
      </c>
      <c r="M188" t="s">
        <v>45</v>
      </c>
      <c r="N188" t="s">
        <v>24</v>
      </c>
      <c r="O188">
        <v>4.2</v>
      </c>
      <c r="P188" t="s">
        <v>25</v>
      </c>
      <c r="Q188">
        <v>4.2</v>
      </c>
      <c r="R188">
        <v>4.2</v>
      </c>
      <c r="S188">
        <f>(C188-D188)*24</f>
        <v>2.0000000000582077</v>
      </c>
      <c r="T188">
        <f>IF(C188&lt;=D188,1,0)</f>
        <v>0</v>
      </c>
      <c r="U188">
        <f>(C188-B188)*24</f>
        <v>12</v>
      </c>
      <c r="V188" s="2">
        <f>G188/(F188*U188)</f>
        <v>0.43264342774146697</v>
      </c>
      <c r="W188" t="str">
        <f>IF(OR(MONTH(B188)=12, MONTH(B188)&lt;=2), "Winter", IF(AND(MONTH(B188)&gt;=7, MONTH(B188)&lt;=9), "Monsoon", "Other"))</f>
        <v>Winter</v>
      </c>
      <c r="X188">
        <f>IF(C188&gt;D188,1,0)</f>
        <v>1</v>
      </c>
      <c r="Y188" t="str">
        <f t="shared" si="4"/>
        <v>Slight Delay</v>
      </c>
      <c r="Z188">
        <f t="shared" si="5"/>
        <v>0</v>
      </c>
      <c r="AA188" s="6" t="str">
        <f>TEXT(B188, "yyyy-mm-dd")</f>
        <v>2024-01-08</v>
      </c>
    </row>
    <row r="189" spans="1:27" x14ac:dyDescent="0.3">
      <c r="A189" t="s">
        <v>277</v>
      </c>
      <c r="B189" s="1">
        <v>45299.791666666664</v>
      </c>
      <c r="C189" s="1">
        <v>45300.291666666664</v>
      </c>
      <c r="D189" s="1">
        <v>45300.208333333336</v>
      </c>
      <c r="E189" t="s">
        <v>27</v>
      </c>
      <c r="F189">
        <v>153</v>
      </c>
      <c r="G189">
        <v>1607</v>
      </c>
      <c r="H189">
        <v>680</v>
      </c>
      <c r="I189">
        <v>11</v>
      </c>
      <c r="J189" t="s">
        <v>28</v>
      </c>
      <c r="K189" t="s">
        <v>38</v>
      </c>
      <c r="L189" t="s">
        <v>53</v>
      </c>
      <c r="M189" t="s">
        <v>30</v>
      </c>
      <c r="N189" t="s">
        <v>40</v>
      </c>
      <c r="O189">
        <v>3.8</v>
      </c>
      <c r="P189" t="s">
        <v>25</v>
      </c>
      <c r="Q189">
        <v>4.3</v>
      </c>
      <c r="R189">
        <v>3.8</v>
      </c>
      <c r="S189">
        <f>(C189-D189)*24</f>
        <v>1.9999999998835847</v>
      </c>
      <c r="T189">
        <f>IF(C189&lt;=D189,1,0)</f>
        <v>0</v>
      </c>
      <c r="U189">
        <f>(C189-B189)*24</f>
        <v>12</v>
      </c>
      <c r="V189" s="2">
        <f>G189/(F189*U189)</f>
        <v>0.87527233115468406</v>
      </c>
      <c r="W189" t="str">
        <f>IF(OR(MONTH(B189)=12, MONTH(B189)&lt;=2), "Winter", IF(AND(MONTH(B189)&gt;=7, MONTH(B189)&lt;=9), "Monsoon", "Other"))</f>
        <v>Winter</v>
      </c>
      <c r="X189">
        <f>IF(C189&gt;D189,1,0)</f>
        <v>1</v>
      </c>
      <c r="Y189" t="str">
        <f t="shared" si="4"/>
        <v>Slight Delay</v>
      </c>
      <c r="Z189">
        <f t="shared" si="5"/>
        <v>0</v>
      </c>
      <c r="AA189" s="6" t="str">
        <f>TEXT(B189, "yyyy-mm-dd")</f>
        <v>2024-01-08</v>
      </c>
    </row>
    <row r="190" spans="1:27" x14ac:dyDescent="0.3">
      <c r="A190" t="s">
        <v>278</v>
      </c>
      <c r="B190" s="1">
        <v>45299.833333333336</v>
      </c>
      <c r="C190" s="1">
        <v>45300.333333333336</v>
      </c>
      <c r="D190" s="1">
        <v>45300.25</v>
      </c>
      <c r="E190" t="s">
        <v>32</v>
      </c>
      <c r="F190">
        <v>253</v>
      </c>
      <c r="G190">
        <v>3730</v>
      </c>
      <c r="H190">
        <v>148</v>
      </c>
      <c r="I190">
        <v>1</v>
      </c>
      <c r="J190" t="s">
        <v>28</v>
      </c>
      <c r="K190" t="s">
        <v>34</v>
      </c>
      <c r="L190" t="s">
        <v>42</v>
      </c>
      <c r="M190" t="s">
        <v>30</v>
      </c>
      <c r="N190" t="s">
        <v>40</v>
      </c>
      <c r="P190" t="s">
        <v>25</v>
      </c>
      <c r="Q190">
        <v>4.3</v>
      </c>
      <c r="R190">
        <v>4.3</v>
      </c>
      <c r="S190">
        <f>(C190-D190)*24</f>
        <v>2.0000000000582077</v>
      </c>
      <c r="T190">
        <f>IF(C190&lt;=D190,1,0)</f>
        <v>0</v>
      </c>
      <c r="U190">
        <f>(C190-B190)*24</f>
        <v>12</v>
      </c>
      <c r="V190" s="2">
        <f>G190/(F190*U190)</f>
        <v>1.2285902503293809</v>
      </c>
      <c r="W190" t="str">
        <f>IF(OR(MONTH(B190)=12, MONTH(B190)&lt;=2), "Winter", IF(AND(MONTH(B190)&gt;=7, MONTH(B190)&lt;=9), "Monsoon", "Other"))</f>
        <v>Winter</v>
      </c>
      <c r="X190">
        <f>IF(C190&gt;D190,1,0)</f>
        <v>1</v>
      </c>
      <c r="Y190" t="str">
        <f t="shared" si="4"/>
        <v>Slight Delay</v>
      </c>
      <c r="Z190">
        <f t="shared" si="5"/>
        <v>0</v>
      </c>
      <c r="AA190" s="6" t="str">
        <f>TEXT(B190, "yyyy-mm-dd")</f>
        <v>2024-01-08</v>
      </c>
    </row>
    <row r="191" spans="1:27" x14ac:dyDescent="0.3">
      <c r="A191" t="s">
        <v>279</v>
      </c>
      <c r="B191" s="1">
        <v>45299.875</v>
      </c>
      <c r="C191" s="1">
        <v>45300.375</v>
      </c>
      <c r="D191" s="1">
        <v>45300.291666666664</v>
      </c>
      <c r="E191" t="s">
        <v>66</v>
      </c>
      <c r="F191">
        <v>68</v>
      </c>
      <c r="G191">
        <v>1270</v>
      </c>
      <c r="H191">
        <v>661</v>
      </c>
      <c r="I191">
        <v>20</v>
      </c>
      <c r="J191" t="s">
        <v>37</v>
      </c>
      <c r="K191" t="s">
        <v>34</v>
      </c>
      <c r="L191" t="s">
        <v>76</v>
      </c>
      <c r="M191" t="s">
        <v>30</v>
      </c>
      <c r="N191" t="s">
        <v>24</v>
      </c>
      <c r="P191" t="s">
        <v>25</v>
      </c>
      <c r="Q191">
        <v>4.3</v>
      </c>
      <c r="R191">
        <v>4.3</v>
      </c>
      <c r="S191">
        <f>(C191-D191)*24</f>
        <v>2.0000000000582077</v>
      </c>
      <c r="T191">
        <f>IF(C191&lt;=D191,1,0)</f>
        <v>0</v>
      </c>
      <c r="U191">
        <f>(C191-B191)*24</f>
        <v>12</v>
      </c>
      <c r="V191" s="2">
        <f>G191/(F191*U191)</f>
        <v>1.5563725490196079</v>
      </c>
      <c r="W191" t="str">
        <f>IF(OR(MONTH(B191)=12, MONTH(B191)&lt;=2), "Winter", IF(AND(MONTH(B191)&gt;=7, MONTH(B191)&lt;=9), "Monsoon", "Other"))</f>
        <v>Winter</v>
      </c>
      <c r="X191">
        <f>IF(C191&gt;D191,1,0)</f>
        <v>1</v>
      </c>
      <c r="Y191" t="str">
        <f t="shared" si="4"/>
        <v>Slight Delay</v>
      </c>
      <c r="Z191">
        <f t="shared" si="5"/>
        <v>0</v>
      </c>
      <c r="AA191" s="6" t="str">
        <f>TEXT(B191, "yyyy-mm-dd")</f>
        <v>2024-01-08</v>
      </c>
    </row>
    <row r="192" spans="1:27" x14ac:dyDescent="0.3">
      <c r="A192" t="s">
        <v>280</v>
      </c>
      <c r="B192" s="1">
        <v>45299.916666666664</v>
      </c>
      <c r="C192" s="1">
        <v>45300.416666666664</v>
      </c>
      <c r="D192" s="1">
        <v>45300.333333333336</v>
      </c>
      <c r="E192" t="s">
        <v>27</v>
      </c>
      <c r="F192">
        <v>779</v>
      </c>
      <c r="G192">
        <v>3575</v>
      </c>
      <c r="H192">
        <v>299</v>
      </c>
      <c r="I192">
        <v>6</v>
      </c>
      <c r="J192" t="s">
        <v>28</v>
      </c>
      <c r="K192" t="s">
        <v>34</v>
      </c>
      <c r="L192" t="s">
        <v>214</v>
      </c>
      <c r="M192" t="s">
        <v>23</v>
      </c>
      <c r="N192" t="s">
        <v>40</v>
      </c>
      <c r="O192">
        <v>4.2</v>
      </c>
      <c r="P192" t="s">
        <v>25</v>
      </c>
      <c r="Q192">
        <v>4.2</v>
      </c>
      <c r="R192">
        <v>4.2</v>
      </c>
      <c r="S192">
        <f>(C192-D192)*24</f>
        <v>1.9999999998835847</v>
      </c>
      <c r="T192">
        <f>IF(C192&lt;=D192,1,0)</f>
        <v>0</v>
      </c>
      <c r="U192">
        <f>(C192-B192)*24</f>
        <v>12</v>
      </c>
      <c r="V192" s="2">
        <f>G192/(F192*U192)</f>
        <v>0.3824347454000856</v>
      </c>
      <c r="W192" t="str">
        <f>IF(OR(MONTH(B192)=12, MONTH(B192)&lt;=2), "Winter", IF(AND(MONTH(B192)&gt;=7, MONTH(B192)&lt;=9), "Monsoon", "Other"))</f>
        <v>Winter</v>
      </c>
      <c r="X192">
        <f>IF(C192&gt;D192,1,0)</f>
        <v>1</v>
      </c>
      <c r="Y192" t="str">
        <f t="shared" si="4"/>
        <v>Slight Delay</v>
      </c>
      <c r="Z192">
        <f t="shared" si="5"/>
        <v>0</v>
      </c>
      <c r="AA192" s="6" t="str">
        <f>TEXT(B192, "yyyy-mm-dd")</f>
        <v>2024-01-08</v>
      </c>
    </row>
    <row r="193" spans="1:27" x14ac:dyDescent="0.3">
      <c r="A193" t="s">
        <v>281</v>
      </c>
      <c r="B193" s="1">
        <v>45299.958333333336</v>
      </c>
      <c r="C193" s="1">
        <v>45300.458333333336</v>
      </c>
      <c r="D193" s="1">
        <v>45300.375</v>
      </c>
      <c r="E193" t="s">
        <v>32</v>
      </c>
      <c r="F193">
        <v>189</v>
      </c>
      <c r="G193">
        <v>1728</v>
      </c>
      <c r="H193">
        <v>413</v>
      </c>
      <c r="I193">
        <v>19</v>
      </c>
      <c r="J193" t="s">
        <v>28</v>
      </c>
      <c r="K193" t="s">
        <v>64</v>
      </c>
      <c r="L193" t="s">
        <v>96</v>
      </c>
      <c r="M193" t="s">
        <v>23</v>
      </c>
      <c r="N193" t="s">
        <v>40</v>
      </c>
      <c r="P193" t="s">
        <v>25</v>
      </c>
      <c r="Q193">
        <v>4.2</v>
      </c>
      <c r="R193">
        <v>4.2</v>
      </c>
      <c r="S193">
        <f>(C193-D193)*24</f>
        <v>2.0000000000582077</v>
      </c>
      <c r="T193">
        <f>IF(C193&lt;=D193,1,0)</f>
        <v>0</v>
      </c>
      <c r="U193">
        <f>(C193-B193)*24</f>
        <v>12</v>
      </c>
      <c r="V193" s="2">
        <f>G193/(F193*U193)</f>
        <v>0.76190476190476186</v>
      </c>
      <c r="W193" t="str">
        <f>IF(OR(MONTH(B193)=12, MONTH(B193)&lt;=2), "Winter", IF(AND(MONTH(B193)&gt;=7, MONTH(B193)&lt;=9), "Monsoon", "Other"))</f>
        <v>Winter</v>
      </c>
      <c r="X193">
        <f>IF(C193&gt;D193,1,0)</f>
        <v>1</v>
      </c>
      <c r="Y193" t="str">
        <f t="shared" si="4"/>
        <v>Slight Delay</v>
      </c>
      <c r="Z193">
        <f t="shared" si="5"/>
        <v>0</v>
      </c>
      <c r="AA193" s="6" t="str">
        <f>TEXT(B193, "yyyy-mm-dd")</f>
        <v>2024-01-08</v>
      </c>
    </row>
    <row r="194" spans="1:27" x14ac:dyDescent="0.3">
      <c r="A194" t="s">
        <v>282</v>
      </c>
      <c r="B194" s="1">
        <v>45300</v>
      </c>
      <c r="C194" s="1">
        <v>45300.5</v>
      </c>
      <c r="D194" s="1">
        <v>45300.416666666664</v>
      </c>
      <c r="E194" t="s">
        <v>32</v>
      </c>
      <c r="F194">
        <v>681</v>
      </c>
      <c r="G194">
        <v>826</v>
      </c>
      <c r="H194">
        <v>615</v>
      </c>
      <c r="I194">
        <v>20</v>
      </c>
      <c r="J194" t="s">
        <v>20</v>
      </c>
      <c r="K194" t="s">
        <v>38</v>
      </c>
      <c r="L194" t="s">
        <v>60</v>
      </c>
      <c r="M194" t="s">
        <v>23</v>
      </c>
      <c r="N194" t="s">
        <v>40</v>
      </c>
      <c r="O194">
        <v>4</v>
      </c>
      <c r="P194" t="s">
        <v>25</v>
      </c>
      <c r="Q194">
        <v>4.2</v>
      </c>
      <c r="R194">
        <v>4</v>
      </c>
      <c r="S194">
        <f>(C194-D194)*24</f>
        <v>2.0000000000582077</v>
      </c>
      <c r="T194">
        <f>IF(C194&lt;=D194,1,0)</f>
        <v>0</v>
      </c>
      <c r="U194">
        <f>(C194-B194)*24</f>
        <v>12</v>
      </c>
      <c r="V194" s="2">
        <f>G194/(F194*U194)</f>
        <v>0.10107684777288302</v>
      </c>
      <c r="W194" t="str">
        <f>IF(OR(MONTH(B194)=12, MONTH(B194)&lt;=2), "Winter", IF(AND(MONTH(B194)&gt;=7, MONTH(B194)&lt;=9), "Monsoon", "Other"))</f>
        <v>Winter</v>
      </c>
      <c r="X194">
        <f>IF(C194&gt;D194,1,0)</f>
        <v>1</v>
      </c>
      <c r="Y194" t="str">
        <f t="shared" ref="Y194:Y257" si="6">IF(ROUND(S194*60,0)&lt;=30,"On-Time",IF(ROUND(S194*60,0)&lt;=120,"Slight Delay","Major Delay"))</f>
        <v>Slight Delay</v>
      </c>
      <c r="Z194">
        <f t="shared" ref="Z194:Z257" si="7">IF(ROUND(S194, 2) &gt; 2, 1, 0)</f>
        <v>0</v>
      </c>
      <c r="AA194" s="6" t="str">
        <f>TEXT(B194, "yyyy-mm-dd")</f>
        <v>2024-01-09</v>
      </c>
    </row>
    <row r="195" spans="1:27" x14ac:dyDescent="0.3">
      <c r="A195" t="s">
        <v>283</v>
      </c>
      <c r="B195" s="1">
        <v>45300.041666666664</v>
      </c>
      <c r="C195" s="1">
        <v>45300.541666666664</v>
      </c>
      <c r="D195" s="1">
        <v>45300.458333333336</v>
      </c>
      <c r="E195" t="s">
        <v>19</v>
      </c>
      <c r="F195">
        <v>775</v>
      </c>
      <c r="G195">
        <v>571</v>
      </c>
      <c r="H195">
        <v>50</v>
      </c>
      <c r="I195">
        <v>19</v>
      </c>
      <c r="J195" t="s">
        <v>37</v>
      </c>
      <c r="K195" t="s">
        <v>64</v>
      </c>
      <c r="L195" t="s">
        <v>138</v>
      </c>
      <c r="M195" t="s">
        <v>48</v>
      </c>
      <c r="N195" t="s">
        <v>24</v>
      </c>
      <c r="P195" t="s">
        <v>25</v>
      </c>
      <c r="Q195">
        <v>4.2</v>
      </c>
      <c r="R195">
        <v>4.2</v>
      </c>
      <c r="S195">
        <f>(C195-D195)*24</f>
        <v>1.9999999998835847</v>
      </c>
      <c r="T195">
        <f>IF(C195&lt;=D195,1,0)</f>
        <v>0</v>
      </c>
      <c r="U195">
        <f>(C195-B195)*24</f>
        <v>12</v>
      </c>
      <c r="V195" s="2">
        <f>G195/(F195*U195)</f>
        <v>6.1397849462365595E-2</v>
      </c>
      <c r="W195" t="str">
        <f>IF(OR(MONTH(B195)=12, MONTH(B195)&lt;=2), "Winter", IF(AND(MONTH(B195)&gt;=7, MONTH(B195)&lt;=9), "Monsoon", "Other"))</f>
        <v>Winter</v>
      </c>
      <c r="X195">
        <f>IF(C195&gt;D195,1,0)</f>
        <v>1</v>
      </c>
      <c r="Y195" t="str">
        <f t="shared" si="6"/>
        <v>Slight Delay</v>
      </c>
      <c r="Z195">
        <f t="shared" si="7"/>
        <v>0</v>
      </c>
      <c r="AA195" s="6" t="str">
        <f>TEXT(B195, "yyyy-mm-dd")</f>
        <v>2024-01-09</v>
      </c>
    </row>
    <row r="196" spans="1:27" x14ac:dyDescent="0.3">
      <c r="A196" t="s">
        <v>284</v>
      </c>
      <c r="B196" s="1">
        <v>45300.083333333336</v>
      </c>
      <c r="C196" s="1">
        <v>45300.583333333336</v>
      </c>
      <c r="D196" s="1">
        <v>45300.5</v>
      </c>
      <c r="E196" t="s">
        <v>19</v>
      </c>
      <c r="F196">
        <v>198</v>
      </c>
      <c r="G196">
        <v>4412</v>
      </c>
      <c r="H196">
        <v>350</v>
      </c>
      <c r="I196">
        <v>24</v>
      </c>
      <c r="J196" t="s">
        <v>37</v>
      </c>
      <c r="K196" t="s">
        <v>21</v>
      </c>
      <c r="L196" t="s">
        <v>96</v>
      </c>
      <c r="M196" t="s">
        <v>30</v>
      </c>
      <c r="N196" t="s">
        <v>40</v>
      </c>
      <c r="O196">
        <v>3.8</v>
      </c>
      <c r="P196" t="s">
        <v>25</v>
      </c>
      <c r="Q196">
        <v>4.3</v>
      </c>
      <c r="R196">
        <v>3.8</v>
      </c>
      <c r="S196">
        <f>(C196-D196)*24</f>
        <v>2.0000000000582077</v>
      </c>
      <c r="T196">
        <f>IF(C196&lt;=D196,1,0)</f>
        <v>0</v>
      </c>
      <c r="U196">
        <f>(C196-B196)*24</f>
        <v>12</v>
      </c>
      <c r="V196" s="2">
        <f>G196/(F196*U196)</f>
        <v>1.8569023569023568</v>
      </c>
      <c r="W196" t="str">
        <f>IF(OR(MONTH(B196)=12, MONTH(B196)&lt;=2), "Winter", IF(AND(MONTH(B196)&gt;=7, MONTH(B196)&lt;=9), "Monsoon", "Other"))</f>
        <v>Winter</v>
      </c>
      <c r="X196">
        <f>IF(C196&gt;D196,1,0)</f>
        <v>1</v>
      </c>
      <c r="Y196" t="str">
        <f t="shared" si="6"/>
        <v>Slight Delay</v>
      </c>
      <c r="Z196">
        <f t="shared" si="7"/>
        <v>0</v>
      </c>
      <c r="AA196" s="6" t="str">
        <f>TEXT(B196, "yyyy-mm-dd")</f>
        <v>2024-01-09</v>
      </c>
    </row>
    <row r="197" spans="1:27" x14ac:dyDescent="0.3">
      <c r="A197" t="s">
        <v>285</v>
      </c>
      <c r="B197" s="1">
        <v>45300.125</v>
      </c>
      <c r="C197" s="1">
        <v>45300.625</v>
      </c>
      <c r="D197" s="1">
        <v>45300.541666666664</v>
      </c>
      <c r="E197" t="s">
        <v>27</v>
      </c>
      <c r="F197">
        <v>275</v>
      </c>
      <c r="G197">
        <v>3872</v>
      </c>
      <c r="H197">
        <v>435</v>
      </c>
      <c r="I197">
        <v>15</v>
      </c>
      <c r="J197" t="s">
        <v>20</v>
      </c>
      <c r="K197" t="s">
        <v>21</v>
      </c>
      <c r="L197" t="s">
        <v>35</v>
      </c>
      <c r="M197" t="s">
        <v>23</v>
      </c>
      <c r="N197" t="s">
        <v>40</v>
      </c>
      <c r="O197">
        <v>4.7</v>
      </c>
      <c r="P197" t="s">
        <v>25</v>
      </c>
      <c r="Q197">
        <v>4.2</v>
      </c>
      <c r="R197">
        <v>4.7</v>
      </c>
      <c r="S197">
        <f>(C197-D197)*24</f>
        <v>2.0000000000582077</v>
      </c>
      <c r="T197">
        <f>IF(C197&lt;=D197,1,0)</f>
        <v>0</v>
      </c>
      <c r="U197">
        <f>(C197-B197)*24</f>
        <v>12</v>
      </c>
      <c r="V197" s="2">
        <f>G197/(F197*U197)</f>
        <v>1.1733333333333333</v>
      </c>
      <c r="W197" t="str">
        <f>IF(OR(MONTH(B197)=12, MONTH(B197)&lt;=2), "Winter", IF(AND(MONTH(B197)&gt;=7, MONTH(B197)&lt;=9), "Monsoon", "Other"))</f>
        <v>Winter</v>
      </c>
      <c r="X197">
        <f>IF(C197&gt;D197,1,0)</f>
        <v>1</v>
      </c>
      <c r="Y197" t="str">
        <f t="shared" si="6"/>
        <v>Slight Delay</v>
      </c>
      <c r="Z197">
        <f t="shared" si="7"/>
        <v>0</v>
      </c>
      <c r="AA197" s="6" t="str">
        <f>TEXT(B197, "yyyy-mm-dd")</f>
        <v>2024-01-09</v>
      </c>
    </row>
    <row r="198" spans="1:27" x14ac:dyDescent="0.3">
      <c r="A198" t="s">
        <v>286</v>
      </c>
      <c r="B198" s="1">
        <v>45300.166666666664</v>
      </c>
      <c r="C198" s="1">
        <v>45300.666666666664</v>
      </c>
      <c r="D198" s="1">
        <v>45300.583333333336</v>
      </c>
      <c r="E198" t="s">
        <v>27</v>
      </c>
      <c r="F198">
        <v>110</v>
      </c>
      <c r="G198">
        <v>606</v>
      </c>
      <c r="H198">
        <v>634</v>
      </c>
      <c r="I198">
        <v>24</v>
      </c>
      <c r="J198" t="s">
        <v>20</v>
      </c>
      <c r="K198" t="s">
        <v>34</v>
      </c>
      <c r="L198" t="s">
        <v>117</v>
      </c>
      <c r="M198" t="s">
        <v>61</v>
      </c>
      <c r="N198" t="s">
        <v>24</v>
      </c>
      <c r="P198" t="s">
        <v>25</v>
      </c>
      <c r="Q198">
        <v>4.3</v>
      </c>
      <c r="R198">
        <v>4.3</v>
      </c>
      <c r="S198">
        <f>(C198-D198)*24</f>
        <v>1.9999999998835847</v>
      </c>
      <c r="T198">
        <f>IF(C198&lt;=D198,1,0)</f>
        <v>0</v>
      </c>
      <c r="U198">
        <f>(C198-B198)*24</f>
        <v>12</v>
      </c>
      <c r="V198" s="2">
        <f>G198/(F198*U198)</f>
        <v>0.45909090909090911</v>
      </c>
      <c r="W198" t="str">
        <f>IF(OR(MONTH(B198)=12, MONTH(B198)&lt;=2), "Winter", IF(AND(MONTH(B198)&gt;=7, MONTH(B198)&lt;=9), "Monsoon", "Other"))</f>
        <v>Winter</v>
      </c>
      <c r="X198">
        <f>IF(C198&gt;D198,1,0)</f>
        <v>1</v>
      </c>
      <c r="Y198" t="str">
        <f t="shared" si="6"/>
        <v>Slight Delay</v>
      </c>
      <c r="Z198">
        <f t="shared" si="7"/>
        <v>0</v>
      </c>
      <c r="AA198" s="6" t="str">
        <f>TEXT(B198, "yyyy-mm-dd")</f>
        <v>2024-01-09</v>
      </c>
    </row>
    <row r="199" spans="1:27" x14ac:dyDescent="0.3">
      <c r="A199" t="s">
        <v>287</v>
      </c>
      <c r="B199" s="1">
        <v>45300.208333333336</v>
      </c>
      <c r="C199" s="1">
        <v>45300.708333333336</v>
      </c>
      <c r="D199" s="1">
        <v>45300.625</v>
      </c>
      <c r="E199" t="s">
        <v>27</v>
      </c>
      <c r="F199">
        <v>994</v>
      </c>
      <c r="G199">
        <v>2279</v>
      </c>
      <c r="H199">
        <v>333</v>
      </c>
      <c r="I199">
        <v>25</v>
      </c>
      <c r="J199" t="s">
        <v>37</v>
      </c>
      <c r="K199" t="s">
        <v>34</v>
      </c>
      <c r="L199" t="s">
        <v>131</v>
      </c>
      <c r="M199" t="s">
        <v>23</v>
      </c>
      <c r="N199" t="s">
        <v>40</v>
      </c>
      <c r="O199">
        <v>3.8</v>
      </c>
      <c r="P199" t="s">
        <v>25</v>
      </c>
      <c r="Q199">
        <v>4.2</v>
      </c>
      <c r="R199">
        <v>3.8</v>
      </c>
      <c r="S199">
        <f>(C199-D199)*24</f>
        <v>2.0000000000582077</v>
      </c>
      <c r="T199">
        <f>IF(C199&lt;=D199,1,0)</f>
        <v>0</v>
      </c>
      <c r="U199">
        <f>(C199-B199)*24</f>
        <v>12</v>
      </c>
      <c r="V199" s="2">
        <f>G199/(F199*U199)</f>
        <v>0.19106304493628437</v>
      </c>
      <c r="W199" t="str">
        <f>IF(OR(MONTH(B199)=12, MONTH(B199)&lt;=2), "Winter", IF(AND(MONTH(B199)&gt;=7, MONTH(B199)&lt;=9), "Monsoon", "Other"))</f>
        <v>Winter</v>
      </c>
      <c r="X199">
        <f>IF(C199&gt;D199,1,0)</f>
        <v>1</v>
      </c>
      <c r="Y199" t="str">
        <f t="shared" si="6"/>
        <v>Slight Delay</v>
      </c>
      <c r="Z199">
        <f t="shared" si="7"/>
        <v>0</v>
      </c>
      <c r="AA199" s="6" t="str">
        <f>TEXT(B199, "yyyy-mm-dd")</f>
        <v>2024-01-09</v>
      </c>
    </row>
    <row r="200" spans="1:27" x14ac:dyDescent="0.3">
      <c r="A200" t="s">
        <v>288</v>
      </c>
      <c r="B200" s="1">
        <v>45300.25</v>
      </c>
      <c r="C200" s="1">
        <v>45300.75</v>
      </c>
      <c r="D200" s="1">
        <v>45300.666666666664</v>
      </c>
      <c r="E200" t="s">
        <v>27</v>
      </c>
      <c r="F200">
        <v>485</v>
      </c>
      <c r="G200">
        <v>1136</v>
      </c>
      <c r="H200">
        <v>610</v>
      </c>
      <c r="I200">
        <v>11</v>
      </c>
      <c r="J200" t="s">
        <v>28</v>
      </c>
      <c r="K200" t="s">
        <v>34</v>
      </c>
      <c r="L200" t="s">
        <v>111</v>
      </c>
      <c r="M200" t="s">
        <v>45</v>
      </c>
      <c r="N200" t="s">
        <v>24</v>
      </c>
      <c r="O200">
        <v>4.2</v>
      </c>
      <c r="P200" t="s">
        <v>25</v>
      </c>
      <c r="Q200">
        <v>4.2</v>
      </c>
      <c r="R200">
        <v>4.2</v>
      </c>
      <c r="S200">
        <f>(C200-D200)*24</f>
        <v>2.0000000000582077</v>
      </c>
      <c r="T200">
        <f>IF(C200&lt;=D200,1,0)</f>
        <v>0</v>
      </c>
      <c r="U200">
        <f>(C200-B200)*24</f>
        <v>12</v>
      </c>
      <c r="V200" s="2">
        <f>G200/(F200*U200)</f>
        <v>0.19518900343642612</v>
      </c>
      <c r="W200" t="str">
        <f>IF(OR(MONTH(B200)=12, MONTH(B200)&lt;=2), "Winter", IF(AND(MONTH(B200)&gt;=7, MONTH(B200)&lt;=9), "Monsoon", "Other"))</f>
        <v>Winter</v>
      </c>
      <c r="X200">
        <f>IF(C200&gt;D200,1,0)</f>
        <v>1</v>
      </c>
      <c r="Y200" t="str">
        <f t="shared" si="6"/>
        <v>Slight Delay</v>
      </c>
      <c r="Z200">
        <f t="shared" si="7"/>
        <v>0</v>
      </c>
      <c r="AA200" s="6" t="str">
        <f>TEXT(B200, "yyyy-mm-dd")</f>
        <v>2024-01-09</v>
      </c>
    </row>
    <row r="201" spans="1:27" x14ac:dyDescent="0.3">
      <c r="A201" t="s">
        <v>289</v>
      </c>
      <c r="B201" s="1">
        <v>45300.291666666664</v>
      </c>
      <c r="C201" s="1">
        <v>45300.791666666664</v>
      </c>
      <c r="D201" s="1">
        <v>45300.708333333336</v>
      </c>
      <c r="E201" t="s">
        <v>50</v>
      </c>
      <c r="F201">
        <v>537</v>
      </c>
      <c r="G201">
        <v>3224</v>
      </c>
      <c r="H201">
        <v>402</v>
      </c>
      <c r="I201">
        <v>24</v>
      </c>
      <c r="J201" t="s">
        <v>20</v>
      </c>
      <c r="K201" t="s">
        <v>34</v>
      </c>
      <c r="L201" t="s">
        <v>22</v>
      </c>
      <c r="M201" t="s">
        <v>30</v>
      </c>
      <c r="N201" t="s">
        <v>24</v>
      </c>
      <c r="O201">
        <v>4.7</v>
      </c>
      <c r="P201" t="s">
        <v>25</v>
      </c>
      <c r="Q201">
        <v>4.3</v>
      </c>
      <c r="R201">
        <v>4.7</v>
      </c>
      <c r="S201">
        <f>(C201-D201)*24</f>
        <v>1.9999999998835847</v>
      </c>
      <c r="T201">
        <f>IF(C201&lt;=D201,1,0)</f>
        <v>0</v>
      </c>
      <c r="U201">
        <f>(C201-B201)*24</f>
        <v>12</v>
      </c>
      <c r="V201" s="2">
        <f>G201/(F201*U201)</f>
        <v>0.50031036623215397</v>
      </c>
      <c r="W201" t="str">
        <f>IF(OR(MONTH(B201)=12, MONTH(B201)&lt;=2), "Winter", IF(AND(MONTH(B201)&gt;=7, MONTH(B201)&lt;=9), "Monsoon", "Other"))</f>
        <v>Winter</v>
      </c>
      <c r="X201">
        <f>IF(C201&gt;D201,1,0)</f>
        <v>1</v>
      </c>
      <c r="Y201" t="str">
        <f t="shared" si="6"/>
        <v>Slight Delay</v>
      </c>
      <c r="Z201">
        <f t="shared" si="7"/>
        <v>0</v>
      </c>
      <c r="AA201" s="6" t="str">
        <f>TEXT(B201, "yyyy-mm-dd")</f>
        <v>2024-01-09</v>
      </c>
    </row>
    <row r="202" spans="1:27" x14ac:dyDescent="0.3">
      <c r="A202" t="s">
        <v>290</v>
      </c>
      <c r="B202" s="1">
        <v>45300.333333333336</v>
      </c>
      <c r="C202" s="1">
        <v>45300.833333333336</v>
      </c>
      <c r="D202" s="1">
        <v>45300.75</v>
      </c>
      <c r="E202" t="s">
        <v>55</v>
      </c>
      <c r="F202">
        <v>267</v>
      </c>
      <c r="G202">
        <v>3876</v>
      </c>
      <c r="H202">
        <v>72</v>
      </c>
      <c r="I202">
        <v>5</v>
      </c>
      <c r="J202" t="s">
        <v>28</v>
      </c>
      <c r="K202" t="s">
        <v>38</v>
      </c>
      <c r="L202" t="s">
        <v>60</v>
      </c>
      <c r="M202" t="s">
        <v>45</v>
      </c>
      <c r="N202" t="s">
        <v>40</v>
      </c>
      <c r="P202" t="s">
        <v>25</v>
      </c>
      <c r="Q202">
        <v>4.2</v>
      </c>
      <c r="R202">
        <v>4.2</v>
      </c>
      <c r="S202">
        <f>(C202-D202)*24</f>
        <v>2.0000000000582077</v>
      </c>
      <c r="T202">
        <f>IF(C202&lt;=D202,1,0)</f>
        <v>0</v>
      </c>
      <c r="U202">
        <f>(C202-B202)*24</f>
        <v>12</v>
      </c>
      <c r="V202" s="2">
        <f>G202/(F202*U202)</f>
        <v>1.2097378277153559</v>
      </c>
      <c r="W202" t="str">
        <f>IF(OR(MONTH(B202)=12, MONTH(B202)&lt;=2), "Winter", IF(AND(MONTH(B202)&gt;=7, MONTH(B202)&lt;=9), "Monsoon", "Other"))</f>
        <v>Winter</v>
      </c>
      <c r="X202">
        <f>IF(C202&gt;D202,1,0)</f>
        <v>1</v>
      </c>
      <c r="Y202" t="str">
        <f t="shared" si="6"/>
        <v>Slight Delay</v>
      </c>
      <c r="Z202">
        <f t="shared" si="7"/>
        <v>0</v>
      </c>
      <c r="AA202" s="6" t="str">
        <f>TEXT(B202, "yyyy-mm-dd")</f>
        <v>2024-01-09</v>
      </c>
    </row>
    <row r="203" spans="1:27" x14ac:dyDescent="0.3">
      <c r="A203" t="s">
        <v>291</v>
      </c>
      <c r="B203" s="1">
        <v>45300.375</v>
      </c>
      <c r="C203" s="1">
        <v>45300.875</v>
      </c>
      <c r="D203" s="1">
        <v>45300.791666666664</v>
      </c>
      <c r="E203" t="s">
        <v>66</v>
      </c>
      <c r="F203">
        <v>417</v>
      </c>
      <c r="G203">
        <v>4333</v>
      </c>
      <c r="H203">
        <v>217</v>
      </c>
      <c r="I203">
        <v>1</v>
      </c>
      <c r="J203" t="s">
        <v>20</v>
      </c>
      <c r="K203" t="s">
        <v>64</v>
      </c>
      <c r="L203" t="s">
        <v>117</v>
      </c>
      <c r="M203" t="s">
        <v>61</v>
      </c>
      <c r="N203" t="s">
        <v>40</v>
      </c>
      <c r="O203">
        <v>4.5</v>
      </c>
      <c r="P203" t="s">
        <v>25</v>
      </c>
      <c r="Q203">
        <v>4.4000000000000004</v>
      </c>
      <c r="R203">
        <v>4.5</v>
      </c>
      <c r="S203">
        <f>(C203-D203)*24</f>
        <v>2.0000000000582077</v>
      </c>
      <c r="T203">
        <f>IF(C203&lt;=D203,1,0)</f>
        <v>0</v>
      </c>
      <c r="U203">
        <f>(C203-B203)*24</f>
        <v>12</v>
      </c>
      <c r="V203" s="2">
        <f>G203/(F203*U203)</f>
        <v>0.8659072741806555</v>
      </c>
      <c r="W203" t="str">
        <f>IF(OR(MONTH(B203)=12, MONTH(B203)&lt;=2), "Winter", IF(AND(MONTH(B203)&gt;=7, MONTH(B203)&lt;=9), "Monsoon", "Other"))</f>
        <v>Winter</v>
      </c>
      <c r="X203">
        <f>IF(C203&gt;D203,1,0)</f>
        <v>1</v>
      </c>
      <c r="Y203" t="str">
        <f t="shared" si="6"/>
        <v>Slight Delay</v>
      </c>
      <c r="Z203">
        <f t="shared" si="7"/>
        <v>0</v>
      </c>
      <c r="AA203" s="6" t="str">
        <f>TEXT(B203, "yyyy-mm-dd")</f>
        <v>2024-01-09</v>
      </c>
    </row>
    <row r="204" spans="1:27" x14ac:dyDescent="0.3">
      <c r="A204" t="s">
        <v>292</v>
      </c>
      <c r="B204" s="1">
        <v>45300.416666666664</v>
      </c>
      <c r="C204" s="1">
        <v>45300.916666666664</v>
      </c>
      <c r="D204" s="1">
        <v>45300.833333333336</v>
      </c>
      <c r="E204" t="s">
        <v>19</v>
      </c>
      <c r="F204">
        <v>845</v>
      </c>
      <c r="G204">
        <v>1659</v>
      </c>
      <c r="H204">
        <v>142</v>
      </c>
      <c r="I204">
        <v>14</v>
      </c>
      <c r="J204" t="s">
        <v>20</v>
      </c>
      <c r="K204" t="s">
        <v>34</v>
      </c>
      <c r="L204" t="s">
        <v>58</v>
      </c>
      <c r="M204" t="s">
        <v>30</v>
      </c>
      <c r="N204" t="s">
        <v>40</v>
      </c>
      <c r="O204">
        <v>4</v>
      </c>
      <c r="P204" t="s">
        <v>25</v>
      </c>
      <c r="Q204">
        <v>4.3</v>
      </c>
      <c r="R204">
        <v>4</v>
      </c>
      <c r="S204">
        <f>(C204-D204)*24</f>
        <v>1.9999999998835847</v>
      </c>
      <c r="T204">
        <f>IF(C204&lt;=D204,1,0)</f>
        <v>0</v>
      </c>
      <c r="U204">
        <f>(C204-B204)*24</f>
        <v>12</v>
      </c>
      <c r="V204" s="2">
        <f>G204/(F204*U204)</f>
        <v>0.1636094674556213</v>
      </c>
      <c r="W204" t="str">
        <f>IF(OR(MONTH(B204)=12, MONTH(B204)&lt;=2), "Winter", IF(AND(MONTH(B204)&gt;=7, MONTH(B204)&lt;=9), "Monsoon", "Other"))</f>
        <v>Winter</v>
      </c>
      <c r="X204">
        <f>IF(C204&gt;D204,1,0)</f>
        <v>1</v>
      </c>
      <c r="Y204" t="str">
        <f t="shared" si="6"/>
        <v>Slight Delay</v>
      </c>
      <c r="Z204">
        <f t="shared" si="7"/>
        <v>0</v>
      </c>
      <c r="AA204" s="6" t="str">
        <f>TEXT(B204, "yyyy-mm-dd")</f>
        <v>2024-01-09</v>
      </c>
    </row>
    <row r="205" spans="1:27" x14ac:dyDescent="0.3">
      <c r="A205" t="s">
        <v>293</v>
      </c>
      <c r="B205" s="1">
        <v>45300.458333333336</v>
      </c>
      <c r="C205" s="1">
        <v>45300.958333333336</v>
      </c>
      <c r="D205" s="1">
        <v>45300.875</v>
      </c>
      <c r="E205" t="s">
        <v>66</v>
      </c>
      <c r="F205">
        <v>369</v>
      </c>
      <c r="G205">
        <v>3573</v>
      </c>
      <c r="H205">
        <v>156</v>
      </c>
      <c r="I205">
        <v>17</v>
      </c>
      <c r="J205" t="s">
        <v>37</v>
      </c>
      <c r="K205" t="s">
        <v>34</v>
      </c>
      <c r="L205" t="s">
        <v>84</v>
      </c>
      <c r="M205" t="s">
        <v>48</v>
      </c>
      <c r="N205" t="s">
        <v>24</v>
      </c>
      <c r="O205">
        <v>4.7</v>
      </c>
      <c r="P205" t="s">
        <v>25</v>
      </c>
      <c r="Q205">
        <v>4.2</v>
      </c>
      <c r="R205">
        <v>4.7</v>
      </c>
      <c r="S205">
        <f>(C205-D205)*24</f>
        <v>2.0000000000582077</v>
      </c>
      <c r="T205">
        <f>IF(C205&lt;=D205,1,0)</f>
        <v>0</v>
      </c>
      <c r="U205">
        <f>(C205-B205)*24</f>
        <v>12</v>
      </c>
      <c r="V205" s="2">
        <f>G205/(F205*U205)</f>
        <v>0.80691056910569103</v>
      </c>
      <c r="W205" t="str">
        <f>IF(OR(MONTH(B205)=12, MONTH(B205)&lt;=2), "Winter", IF(AND(MONTH(B205)&gt;=7, MONTH(B205)&lt;=9), "Monsoon", "Other"))</f>
        <v>Winter</v>
      </c>
      <c r="X205">
        <f>IF(C205&gt;D205,1,0)</f>
        <v>1</v>
      </c>
      <c r="Y205" t="str">
        <f t="shared" si="6"/>
        <v>Slight Delay</v>
      </c>
      <c r="Z205">
        <f t="shared" si="7"/>
        <v>0</v>
      </c>
      <c r="AA205" s="6" t="str">
        <f>TEXT(B205, "yyyy-mm-dd")</f>
        <v>2024-01-09</v>
      </c>
    </row>
    <row r="206" spans="1:27" x14ac:dyDescent="0.3">
      <c r="A206" t="s">
        <v>294</v>
      </c>
      <c r="B206" s="1">
        <v>45300.5</v>
      </c>
      <c r="C206" s="1">
        <v>45301</v>
      </c>
      <c r="D206" s="1">
        <v>45300.916666666664</v>
      </c>
      <c r="E206" t="s">
        <v>27</v>
      </c>
      <c r="F206">
        <v>803</v>
      </c>
      <c r="G206">
        <v>4895</v>
      </c>
      <c r="H206">
        <v>477</v>
      </c>
      <c r="I206">
        <v>1</v>
      </c>
      <c r="J206" t="s">
        <v>28</v>
      </c>
      <c r="K206" t="s">
        <v>64</v>
      </c>
      <c r="L206" t="s">
        <v>184</v>
      </c>
      <c r="M206" t="s">
        <v>30</v>
      </c>
      <c r="N206" t="s">
        <v>24</v>
      </c>
      <c r="P206" t="s">
        <v>25</v>
      </c>
      <c r="Q206">
        <v>4.3</v>
      </c>
      <c r="R206">
        <v>4.3</v>
      </c>
      <c r="S206">
        <f>(C206-D206)*24</f>
        <v>2.0000000000582077</v>
      </c>
      <c r="T206">
        <f>IF(C206&lt;=D206,1,0)</f>
        <v>0</v>
      </c>
      <c r="U206">
        <f>(C206-B206)*24</f>
        <v>12</v>
      </c>
      <c r="V206" s="2">
        <f>G206/(F206*U206)</f>
        <v>0.50799086757990863</v>
      </c>
      <c r="W206" t="str">
        <f>IF(OR(MONTH(B206)=12, MONTH(B206)&lt;=2), "Winter", IF(AND(MONTH(B206)&gt;=7, MONTH(B206)&lt;=9), "Monsoon", "Other"))</f>
        <v>Winter</v>
      </c>
      <c r="X206">
        <f>IF(C206&gt;D206,1,0)</f>
        <v>1</v>
      </c>
      <c r="Y206" t="str">
        <f t="shared" si="6"/>
        <v>Slight Delay</v>
      </c>
      <c r="Z206">
        <f t="shared" si="7"/>
        <v>0</v>
      </c>
      <c r="AA206" s="6" t="str">
        <f>TEXT(B206, "yyyy-mm-dd")</f>
        <v>2024-01-09</v>
      </c>
    </row>
    <row r="207" spans="1:27" x14ac:dyDescent="0.3">
      <c r="A207" t="s">
        <v>295</v>
      </c>
      <c r="B207" s="1">
        <v>45300.541666666664</v>
      </c>
      <c r="C207" s="1">
        <v>45301.041666666664</v>
      </c>
      <c r="D207" s="1">
        <v>45300.958333333336</v>
      </c>
      <c r="E207" t="s">
        <v>19</v>
      </c>
      <c r="F207">
        <v>346</v>
      </c>
      <c r="G207">
        <v>4970</v>
      </c>
      <c r="H207">
        <v>143</v>
      </c>
      <c r="I207">
        <v>21</v>
      </c>
      <c r="J207" t="s">
        <v>33</v>
      </c>
      <c r="K207" t="s">
        <v>34</v>
      </c>
      <c r="L207" t="s">
        <v>131</v>
      </c>
      <c r="M207" t="s">
        <v>45</v>
      </c>
      <c r="N207" t="s">
        <v>24</v>
      </c>
      <c r="O207">
        <v>4.5</v>
      </c>
      <c r="P207" t="s">
        <v>25</v>
      </c>
      <c r="Q207">
        <v>4.2</v>
      </c>
      <c r="R207">
        <v>4.5</v>
      </c>
      <c r="S207">
        <f>(C207-D207)*24</f>
        <v>1.9999999998835847</v>
      </c>
      <c r="T207">
        <f>IF(C207&lt;=D207,1,0)</f>
        <v>0</v>
      </c>
      <c r="U207">
        <f>(C207-B207)*24</f>
        <v>12</v>
      </c>
      <c r="V207" s="2">
        <f>G207/(F207*U207)</f>
        <v>1.1970134874759153</v>
      </c>
      <c r="W207" t="str">
        <f>IF(OR(MONTH(B207)=12, MONTH(B207)&lt;=2), "Winter", IF(AND(MONTH(B207)&gt;=7, MONTH(B207)&lt;=9), "Monsoon", "Other"))</f>
        <v>Winter</v>
      </c>
      <c r="X207">
        <f>IF(C207&gt;D207,1,0)</f>
        <v>1</v>
      </c>
      <c r="Y207" t="str">
        <f t="shared" si="6"/>
        <v>Slight Delay</v>
      </c>
      <c r="Z207">
        <f t="shared" si="7"/>
        <v>0</v>
      </c>
      <c r="AA207" s="6" t="str">
        <f>TEXT(B207, "yyyy-mm-dd")</f>
        <v>2024-01-09</v>
      </c>
    </row>
    <row r="208" spans="1:27" x14ac:dyDescent="0.3">
      <c r="A208" t="s">
        <v>296</v>
      </c>
      <c r="B208" s="1">
        <v>45300.583333333336</v>
      </c>
      <c r="C208" s="1">
        <v>45301.083333333336</v>
      </c>
      <c r="D208" s="1">
        <v>45301</v>
      </c>
      <c r="E208" t="s">
        <v>55</v>
      </c>
      <c r="F208">
        <v>407</v>
      </c>
      <c r="G208">
        <v>1939</v>
      </c>
      <c r="H208">
        <v>637</v>
      </c>
      <c r="I208">
        <v>29</v>
      </c>
      <c r="J208" t="s">
        <v>20</v>
      </c>
      <c r="K208" t="s">
        <v>34</v>
      </c>
      <c r="L208" t="s">
        <v>74</v>
      </c>
      <c r="M208" t="s">
        <v>23</v>
      </c>
      <c r="N208" t="s">
        <v>24</v>
      </c>
      <c r="O208">
        <v>3.8</v>
      </c>
      <c r="P208" t="s">
        <v>25</v>
      </c>
      <c r="Q208">
        <v>4.3</v>
      </c>
      <c r="R208">
        <v>3.8</v>
      </c>
      <c r="S208">
        <f>(C208-D208)*24</f>
        <v>2.0000000000582077</v>
      </c>
      <c r="T208">
        <f>IF(C208&lt;=D208,1,0)</f>
        <v>0</v>
      </c>
      <c r="U208">
        <f>(C208-B208)*24</f>
        <v>12</v>
      </c>
      <c r="V208" s="2">
        <f>G208/(F208*U208)</f>
        <v>0.39701064701064703</v>
      </c>
      <c r="W208" t="str">
        <f>IF(OR(MONTH(B208)=12, MONTH(B208)&lt;=2), "Winter", IF(AND(MONTH(B208)&gt;=7, MONTH(B208)&lt;=9), "Monsoon", "Other"))</f>
        <v>Winter</v>
      </c>
      <c r="X208">
        <f>IF(C208&gt;D208,1,0)</f>
        <v>1</v>
      </c>
      <c r="Y208" t="str">
        <f t="shared" si="6"/>
        <v>Slight Delay</v>
      </c>
      <c r="Z208">
        <f t="shared" si="7"/>
        <v>0</v>
      </c>
      <c r="AA208" s="6" t="str">
        <f>TEXT(B208, "yyyy-mm-dd")</f>
        <v>2024-01-09</v>
      </c>
    </row>
    <row r="209" spans="1:27" x14ac:dyDescent="0.3">
      <c r="A209" t="s">
        <v>297</v>
      </c>
      <c r="B209" s="1">
        <v>45300.625</v>
      </c>
      <c r="C209" s="1">
        <v>45301.125</v>
      </c>
      <c r="D209" s="1">
        <v>45301.041666666664</v>
      </c>
      <c r="E209" t="s">
        <v>55</v>
      </c>
      <c r="F209">
        <v>624</v>
      </c>
      <c r="G209">
        <v>1778</v>
      </c>
      <c r="H209">
        <v>201</v>
      </c>
      <c r="I209">
        <v>23</v>
      </c>
      <c r="J209" t="s">
        <v>37</v>
      </c>
      <c r="K209" t="s">
        <v>34</v>
      </c>
      <c r="L209" t="s">
        <v>98</v>
      </c>
      <c r="M209" t="s">
        <v>23</v>
      </c>
      <c r="N209" t="s">
        <v>24</v>
      </c>
      <c r="O209">
        <v>4.2</v>
      </c>
      <c r="P209" t="s">
        <v>25</v>
      </c>
      <c r="Q209">
        <v>4.3</v>
      </c>
      <c r="R209">
        <v>4.2</v>
      </c>
      <c r="S209">
        <f>(C209-D209)*24</f>
        <v>2.0000000000582077</v>
      </c>
      <c r="T209">
        <f>IF(C209&lt;=D209,1,0)</f>
        <v>0</v>
      </c>
      <c r="U209">
        <f>(C209-B209)*24</f>
        <v>12</v>
      </c>
      <c r="V209" s="2">
        <f>G209/(F209*U209)</f>
        <v>0.23744658119658119</v>
      </c>
      <c r="W209" t="str">
        <f>IF(OR(MONTH(B209)=12, MONTH(B209)&lt;=2), "Winter", IF(AND(MONTH(B209)&gt;=7, MONTH(B209)&lt;=9), "Monsoon", "Other"))</f>
        <v>Winter</v>
      </c>
      <c r="X209">
        <f>IF(C209&gt;D209,1,0)</f>
        <v>1</v>
      </c>
      <c r="Y209" t="str">
        <f t="shared" si="6"/>
        <v>Slight Delay</v>
      </c>
      <c r="Z209">
        <f t="shared" si="7"/>
        <v>0</v>
      </c>
      <c r="AA209" s="6" t="str">
        <f>TEXT(B209, "yyyy-mm-dd")</f>
        <v>2024-01-09</v>
      </c>
    </row>
    <row r="210" spans="1:27" x14ac:dyDescent="0.3">
      <c r="A210" t="s">
        <v>298</v>
      </c>
      <c r="B210" s="1">
        <v>45300.666666666664</v>
      </c>
      <c r="C210" s="1">
        <v>45301.166666666664</v>
      </c>
      <c r="D210" s="1">
        <v>45301.083333333336</v>
      </c>
      <c r="E210" t="s">
        <v>32</v>
      </c>
      <c r="F210">
        <v>956</v>
      </c>
      <c r="G210">
        <v>3402</v>
      </c>
      <c r="H210">
        <v>273</v>
      </c>
      <c r="I210">
        <v>27</v>
      </c>
      <c r="J210" t="s">
        <v>37</v>
      </c>
      <c r="K210" t="s">
        <v>21</v>
      </c>
      <c r="L210" t="s">
        <v>29</v>
      </c>
      <c r="M210" t="s">
        <v>45</v>
      </c>
      <c r="N210" t="s">
        <v>24</v>
      </c>
      <c r="O210">
        <v>4.2</v>
      </c>
      <c r="P210" t="s">
        <v>25</v>
      </c>
      <c r="Q210">
        <v>4.2</v>
      </c>
      <c r="R210">
        <v>4.2</v>
      </c>
      <c r="S210">
        <f>(C210-D210)*24</f>
        <v>1.9999999998835847</v>
      </c>
      <c r="T210">
        <f>IF(C210&lt;=D210,1,0)</f>
        <v>0</v>
      </c>
      <c r="U210">
        <f>(C210-B210)*24</f>
        <v>12</v>
      </c>
      <c r="V210" s="2">
        <f>G210/(F210*U210)</f>
        <v>0.29654811715481172</v>
      </c>
      <c r="W210" t="str">
        <f>IF(OR(MONTH(B210)=12, MONTH(B210)&lt;=2), "Winter", IF(AND(MONTH(B210)&gt;=7, MONTH(B210)&lt;=9), "Monsoon", "Other"))</f>
        <v>Winter</v>
      </c>
      <c r="X210">
        <f>IF(C210&gt;D210,1,0)</f>
        <v>1</v>
      </c>
      <c r="Y210" t="str">
        <f t="shared" si="6"/>
        <v>Slight Delay</v>
      </c>
      <c r="Z210">
        <f t="shared" si="7"/>
        <v>0</v>
      </c>
      <c r="AA210" s="6" t="str">
        <f>TEXT(B210, "yyyy-mm-dd")</f>
        <v>2024-01-09</v>
      </c>
    </row>
    <row r="211" spans="1:27" x14ac:dyDescent="0.3">
      <c r="A211" t="s">
        <v>299</v>
      </c>
      <c r="B211" s="1">
        <v>45300.708333333336</v>
      </c>
      <c r="C211" s="1">
        <v>45301.208333333336</v>
      </c>
      <c r="D211" s="1">
        <v>45301.125</v>
      </c>
      <c r="E211" t="s">
        <v>32</v>
      </c>
      <c r="F211">
        <v>491</v>
      </c>
      <c r="G211">
        <v>3997</v>
      </c>
      <c r="H211">
        <v>761</v>
      </c>
      <c r="I211">
        <v>19</v>
      </c>
      <c r="J211" t="s">
        <v>37</v>
      </c>
      <c r="K211" t="s">
        <v>21</v>
      </c>
      <c r="L211" t="s">
        <v>225</v>
      </c>
      <c r="M211" t="s">
        <v>30</v>
      </c>
      <c r="N211" t="s">
        <v>40</v>
      </c>
      <c r="O211">
        <v>4.2</v>
      </c>
      <c r="P211" t="s">
        <v>25</v>
      </c>
      <c r="Q211">
        <v>4.3</v>
      </c>
      <c r="R211">
        <v>4.2</v>
      </c>
      <c r="S211">
        <f>(C211-D211)*24</f>
        <v>2.0000000000582077</v>
      </c>
      <c r="T211">
        <f>IF(C211&lt;=D211,1,0)</f>
        <v>0</v>
      </c>
      <c r="U211">
        <f>(C211-B211)*24</f>
        <v>12</v>
      </c>
      <c r="V211" s="2">
        <f>G211/(F211*U211)</f>
        <v>0.67837746096401896</v>
      </c>
      <c r="W211" t="str">
        <f>IF(OR(MONTH(B211)=12, MONTH(B211)&lt;=2), "Winter", IF(AND(MONTH(B211)&gt;=7, MONTH(B211)&lt;=9), "Monsoon", "Other"))</f>
        <v>Winter</v>
      </c>
      <c r="X211">
        <f>IF(C211&gt;D211,1,0)</f>
        <v>1</v>
      </c>
      <c r="Y211" t="str">
        <f t="shared" si="6"/>
        <v>Slight Delay</v>
      </c>
      <c r="Z211">
        <f t="shared" si="7"/>
        <v>0</v>
      </c>
      <c r="AA211" s="6" t="str">
        <f>TEXT(B211, "yyyy-mm-dd")</f>
        <v>2024-01-09</v>
      </c>
    </row>
    <row r="212" spans="1:27" x14ac:dyDescent="0.3">
      <c r="A212" t="s">
        <v>300</v>
      </c>
      <c r="B212" s="1">
        <v>45300.75</v>
      </c>
      <c r="C212" s="1">
        <v>45301.25</v>
      </c>
      <c r="D212" s="1">
        <v>45301.166666666664</v>
      </c>
      <c r="E212" t="s">
        <v>19</v>
      </c>
      <c r="F212">
        <v>300</v>
      </c>
      <c r="G212">
        <v>3898</v>
      </c>
      <c r="H212">
        <v>148</v>
      </c>
      <c r="I212">
        <v>22</v>
      </c>
      <c r="J212" t="s">
        <v>37</v>
      </c>
      <c r="K212" t="s">
        <v>64</v>
      </c>
      <c r="L212" t="s">
        <v>92</v>
      </c>
      <c r="M212" t="s">
        <v>48</v>
      </c>
      <c r="N212" t="s">
        <v>24</v>
      </c>
      <c r="O212">
        <v>3.8</v>
      </c>
      <c r="P212" t="s">
        <v>25</v>
      </c>
      <c r="Q212">
        <v>4.2</v>
      </c>
      <c r="R212">
        <v>3.8</v>
      </c>
      <c r="S212">
        <f>(C212-D212)*24</f>
        <v>2.0000000000582077</v>
      </c>
      <c r="T212">
        <f>IF(C212&lt;=D212,1,0)</f>
        <v>0</v>
      </c>
      <c r="U212">
        <f>(C212-B212)*24</f>
        <v>12</v>
      </c>
      <c r="V212" s="2">
        <f>G212/(F212*U212)</f>
        <v>1.0827777777777778</v>
      </c>
      <c r="W212" t="str">
        <f>IF(OR(MONTH(B212)=12, MONTH(B212)&lt;=2), "Winter", IF(AND(MONTH(B212)&gt;=7, MONTH(B212)&lt;=9), "Monsoon", "Other"))</f>
        <v>Winter</v>
      </c>
      <c r="X212">
        <f>IF(C212&gt;D212,1,0)</f>
        <v>1</v>
      </c>
      <c r="Y212" t="str">
        <f t="shared" si="6"/>
        <v>Slight Delay</v>
      </c>
      <c r="Z212">
        <f t="shared" si="7"/>
        <v>0</v>
      </c>
      <c r="AA212" s="6" t="str">
        <f>TEXT(B212, "yyyy-mm-dd")</f>
        <v>2024-01-09</v>
      </c>
    </row>
    <row r="213" spans="1:27" x14ac:dyDescent="0.3">
      <c r="A213" t="s">
        <v>301</v>
      </c>
      <c r="B213" s="1">
        <v>45300.791666666664</v>
      </c>
      <c r="C213" s="1">
        <v>45301.291666666664</v>
      </c>
      <c r="D213" s="1">
        <v>45301.208333333336</v>
      </c>
      <c r="E213" t="s">
        <v>27</v>
      </c>
      <c r="F213">
        <v>671</v>
      </c>
      <c r="G213">
        <v>2313</v>
      </c>
      <c r="H213">
        <v>658</v>
      </c>
      <c r="I213">
        <v>18</v>
      </c>
      <c r="J213" t="s">
        <v>33</v>
      </c>
      <c r="K213" t="s">
        <v>64</v>
      </c>
      <c r="L213" t="s">
        <v>42</v>
      </c>
      <c r="M213" t="s">
        <v>23</v>
      </c>
      <c r="N213" t="s">
        <v>40</v>
      </c>
      <c r="O213">
        <v>4.5</v>
      </c>
      <c r="P213" t="s">
        <v>25</v>
      </c>
      <c r="Q213">
        <v>4.2</v>
      </c>
      <c r="R213">
        <v>4.5</v>
      </c>
      <c r="S213">
        <f>(C213-D213)*24</f>
        <v>1.9999999998835847</v>
      </c>
      <c r="T213">
        <f>IF(C213&lt;=D213,1,0)</f>
        <v>0</v>
      </c>
      <c r="U213">
        <f>(C213-B213)*24</f>
        <v>12</v>
      </c>
      <c r="V213" s="2">
        <f>G213/(F213*U213)</f>
        <v>0.28725782414307005</v>
      </c>
      <c r="W213" t="str">
        <f>IF(OR(MONTH(B213)=12, MONTH(B213)&lt;=2), "Winter", IF(AND(MONTH(B213)&gt;=7, MONTH(B213)&lt;=9), "Monsoon", "Other"))</f>
        <v>Winter</v>
      </c>
      <c r="X213">
        <f>IF(C213&gt;D213,1,0)</f>
        <v>1</v>
      </c>
      <c r="Y213" t="str">
        <f t="shared" si="6"/>
        <v>Slight Delay</v>
      </c>
      <c r="Z213">
        <f t="shared" si="7"/>
        <v>0</v>
      </c>
      <c r="AA213" s="6" t="str">
        <f>TEXT(B213, "yyyy-mm-dd")</f>
        <v>2024-01-09</v>
      </c>
    </row>
    <row r="214" spans="1:27" x14ac:dyDescent="0.3">
      <c r="A214" t="s">
        <v>302</v>
      </c>
      <c r="B214" s="1">
        <v>45300.833333333336</v>
      </c>
      <c r="C214" s="1">
        <v>45301.333333333336</v>
      </c>
      <c r="D214" s="1">
        <v>45301.25</v>
      </c>
      <c r="E214" t="s">
        <v>66</v>
      </c>
      <c r="F214">
        <v>433</v>
      </c>
      <c r="G214">
        <v>1501</v>
      </c>
      <c r="H214">
        <v>219</v>
      </c>
      <c r="I214">
        <v>26</v>
      </c>
      <c r="J214" t="s">
        <v>37</v>
      </c>
      <c r="K214" t="s">
        <v>34</v>
      </c>
      <c r="L214" t="s">
        <v>84</v>
      </c>
      <c r="M214" t="s">
        <v>61</v>
      </c>
      <c r="N214" t="s">
        <v>24</v>
      </c>
      <c r="O214">
        <v>4.7</v>
      </c>
      <c r="P214" t="s">
        <v>25</v>
      </c>
      <c r="Q214">
        <v>4.3</v>
      </c>
      <c r="R214">
        <v>4.7</v>
      </c>
      <c r="S214">
        <f>(C214-D214)*24</f>
        <v>2.0000000000582077</v>
      </c>
      <c r="T214">
        <f>IF(C214&lt;=D214,1,0)</f>
        <v>0</v>
      </c>
      <c r="U214">
        <f>(C214-B214)*24</f>
        <v>12</v>
      </c>
      <c r="V214" s="2">
        <f>G214/(F214*U214)</f>
        <v>0.28887605850654352</v>
      </c>
      <c r="W214" t="str">
        <f>IF(OR(MONTH(B214)=12, MONTH(B214)&lt;=2), "Winter", IF(AND(MONTH(B214)&gt;=7, MONTH(B214)&lt;=9), "Monsoon", "Other"))</f>
        <v>Winter</v>
      </c>
      <c r="X214">
        <f>IF(C214&gt;D214,1,0)</f>
        <v>1</v>
      </c>
      <c r="Y214" t="str">
        <f t="shared" si="6"/>
        <v>Slight Delay</v>
      </c>
      <c r="Z214">
        <f t="shared" si="7"/>
        <v>0</v>
      </c>
      <c r="AA214" s="6" t="str">
        <f>TEXT(B214, "yyyy-mm-dd")</f>
        <v>2024-01-09</v>
      </c>
    </row>
    <row r="215" spans="1:27" x14ac:dyDescent="0.3">
      <c r="A215" t="s">
        <v>303</v>
      </c>
      <c r="B215" s="1">
        <v>45300.875</v>
      </c>
      <c r="C215" s="1">
        <v>45301.375</v>
      </c>
      <c r="D215" s="1">
        <v>45301.291666666664</v>
      </c>
      <c r="E215" t="s">
        <v>32</v>
      </c>
      <c r="F215">
        <v>474</v>
      </c>
      <c r="G215">
        <v>670</v>
      </c>
      <c r="H215">
        <v>260</v>
      </c>
      <c r="I215">
        <v>2</v>
      </c>
      <c r="J215" t="s">
        <v>20</v>
      </c>
      <c r="K215" t="s">
        <v>38</v>
      </c>
      <c r="L215" t="s">
        <v>127</v>
      </c>
      <c r="M215" t="s">
        <v>30</v>
      </c>
      <c r="N215" t="s">
        <v>40</v>
      </c>
      <c r="O215">
        <v>4.2</v>
      </c>
      <c r="P215" t="s">
        <v>25</v>
      </c>
      <c r="Q215">
        <v>4.3</v>
      </c>
      <c r="R215">
        <v>4.2</v>
      </c>
      <c r="S215">
        <f>(C215-D215)*24</f>
        <v>2.0000000000582077</v>
      </c>
      <c r="T215">
        <f>IF(C215&lt;=D215,1,0)</f>
        <v>0</v>
      </c>
      <c r="U215">
        <f>(C215-B215)*24</f>
        <v>12</v>
      </c>
      <c r="V215" s="2">
        <f>G215/(F215*U215)</f>
        <v>0.11779184247538678</v>
      </c>
      <c r="W215" t="str">
        <f>IF(OR(MONTH(B215)=12, MONTH(B215)&lt;=2), "Winter", IF(AND(MONTH(B215)&gt;=7, MONTH(B215)&lt;=9), "Monsoon", "Other"))</f>
        <v>Winter</v>
      </c>
      <c r="X215">
        <f>IF(C215&gt;D215,1,0)</f>
        <v>1</v>
      </c>
      <c r="Y215" t="str">
        <f t="shared" si="6"/>
        <v>Slight Delay</v>
      </c>
      <c r="Z215">
        <f t="shared" si="7"/>
        <v>0</v>
      </c>
      <c r="AA215" s="6" t="str">
        <f>TEXT(B215, "yyyy-mm-dd")</f>
        <v>2024-01-09</v>
      </c>
    </row>
    <row r="216" spans="1:27" x14ac:dyDescent="0.3">
      <c r="A216" t="s">
        <v>304</v>
      </c>
      <c r="B216" s="1">
        <v>45300.916666666664</v>
      </c>
      <c r="C216" s="1">
        <v>45301.416666666664</v>
      </c>
      <c r="D216" s="1">
        <v>45301.333333333336</v>
      </c>
      <c r="E216" t="s">
        <v>32</v>
      </c>
      <c r="F216">
        <v>304</v>
      </c>
      <c r="G216">
        <v>1004</v>
      </c>
      <c r="H216">
        <v>738</v>
      </c>
      <c r="I216">
        <v>20</v>
      </c>
      <c r="J216" t="s">
        <v>28</v>
      </c>
      <c r="K216" t="s">
        <v>38</v>
      </c>
      <c r="L216" t="s">
        <v>88</v>
      </c>
      <c r="M216" t="s">
        <v>48</v>
      </c>
      <c r="N216" t="s">
        <v>40</v>
      </c>
      <c r="P216" t="s">
        <v>25</v>
      </c>
      <c r="Q216">
        <v>4.2</v>
      </c>
      <c r="R216">
        <v>4.2</v>
      </c>
      <c r="S216">
        <f>(C216-D216)*24</f>
        <v>1.9999999998835847</v>
      </c>
      <c r="T216">
        <f>IF(C216&lt;=D216,1,0)</f>
        <v>0</v>
      </c>
      <c r="U216">
        <f>(C216-B216)*24</f>
        <v>12</v>
      </c>
      <c r="V216" s="2">
        <f>G216/(F216*U216)</f>
        <v>0.27521929824561403</v>
      </c>
      <c r="W216" t="str">
        <f>IF(OR(MONTH(B216)=12, MONTH(B216)&lt;=2), "Winter", IF(AND(MONTH(B216)&gt;=7, MONTH(B216)&lt;=9), "Monsoon", "Other"))</f>
        <v>Winter</v>
      </c>
      <c r="X216">
        <f>IF(C216&gt;D216,1,0)</f>
        <v>1</v>
      </c>
      <c r="Y216" t="str">
        <f t="shared" si="6"/>
        <v>Slight Delay</v>
      </c>
      <c r="Z216">
        <f t="shared" si="7"/>
        <v>0</v>
      </c>
      <c r="AA216" s="6" t="str">
        <f>TEXT(B216, "yyyy-mm-dd")</f>
        <v>2024-01-09</v>
      </c>
    </row>
    <row r="217" spans="1:27" x14ac:dyDescent="0.3">
      <c r="A217" t="s">
        <v>305</v>
      </c>
      <c r="B217" s="1">
        <v>45300.958333333336</v>
      </c>
      <c r="C217" s="1">
        <v>45301.458333333336</v>
      </c>
      <c r="D217" s="1">
        <v>45301.375</v>
      </c>
      <c r="E217" t="s">
        <v>55</v>
      </c>
      <c r="F217">
        <v>944</v>
      </c>
      <c r="G217">
        <v>905</v>
      </c>
      <c r="H217">
        <v>350</v>
      </c>
      <c r="I217">
        <v>9</v>
      </c>
      <c r="J217" t="s">
        <v>28</v>
      </c>
      <c r="K217" t="s">
        <v>38</v>
      </c>
      <c r="L217" t="s">
        <v>90</v>
      </c>
      <c r="M217" t="s">
        <v>48</v>
      </c>
      <c r="N217" t="s">
        <v>40</v>
      </c>
      <c r="O217">
        <v>4.5</v>
      </c>
      <c r="P217" t="s">
        <v>25</v>
      </c>
      <c r="Q217">
        <v>4.2</v>
      </c>
      <c r="R217">
        <v>4.5</v>
      </c>
      <c r="S217">
        <f>(C217-D217)*24</f>
        <v>2.0000000000582077</v>
      </c>
      <c r="T217">
        <f>IF(C217&lt;=D217,1,0)</f>
        <v>0</v>
      </c>
      <c r="U217">
        <f>(C217-B217)*24</f>
        <v>12</v>
      </c>
      <c r="V217" s="2">
        <f>G217/(F217*U217)</f>
        <v>7.9890536723163846E-2</v>
      </c>
      <c r="W217" t="str">
        <f>IF(OR(MONTH(B217)=12, MONTH(B217)&lt;=2), "Winter", IF(AND(MONTH(B217)&gt;=7, MONTH(B217)&lt;=9), "Monsoon", "Other"))</f>
        <v>Winter</v>
      </c>
      <c r="X217">
        <f>IF(C217&gt;D217,1,0)</f>
        <v>1</v>
      </c>
      <c r="Y217" t="str">
        <f t="shared" si="6"/>
        <v>Slight Delay</v>
      </c>
      <c r="Z217">
        <f t="shared" si="7"/>
        <v>0</v>
      </c>
      <c r="AA217" s="6" t="str">
        <f>TEXT(B217, "yyyy-mm-dd")</f>
        <v>2024-01-09</v>
      </c>
    </row>
    <row r="218" spans="1:27" x14ac:dyDescent="0.3">
      <c r="A218" t="s">
        <v>306</v>
      </c>
      <c r="B218" s="1">
        <v>45301</v>
      </c>
      <c r="C218" s="1">
        <v>45301.5</v>
      </c>
      <c r="D218" s="1">
        <v>45301.416666666664</v>
      </c>
      <c r="E218" t="s">
        <v>27</v>
      </c>
      <c r="F218">
        <v>867</v>
      </c>
      <c r="G218">
        <v>4563</v>
      </c>
      <c r="H218">
        <v>573</v>
      </c>
      <c r="I218">
        <v>24</v>
      </c>
      <c r="J218" t="s">
        <v>37</v>
      </c>
      <c r="K218" t="s">
        <v>34</v>
      </c>
      <c r="L218" t="s">
        <v>22</v>
      </c>
      <c r="M218" t="s">
        <v>45</v>
      </c>
      <c r="N218" t="s">
        <v>24</v>
      </c>
      <c r="P218" t="s">
        <v>25</v>
      </c>
      <c r="Q218">
        <v>4.2</v>
      </c>
      <c r="R218">
        <v>4.2</v>
      </c>
      <c r="S218">
        <f>(C218-D218)*24</f>
        <v>2.0000000000582077</v>
      </c>
      <c r="T218">
        <f>IF(C218&lt;=D218,1,0)</f>
        <v>0</v>
      </c>
      <c r="U218">
        <f>(C218-B218)*24</f>
        <v>12</v>
      </c>
      <c r="V218" s="2">
        <f>G218/(F218*U218)</f>
        <v>0.43858131487889274</v>
      </c>
      <c r="W218" t="str">
        <f>IF(OR(MONTH(B218)=12, MONTH(B218)&lt;=2), "Winter", IF(AND(MONTH(B218)&gt;=7, MONTH(B218)&lt;=9), "Monsoon", "Other"))</f>
        <v>Winter</v>
      </c>
      <c r="X218">
        <f>IF(C218&gt;D218,1,0)</f>
        <v>1</v>
      </c>
      <c r="Y218" t="str">
        <f t="shared" si="6"/>
        <v>Slight Delay</v>
      </c>
      <c r="Z218">
        <f t="shared" si="7"/>
        <v>0</v>
      </c>
      <c r="AA218" s="6" t="str">
        <f>TEXT(B218, "yyyy-mm-dd")</f>
        <v>2024-01-10</v>
      </c>
    </row>
    <row r="219" spans="1:27" x14ac:dyDescent="0.3">
      <c r="A219" t="s">
        <v>307</v>
      </c>
      <c r="B219" s="1">
        <v>45301.041666666664</v>
      </c>
      <c r="C219" s="1">
        <v>45301.541666666664</v>
      </c>
      <c r="D219" s="1">
        <v>45301.458333333336</v>
      </c>
      <c r="E219" t="s">
        <v>27</v>
      </c>
      <c r="F219">
        <v>331</v>
      </c>
      <c r="G219">
        <v>3186</v>
      </c>
      <c r="H219">
        <v>624</v>
      </c>
      <c r="I219">
        <v>4</v>
      </c>
      <c r="J219" t="s">
        <v>28</v>
      </c>
      <c r="K219" t="s">
        <v>38</v>
      </c>
      <c r="L219" t="s">
        <v>47</v>
      </c>
      <c r="M219" t="s">
        <v>23</v>
      </c>
      <c r="N219" t="s">
        <v>24</v>
      </c>
      <c r="P219" t="s">
        <v>25</v>
      </c>
      <c r="Q219">
        <v>4.3</v>
      </c>
      <c r="R219">
        <v>4.3</v>
      </c>
      <c r="S219">
        <f>(C219-D219)*24</f>
        <v>1.9999999998835847</v>
      </c>
      <c r="T219">
        <f>IF(C219&lt;=D219,1,0)</f>
        <v>0</v>
      </c>
      <c r="U219">
        <f>(C219-B219)*24</f>
        <v>12</v>
      </c>
      <c r="V219" s="2">
        <f>G219/(F219*U219)</f>
        <v>0.80211480362537768</v>
      </c>
      <c r="W219" t="str">
        <f>IF(OR(MONTH(B219)=12, MONTH(B219)&lt;=2), "Winter", IF(AND(MONTH(B219)&gt;=7, MONTH(B219)&lt;=9), "Monsoon", "Other"))</f>
        <v>Winter</v>
      </c>
      <c r="X219">
        <f>IF(C219&gt;D219,1,0)</f>
        <v>1</v>
      </c>
      <c r="Y219" t="str">
        <f t="shared" si="6"/>
        <v>Slight Delay</v>
      </c>
      <c r="Z219">
        <f t="shared" si="7"/>
        <v>0</v>
      </c>
      <c r="AA219" s="6" t="str">
        <f>TEXT(B219, "yyyy-mm-dd")</f>
        <v>2024-01-10</v>
      </c>
    </row>
    <row r="220" spans="1:27" x14ac:dyDescent="0.3">
      <c r="A220" t="s">
        <v>308</v>
      </c>
      <c r="B220" s="1">
        <v>45301.083333333336</v>
      </c>
      <c r="C220" s="1">
        <v>45301.583333333336</v>
      </c>
      <c r="D220" s="1">
        <v>45301.5</v>
      </c>
      <c r="E220" t="s">
        <v>27</v>
      </c>
      <c r="F220">
        <v>440</v>
      </c>
      <c r="G220">
        <v>3611</v>
      </c>
      <c r="H220">
        <v>633</v>
      </c>
      <c r="I220">
        <v>1</v>
      </c>
      <c r="J220" t="s">
        <v>37</v>
      </c>
      <c r="K220" t="s">
        <v>34</v>
      </c>
      <c r="L220" t="s">
        <v>184</v>
      </c>
      <c r="M220" t="s">
        <v>48</v>
      </c>
      <c r="N220" t="s">
        <v>24</v>
      </c>
      <c r="O220">
        <v>4.7</v>
      </c>
      <c r="P220" t="s">
        <v>25</v>
      </c>
      <c r="Q220">
        <v>4.2</v>
      </c>
      <c r="R220">
        <v>4.7</v>
      </c>
      <c r="S220">
        <f>(C220-D220)*24</f>
        <v>2.0000000000582077</v>
      </c>
      <c r="T220">
        <f>IF(C220&lt;=D220,1,0)</f>
        <v>0</v>
      </c>
      <c r="U220">
        <f>(C220-B220)*24</f>
        <v>12</v>
      </c>
      <c r="V220" s="2">
        <f>G220/(F220*U220)</f>
        <v>0.6839015151515152</v>
      </c>
      <c r="W220" t="str">
        <f>IF(OR(MONTH(B220)=12, MONTH(B220)&lt;=2), "Winter", IF(AND(MONTH(B220)&gt;=7, MONTH(B220)&lt;=9), "Monsoon", "Other"))</f>
        <v>Winter</v>
      </c>
      <c r="X220">
        <f>IF(C220&gt;D220,1,0)</f>
        <v>1</v>
      </c>
      <c r="Y220" t="str">
        <f t="shared" si="6"/>
        <v>Slight Delay</v>
      </c>
      <c r="Z220">
        <f t="shared" si="7"/>
        <v>0</v>
      </c>
      <c r="AA220" s="6" t="str">
        <f>TEXT(B220, "yyyy-mm-dd")</f>
        <v>2024-01-10</v>
      </c>
    </row>
    <row r="221" spans="1:27" x14ac:dyDescent="0.3">
      <c r="A221" t="s">
        <v>309</v>
      </c>
      <c r="B221" s="1">
        <v>45301.125</v>
      </c>
      <c r="C221" s="1">
        <v>45301.625</v>
      </c>
      <c r="D221" s="1">
        <v>45301.541666666664</v>
      </c>
      <c r="E221" t="s">
        <v>50</v>
      </c>
      <c r="F221">
        <v>543</v>
      </c>
      <c r="G221">
        <v>3096</v>
      </c>
      <c r="H221">
        <v>68</v>
      </c>
      <c r="I221">
        <v>10</v>
      </c>
      <c r="J221" t="s">
        <v>37</v>
      </c>
      <c r="K221" t="s">
        <v>64</v>
      </c>
      <c r="L221" t="s">
        <v>131</v>
      </c>
      <c r="M221" t="s">
        <v>48</v>
      </c>
      <c r="N221" t="s">
        <v>40</v>
      </c>
      <c r="O221">
        <v>4</v>
      </c>
      <c r="P221" t="s">
        <v>25</v>
      </c>
      <c r="Q221">
        <v>4.2</v>
      </c>
      <c r="R221">
        <v>4</v>
      </c>
      <c r="S221">
        <f>(C221-D221)*24</f>
        <v>2.0000000000582077</v>
      </c>
      <c r="T221">
        <f>IF(C221&lt;=D221,1,0)</f>
        <v>0</v>
      </c>
      <c r="U221">
        <f>(C221-B221)*24</f>
        <v>12</v>
      </c>
      <c r="V221" s="2">
        <f>G221/(F221*U221)</f>
        <v>0.47513812154696133</v>
      </c>
      <c r="W221" t="str">
        <f>IF(OR(MONTH(B221)=12, MONTH(B221)&lt;=2), "Winter", IF(AND(MONTH(B221)&gt;=7, MONTH(B221)&lt;=9), "Monsoon", "Other"))</f>
        <v>Winter</v>
      </c>
      <c r="X221">
        <f>IF(C221&gt;D221,1,0)</f>
        <v>1</v>
      </c>
      <c r="Y221" t="str">
        <f t="shared" si="6"/>
        <v>Slight Delay</v>
      </c>
      <c r="Z221">
        <f t="shared" si="7"/>
        <v>0</v>
      </c>
      <c r="AA221" s="6" t="str">
        <f>TEXT(B221, "yyyy-mm-dd")</f>
        <v>2024-01-10</v>
      </c>
    </row>
    <row r="222" spans="1:27" x14ac:dyDescent="0.3">
      <c r="A222" t="s">
        <v>310</v>
      </c>
      <c r="B222" s="1">
        <v>45301.166666666664</v>
      </c>
      <c r="C222" s="1">
        <v>45301.666666666664</v>
      </c>
      <c r="D222" s="1">
        <v>45301.583333333336</v>
      </c>
      <c r="E222" t="s">
        <v>66</v>
      </c>
      <c r="F222">
        <v>250</v>
      </c>
      <c r="G222">
        <v>3594</v>
      </c>
      <c r="H222">
        <v>321</v>
      </c>
      <c r="I222">
        <v>27</v>
      </c>
      <c r="J222" t="s">
        <v>20</v>
      </c>
      <c r="K222" t="s">
        <v>21</v>
      </c>
      <c r="L222" t="s">
        <v>47</v>
      </c>
      <c r="M222" t="s">
        <v>48</v>
      </c>
      <c r="N222" t="s">
        <v>24</v>
      </c>
      <c r="P222" t="s">
        <v>25</v>
      </c>
      <c r="Q222">
        <v>4.2</v>
      </c>
      <c r="R222">
        <v>4.2</v>
      </c>
      <c r="S222">
        <f>(C222-D222)*24</f>
        <v>1.9999999998835847</v>
      </c>
      <c r="T222">
        <f>IF(C222&lt;=D222,1,0)</f>
        <v>0</v>
      </c>
      <c r="U222">
        <f>(C222-B222)*24</f>
        <v>12</v>
      </c>
      <c r="V222" s="2">
        <f>G222/(F222*U222)</f>
        <v>1.198</v>
      </c>
      <c r="W222" t="str">
        <f>IF(OR(MONTH(B222)=12, MONTH(B222)&lt;=2), "Winter", IF(AND(MONTH(B222)&gt;=7, MONTH(B222)&lt;=9), "Monsoon", "Other"))</f>
        <v>Winter</v>
      </c>
      <c r="X222">
        <f>IF(C222&gt;D222,1,0)</f>
        <v>1</v>
      </c>
      <c r="Y222" t="str">
        <f t="shared" si="6"/>
        <v>Slight Delay</v>
      </c>
      <c r="Z222">
        <f t="shared" si="7"/>
        <v>0</v>
      </c>
      <c r="AA222" s="6" t="str">
        <f>TEXT(B222, "yyyy-mm-dd")</f>
        <v>2024-01-10</v>
      </c>
    </row>
    <row r="223" spans="1:27" x14ac:dyDescent="0.3">
      <c r="A223" t="s">
        <v>311</v>
      </c>
      <c r="B223" s="1">
        <v>45301.208333333336</v>
      </c>
      <c r="C223" s="1">
        <v>45301.708333333336</v>
      </c>
      <c r="D223" s="1">
        <v>45301.625</v>
      </c>
      <c r="E223" t="s">
        <v>27</v>
      </c>
      <c r="F223">
        <v>171</v>
      </c>
      <c r="G223">
        <v>637</v>
      </c>
      <c r="H223">
        <v>71</v>
      </c>
      <c r="I223">
        <v>1</v>
      </c>
      <c r="J223" t="s">
        <v>20</v>
      </c>
      <c r="K223" t="s">
        <v>38</v>
      </c>
      <c r="L223" t="s">
        <v>109</v>
      </c>
      <c r="M223" t="s">
        <v>23</v>
      </c>
      <c r="N223" t="s">
        <v>24</v>
      </c>
      <c r="O223">
        <v>4.5</v>
      </c>
      <c r="P223" t="s">
        <v>25</v>
      </c>
      <c r="Q223">
        <v>4.3</v>
      </c>
      <c r="R223">
        <v>4.5</v>
      </c>
      <c r="S223">
        <f>(C223-D223)*24</f>
        <v>2.0000000000582077</v>
      </c>
      <c r="T223">
        <f>IF(C223&lt;=D223,1,0)</f>
        <v>0</v>
      </c>
      <c r="U223">
        <f>(C223-B223)*24</f>
        <v>12</v>
      </c>
      <c r="V223" s="2">
        <f>G223/(F223*U223)</f>
        <v>0.31042884990253411</v>
      </c>
      <c r="W223" t="str">
        <f>IF(OR(MONTH(B223)=12, MONTH(B223)&lt;=2), "Winter", IF(AND(MONTH(B223)&gt;=7, MONTH(B223)&lt;=9), "Monsoon", "Other"))</f>
        <v>Winter</v>
      </c>
      <c r="X223">
        <f>IF(C223&gt;D223,1,0)</f>
        <v>1</v>
      </c>
      <c r="Y223" t="str">
        <f t="shared" si="6"/>
        <v>Slight Delay</v>
      </c>
      <c r="Z223">
        <f t="shared" si="7"/>
        <v>0</v>
      </c>
      <c r="AA223" s="6" t="str">
        <f>TEXT(B223, "yyyy-mm-dd")</f>
        <v>2024-01-10</v>
      </c>
    </row>
    <row r="224" spans="1:27" x14ac:dyDescent="0.3">
      <c r="A224" t="s">
        <v>312</v>
      </c>
      <c r="B224" s="1">
        <v>45301.25</v>
      </c>
      <c r="C224" s="1">
        <v>45301.75</v>
      </c>
      <c r="D224" s="1">
        <v>45301.666666666664</v>
      </c>
      <c r="E224" t="s">
        <v>50</v>
      </c>
      <c r="F224">
        <v>378</v>
      </c>
      <c r="G224">
        <v>3559</v>
      </c>
      <c r="H224">
        <v>748</v>
      </c>
      <c r="I224">
        <v>2</v>
      </c>
      <c r="J224" t="s">
        <v>37</v>
      </c>
      <c r="K224" t="s">
        <v>21</v>
      </c>
      <c r="L224" t="s">
        <v>159</v>
      </c>
      <c r="M224" t="s">
        <v>61</v>
      </c>
      <c r="N224" t="s">
        <v>24</v>
      </c>
      <c r="P224" t="s">
        <v>25</v>
      </c>
      <c r="Q224">
        <v>4.3</v>
      </c>
      <c r="R224">
        <v>4.3</v>
      </c>
      <c r="S224">
        <f>(C224-D224)*24</f>
        <v>2.0000000000582077</v>
      </c>
      <c r="T224">
        <f>IF(C224&lt;=D224,1,0)</f>
        <v>0</v>
      </c>
      <c r="U224">
        <f>(C224-B224)*24</f>
        <v>12</v>
      </c>
      <c r="V224" s="2">
        <f>G224/(F224*U224)</f>
        <v>0.78461199294532624</v>
      </c>
      <c r="W224" t="str">
        <f>IF(OR(MONTH(B224)=12, MONTH(B224)&lt;=2), "Winter", IF(AND(MONTH(B224)&gt;=7, MONTH(B224)&lt;=9), "Monsoon", "Other"))</f>
        <v>Winter</v>
      </c>
      <c r="X224">
        <f>IF(C224&gt;D224,1,0)</f>
        <v>1</v>
      </c>
      <c r="Y224" t="str">
        <f t="shared" si="6"/>
        <v>Slight Delay</v>
      </c>
      <c r="Z224">
        <f t="shared" si="7"/>
        <v>0</v>
      </c>
      <c r="AA224" s="6" t="str">
        <f>TEXT(B224, "yyyy-mm-dd")</f>
        <v>2024-01-10</v>
      </c>
    </row>
    <row r="225" spans="1:27" x14ac:dyDescent="0.3">
      <c r="A225" t="s">
        <v>313</v>
      </c>
      <c r="B225" s="1">
        <v>45301.291666666664</v>
      </c>
      <c r="C225" s="1">
        <v>45301.791666666664</v>
      </c>
      <c r="D225" s="1">
        <v>45301.708333333336</v>
      </c>
      <c r="E225" t="s">
        <v>50</v>
      </c>
      <c r="F225">
        <v>782</v>
      </c>
      <c r="G225">
        <v>1122</v>
      </c>
      <c r="H225">
        <v>129</v>
      </c>
      <c r="I225">
        <v>14</v>
      </c>
      <c r="J225" t="s">
        <v>37</v>
      </c>
      <c r="K225" t="s">
        <v>21</v>
      </c>
      <c r="L225" t="s">
        <v>58</v>
      </c>
      <c r="M225" t="s">
        <v>48</v>
      </c>
      <c r="N225" t="s">
        <v>40</v>
      </c>
      <c r="O225">
        <v>4.7</v>
      </c>
      <c r="P225" t="s">
        <v>25</v>
      </c>
      <c r="Q225">
        <v>4.2</v>
      </c>
      <c r="R225">
        <v>4.7</v>
      </c>
      <c r="S225">
        <f>(C225-D225)*24</f>
        <v>1.9999999998835847</v>
      </c>
      <c r="T225">
        <f>IF(C225&lt;=D225,1,0)</f>
        <v>0</v>
      </c>
      <c r="U225">
        <f>(C225-B225)*24</f>
        <v>12</v>
      </c>
      <c r="V225" s="2">
        <f>G225/(F225*U225)</f>
        <v>0.11956521739130435</v>
      </c>
      <c r="W225" t="str">
        <f>IF(OR(MONTH(B225)=12, MONTH(B225)&lt;=2), "Winter", IF(AND(MONTH(B225)&gt;=7, MONTH(B225)&lt;=9), "Monsoon", "Other"))</f>
        <v>Winter</v>
      </c>
      <c r="X225">
        <f>IF(C225&gt;D225,1,0)</f>
        <v>1</v>
      </c>
      <c r="Y225" t="str">
        <f t="shared" si="6"/>
        <v>Slight Delay</v>
      </c>
      <c r="Z225">
        <f t="shared" si="7"/>
        <v>0</v>
      </c>
      <c r="AA225" s="6" t="str">
        <f>TEXT(B225, "yyyy-mm-dd")</f>
        <v>2024-01-10</v>
      </c>
    </row>
    <row r="226" spans="1:27" x14ac:dyDescent="0.3">
      <c r="A226" t="s">
        <v>314</v>
      </c>
      <c r="B226" s="1">
        <v>45301.333333333336</v>
      </c>
      <c r="C226" s="1">
        <v>45301.833333333336</v>
      </c>
      <c r="D226" s="1">
        <v>45301.75</v>
      </c>
      <c r="E226" t="s">
        <v>55</v>
      </c>
      <c r="F226">
        <v>440</v>
      </c>
      <c r="G226">
        <v>2374</v>
      </c>
      <c r="H226">
        <v>484</v>
      </c>
      <c r="I226">
        <v>19</v>
      </c>
      <c r="J226" t="s">
        <v>28</v>
      </c>
      <c r="K226" t="s">
        <v>34</v>
      </c>
      <c r="L226" t="s">
        <v>214</v>
      </c>
      <c r="M226" t="s">
        <v>30</v>
      </c>
      <c r="N226" t="s">
        <v>40</v>
      </c>
      <c r="O226">
        <v>4</v>
      </c>
      <c r="P226" t="s">
        <v>25</v>
      </c>
      <c r="Q226">
        <v>4.3</v>
      </c>
      <c r="R226">
        <v>4</v>
      </c>
      <c r="S226">
        <f>(C226-D226)*24</f>
        <v>2.0000000000582077</v>
      </c>
      <c r="T226">
        <f>IF(C226&lt;=D226,1,0)</f>
        <v>0</v>
      </c>
      <c r="U226">
        <f>(C226-B226)*24</f>
        <v>12</v>
      </c>
      <c r="V226" s="2">
        <f>G226/(F226*U226)</f>
        <v>0.44962121212121214</v>
      </c>
      <c r="W226" t="str">
        <f>IF(OR(MONTH(B226)=12, MONTH(B226)&lt;=2), "Winter", IF(AND(MONTH(B226)&gt;=7, MONTH(B226)&lt;=9), "Monsoon", "Other"))</f>
        <v>Winter</v>
      </c>
      <c r="X226">
        <f>IF(C226&gt;D226,1,0)</f>
        <v>1</v>
      </c>
      <c r="Y226" t="str">
        <f t="shared" si="6"/>
        <v>Slight Delay</v>
      </c>
      <c r="Z226">
        <f t="shared" si="7"/>
        <v>0</v>
      </c>
      <c r="AA226" s="6" t="str">
        <f>TEXT(B226, "yyyy-mm-dd")</f>
        <v>2024-01-10</v>
      </c>
    </row>
    <row r="227" spans="1:27" x14ac:dyDescent="0.3">
      <c r="A227" t="s">
        <v>315</v>
      </c>
      <c r="B227" s="1">
        <v>45301.375</v>
      </c>
      <c r="C227" s="1">
        <v>45301.875</v>
      </c>
      <c r="D227" s="1">
        <v>45301.791666666664</v>
      </c>
      <c r="E227" t="s">
        <v>32</v>
      </c>
      <c r="F227">
        <v>834</v>
      </c>
      <c r="G227">
        <v>4050</v>
      </c>
      <c r="H227">
        <v>718</v>
      </c>
      <c r="I227">
        <v>28</v>
      </c>
      <c r="J227" t="s">
        <v>37</v>
      </c>
      <c r="K227" t="s">
        <v>21</v>
      </c>
      <c r="L227" t="s">
        <v>115</v>
      </c>
      <c r="M227" t="s">
        <v>23</v>
      </c>
      <c r="N227" t="s">
        <v>24</v>
      </c>
      <c r="P227" t="s">
        <v>25</v>
      </c>
      <c r="Q227">
        <v>4.3</v>
      </c>
      <c r="R227">
        <v>4.3</v>
      </c>
      <c r="S227">
        <f>(C227-D227)*24</f>
        <v>2.0000000000582077</v>
      </c>
      <c r="T227">
        <f>IF(C227&lt;=D227,1,0)</f>
        <v>0</v>
      </c>
      <c r="U227">
        <f>(C227-B227)*24</f>
        <v>12</v>
      </c>
      <c r="V227" s="2">
        <f>G227/(F227*U227)</f>
        <v>0.40467625899280574</v>
      </c>
      <c r="W227" t="str">
        <f>IF(OR(MONTH(B227)=12, MONTH(B227)&lt;=2), "Winter", IF(AND(MONTH(B227)&gt;=7, MONTH(B227)&lt;=9), "Monsoon", "Other"))</f>
        <v>Winter</v>
      </c>
      <c r="X227">
        <f>IF(C227&gt;D227,1,0)</f>
        <v>1</v>
      </c>
      <c r="Y227" t="str">
        <f t="shared" si="6"/>
        <v>Slight Delay</v>
      </c>
      <c r="Z227">
        <f t="shared" si="7"/>
        <v>0</v>
      </c>
      <c r="AA227" s="6" t="str">
        <f>TEXT(B227, "yyyy-mm-dd")</f>
        <v>2024-01-10</v>
      </c>
    </row>
    <row r="228" spans="1:27" x14ac:dyDescent="0.3">
      <c r="A228" t="s">
        <v>316</v>
      </c>
      <c r="B228" s="1">
        <v>45301.416666666664</v>
      </c>
      <c r="C228" s="1">
        <v>45301.916666666664</v>
      </c>
      <c r="D228" s="1">
        <v>45301.833333333336</v>
      </c>
      <c r="E228" t="s">
        <v>27</v>
      </c>
      <c r="F228">
        <v>531</v>
      </c>
      <c r="G228">
        <v>1684</v>
      </c>
      <c r="H228">
        <v>506</v>
      </c>
      <c r="I228">
        <v>20</v>
      </c>
      <c r="J228" t="s">
        <v>28</v>
      </c>
      <c r="K228" t="s">
        <v>38</v>
      </c>
      <c r="L228" t="s">
        <v>44</v>
      </c>
      <c r="M228" t="s">
        <v>45</v>
      </c>
      <c r="N228" t="s">
        <v>24</v>
      </c>
      <c r="O228">
        <v>4</v>
      </c>
      <c r="P228" t="s">
        <v>25</v>
      </c>
      <c r="Q228">
        <v>4.2</v>
      </c>
      <c r="R228">
        <v>4</v>
      </c>
      <c r="S228">
        <f>(C228-D228)*24</f>
        <v>1.9999999998835847</v>
      </c>
      <c r="T228">
        <f>IF(C228&lt;=D228,1,0)</f>
        <v>0</v>
      </c>
      <c r="U228">
        <f>(C228-B228)*24</f>
        <v>12</v>
      </c>
      <c r="V228" s="2">
        <f>G228/(F228*U228)</f>
        <v>0.26428123038292528</v>
      </c>
      <c r="W228" t="str">
        <f>IF(OR(MONTH(B228)=12, MONTH(B228)&lt;=2), "Winter", IF(AND(MONTH(B228)&gt;=7, MONTH(B228)&lt;=9), "Monsoon", "Other"))</f>
        <v>Winter</v>
      </c>
      <c r="X228">
        <f>IF(C228&gt;D228,1,0)</f>
        <v>1</v>
      </c>
      <c r="Y228" t="str">
        <f t="shared" si="6"/>
        <v>Slight Delay</v>
      </c>
      <c r="Z228">
        <f t="shared" si="7"/>
        <v>0</v>
      </c>
      <c r="AA228" s="6" t="str">
        <f>TEXT(B228, "yyyy-mm-dd")</f>
        <v>2024-01-10</v>
      </c>
    </row>
    <row r="229" spans="1:27" x14ac:dyDescent="0.3">
      <c r="A229" t="s">
        <v>317</v>
      </c>
      <c r="B229" s="1">
        <v>45301.458333333336</v>
      </c>
      <c r="C229" s="1">
        <v>45301.958333333336</v>
      </c>
      <c r="D229" s="1">
        <v>45301.875</v>
      </c>
      <c r="E229" t="s">
        <v>19</v>
      </c>
      <c r="F229">
        <v>494</v>
      </c>
      <c r="G229">
        <v>4269</v>
      </c>
      <c r="H229">
        <v>538</v>
      </c>
      <c r="I229">
        <v>20</v>
      </c>
      <c r="J229" t="s">
        <v>28</v>
      </c>
      <c r="K229" t="s">
        <v>64</v>
      </c>
      <c r="L229" t="s">
        <v>141</v>
      </c>
      <c r="M229" t="s">
        <v>30</v>
      </c>
      <c r="N229" t="s">
        <v>24</v>
      </c>
      <c r="O229">
        <v>3.8</v>
      </c>
      <c r="P229" t="s">
        <v>25</v>
      </c>
      <c r="Q229">
        <v>4.3</v>
      </c>
      <c r="R229">
        <v>3.8</v>
      </c>
      <c r="S229">
        <f>(C229-D229)*24</f>
        <v>2.0000000000582077</v>
      </c>
      <c r="T229">
        <f>IF(C229&lt;=D229,1,0)</f>
        <v>0</v>
      </c>
      <c r="U229">
        <f>(C229-B229)*24</f>
        <v>12</v>
      </c>
      <c r="V229" s="2">
        <f>G229/(F229*U229)</f>
        <v>0.72014170040485825</v>
      </c>
      <c r="W229" t="str">
        <f>IF(OR(MONTH(B229)=12, MONTH(B229)&lt;=2), "Winter", IF(AND(MONTH(B229)&gt;=7, MONTH(B229)&lt;=9), "Monsoon", "Other"))</f>
        <v>Winter</v>
      </c>
      <c r="X229">
        <f>IF(C229&gt;D229,1,0)</f>
        <v>1</v>
      </c>
      <c r="Y229" t="str">
        <f t="shared" si="6"/>
        <v>Slight Delay</v>
      </c>
      <c r="Z229">
        <f t="shared" si="7"/>
        <v>0</v>
      </c>
      <c r="AA229" s="6" t="str">
        <f>TEXT(B229, "yyyy-mm-dd")</f>
        <v>2024-01-10</v>
      </c>
    </row>
    <row r="230" spans="1:27" x14ac:dyDescent="0.3">
      <c r="A230" t="s">
        <v>318</v>
      </c>
      <c r="B230" s="1">
        <v>45301.5</v>
      </c>
      <c r="C230" s="1">
        <v>45302</v>
      </c>
      <c r="D230" s="1">
        <v>45301.916666666664</v>
      </c>
      <c r="E230" t="s">
        <v>32</v>
      </c>
      <c r="F230">
        <v>315</v>
      </c>
      <c r="G230">
        <v>4815</v>
      </c>
      <c r="H230">
        <v>99</v>
      </c>
      <c r="I230">
        <v>8</v>
      </c>
      <c r="J230" t="s">
        <v>37</v>
      </c>
      <c r="K230" t="s">
        <v>38</v>
      </c>
      <c r="L230" t="s">
        <v>201</v>
      </c>
      <c r="M230" t="s">
        <v>23</v>
      </c>
      <c r="N230" t="s">
        <v>40</v>
      </c>
      <c r="P230" t="s">
        <v>25</v>
      </c>
      <c r="Q230">
        <v>4.2</v>
      </c>
      <c r="R230">
        <v>4.2</v>
      </c>
      <c r="S230">
        <f>(C230-D230)*24</f>
        <v>2.0000000000582077</v>
      </c>
      <c r="T230">
        <f>IF(C230&lt;=D230,1,0)</f>
        <v>0</v>
      </c>
      <c r="U230">
        <f>(C230-B230)*24</f>
        <v>12</v>
      </c>
      <c r="V230" s="2">
        <f>G230/(F230*U230)</f>
        <v>1.2738095238095237</v>
      </c>
      <c r="W230" t="str">
        <f>IF(OR(MONTH(B230)=12, MONTH(B230)&lt;=2), "Winter", IF(AND(MONTH(B230)&gt;=7, MONTH(B230)&lt;=9), "Monsoon", "Other"))</f>
        <v>Winter</v>
      </c>
      <c r="X230">
        <f>IF(C230&gt;D230,1,0)</f>
        <v>1</v>
      </c>
      <c r="Y230" t="str">
        <f t="shared" si="6"/>
        <v>Slight Delay</v>
      </c>
      <c r="Z230">
        <f t="shared" si="7"/>
        <v>0</v>
      </c>
      <c r="AA230" s="6" t="str">
        <f>TEXT(B230, "yyyy-mm-dd")</f>
        <v>2024-01-10</v>
      </c>
    </row>
    <row r="231" spans="1:27" x14ac:dyDescent="0.3">
      <c r="A231" t="s">
        <v>319</v>
      </c>
      <c r="B231" s="1">
        <v>45301.541666666664</v>
      </c>
      <c r="C231" s="1">
        <v>45302.041666666664</v>
      </c>
      <c r="D231" s="1">
        <v>45301.958333333336</v>
      </c>
      <c r="E231" t="s">
        <v>27</v>
      </c>
      <c r="F231">
        <v>513</v>
      </c>
      <c r="G231">
        <v>4353</v>
      </c>
      <c r="H231">
        <v>531</v>
      </c>
      <c r="I231">
        <v>19</v>
      </c>
      <c r="J231" t="s">
        <v>20</v>
      </c>
      <c r="K231" t="s">
        <v>64</v>
      </c>
      <c r="L231" t="s">
        <v>96</v>
      </c>
      <c r="M231" t="s">
        <v>45</v>
      </c>
      <c r="N231" t="s">
        <v>24</v>
      </c>
      <c r="O231">
        <v>4.2</v>
      </c>
      <c r="P231" t="s">
        <v>25</v>
      </c>
      <c r="Q231">
        <v>4.2</v>
      </c>
      <c r="R231">
        <v>4.2</v>
      </c>
      <c r="S231">
        <f>(C231-D231)*24</f>
        <v>1.9999999998835847</v>
      </c>
      <c r="T231">
        <f>IF(C231&lt;=D231,1,0)</f>
        <v>0</v>
      </c>
      <c r="U231">
        <f>(C231-B231)*24</f>
        <v>12</v>
      </c>
      <c r="V231" s="2">
        <f>G231/(F231*U231)</f>
        <v>0.7071150097465887</v>
      </c>
      <c r="W231" t="str">
        <f>IF(OR(MONTH(B231)=12, MONTH(B231)&lt;=2), "Winter", IF(AND(MONTH(B231)&gt;=7, MONTH(B231)&lt;=9), "Monsoon", "Other"))</f>
        <v>Winter</v>
      </c>
      <c r="X231">
        <f>IF(C231&gt;D231,1,0)</f>
        <v>1</v>
      </c>
      <c r="Y231" t="str">
        <f t="shared" si="6"/>
        <v>Slight Delay</v>
      </c>
      <c r="Z231">
        <f t="shared" si="7"/>
        <v>0</v>
      </c>
      <c r="AA231" s="6" t="str">
        <f>TEXT(B231, "yyyy-mm-dd")</f>
        <v>2024-01-10</v>
      </c>
    </row>
    <row r="232" spans="1:27" x14ac:dyDescent="0.3">
      <c r="A232" t="s">
        <v>320</v>
      </c>
      <c r="B232" s="1">
        <v>45301.583333333336</v>
      </c>
      <c r="C232" s="1">
        <v>45302.083333333336</v>
      </c>
      <c r="D232" s="1">
        <v>45302</v>
      </c>
      <c r="E232" t="s">
        <v>50</v>
      </c>
      <c r="F232">
        <v>951</v>
      </c>
      <c r="G232">
        <v>722</v>
      </c>
      <c r="H232">
        <v>229</v>
      </c>
      <c r="I232">
        <v>8</v>
      </c>
      <c r="J232" t="s">
        <v>37</v>
      </c>
      <c r="K232" t="s">
        <v>38</v>
      </c>
      <c r="L232" t="s">
        <v>58</v>
      </c>
      <c r="M232" t="s">
        <v>30</v>
      </c>
      <c r="N232" t="s">
        <v>24</v>
      </c>
      <c r="P232" t="s">
        <v>25</v>
      </c>
      <c r="Q232">
        <v>4.3</v>
      </c>
      <c r="R232">
        <v>4.3</v>
      </c>
      <c r="S232">
        <f>(C232-D232)*24</f>
        <v>2.0000000000582077</v>
      </c>
      <c r="T232">
        <f>IF(C232&lt;=D232,1,0)</f>
        <v>0</v>
      </c>
      <c r="U232">
        <f>(C232-B232)*24</f>
        <v>12</v>
      </c>
      <c r="V232" s="2">
        <f>G232/(F232*U232)</f>
        <v>6.3266736768314055E-2</v>
      </c>
      <c r="W232" t="str">
        <f>IF(OR(MONTH(B232)=12, MONTH(B232)&lt;=2), "Winter", IF(AND(MONTH(B232)&gt;=7, MONTH(B232)&lt;=9), "Monsoon", "Other"))</f>
        <v>Winter</v>
      </c>
      <c r="X232">
        <f>IF(C232&gt;D232,1,0)</f>
        <v>1</v>
      </c>
      <c r="Y232" t="str">
        <f t="shared" si="6"/>
        <v>Slight Delay</v>
      </c>
      <c r="Z232">
        <f t="shared" si="7"/>
        <v>0</v>
      </c>
      <c r="AA232" s="6" t="str">
        <f>TEXT(B232, "yyyy-mm-dd")</f>
        <v>2024-01-10</v>
      </c>
    </row>
    <row r="233" spans="1:27" x14ac:dyDescent="0.3">
      <c r="A233" t="s">
        <v>321</v>
      </c>
      <c r="B233" s="1">
        <v>45301.625</v>
      </c>
      <c r="C233" s="1">
        <v>45302.125</v>
      </c>
      <c r="D233" s="1">
        <v>45302.041666666664</v>
      </c>
      <c r="E233" t="s">
        <v>66</v>
      </c>
      <c r="F233">
        <v>476</v>
      </c>
      <c r="G233">
        <v>3965</v>
      </c>
      <c r="H233">
        <v>437</v>
      </c>
      <c r="I233">
        <v>17</v>
      </c>
      <c r="J233" t="s">
        <v>33</v>
      </c>
      <c r="K233" t="s">
        <v>38</v>
      </c>
      <c r="L233" t="s">
        <v>94</v>
      </c>
      <c r="M233" t="s">
        <v>23</v>
      </c>
      <c r="N233" t="s">
        <v>40</v>
      </c>
      <c r="O233">
        <v>4.7</v>
      </c>
      <c r="P233" t="s">
        <v>25</v>
      </c>
      <c r="Q233">
        <v>4.2</v>
      </c>
      <c r="R233">
        <v>4.7</v>
      </c>
      <c r="S233">
        <f>(C233-D233)*24</f>
        <v>2.0000000000582077</v>
      </c>
      <c r="T233">
        <f>IF(C233&lt;=D233,1,0)</f>
        <v>0</v>
      </c>
      <c r="U233">
        <f>(C233-B233)*24</f>
        <v>12</v>
      </c>
      <c r="V233" s="2">
        <f>G233/(F233*U233)</f>
        <v>0.69415266106442575</v>
      </c>
      <c r="W233" t="str">
        <f>IF(OR(MONTH(B233)=12, MONTH(B233)&lt;=2), "Winter", IF(AND(MONTH(B233)&gt;=7, MONTH(B233)&lt;=9), "Monsoon", "Other"))</f>
        <v>Winter</v>
      </c>
      <c r="X233">
        <f>IF(C233&gt;D233,1,0)</f>
        <v>1</v>
      </c>
      <c r="Y233" t="str">
        <f t="shared" si="6"/>
        <v>Slight Delay</v>
      </c>
      <c r="Z233">
        <f t="shared" si="7"/>
        <v>0</v>
      </c>
      <c r="AA233" s="6" t="str">
        <f>TEXT(B233, "yyyy-mm-dd")</f>
        <v>2024-01-10</v>
      </c>
    </row>
    <row r="234" spans="1:27" x14ac:dyDescent="0.3">
      <c r="A234" t="s">
        <v>322</v>
      </c>
      <c r="B234" s="1">
        <v>45301.666666666664</v>
      </c>
      <c r="C234" s="1">
        <v>45302.166666666664</v>
      </c>
      <c r="D234" s="1">
        <v>45302.083333333336</v>
      </c>
      <c r="E234" t="s">
        <v>55</v>
      </c>
      <c r="F234">
        <v>790</v>
      </c>
      <c r="G234">
        <v>4110</v>
      </c>
      <c r="H234">
        <v>289</v>
      </c>
      <c r="I234">
        <v>24</v>
      </c>
      <c r="J234" t="s">
        <v>20</v>
      </c>
      <c r="K234" t="s">
        <v>64</v>
      </c>
      <c r="L234" t="s">
        <v>88</v>
      </c>
      <c r="M234" t="s">
        <v>61</v>
      </c>
      <c r="N234" t="s">
        <v>40</v>
      </c>
      <c r="P234" t="s">
        <v>25</v>
      </c>
      <c r="Q234">
        <v>4.4000000000000004</v>
      </c>
      <c r="R234">
        <v>4.4000000000000004</v>
      </c>
      <c r="S234">
        <f>(C234-D234)*24</f>
        <v>1.9999999998835847</v>
      </c>
      <c r="T234">
        <f>IF(C234&lt;=D234,1,0)</f>
        <v>0</v>
      </c>
      <c r="U234">
        <f>(C234-B234)*24</f>
        <v>12</v>
      </c>
      <c r="V234" s="2">
        <f>G234/(F234*U234)</f>
        <v>0.43354430379746833</v>
      </c>
      <c r="W234" t="str">
        <f>IF(OR(MONTH(B234)=12, MONTH(B234)&lt;=2), "Winter", IF(AND(MONTH(B234)&gt;=7, MONTH(B234)&lt;=9), "Monsoon", "Other"))</f>
        <v>Winter</v>
      </c>
      <c r="X234">
        <f>IF(C234&gt;D234,1,0)</f>
        <v>1</v>
      </c>
      <c r="Y234" t="str">
        <f t="shared" si="6"/>
        <v>Slight Delay</v>
      </c>
      <c r="Z234">
        <f t="shared" si="7"/>
        <v>0</v>
      </c>
      <c r="AA234" s="6" t="str">
        <f>TEXT(B234, "yyyy-mm-dd")</f>
        <v>2024-01-10</v>
      </c>
    </row>
    <row r="235" spans="1:27" x14ac:dyDescent="0.3">
      <c r="A235" t="s">
        <v>323</v>
      </c>
      <c r="B235" s="1">
        <v>45301.708333333336</v>
      </c>
      <c r="C235" s="1">
        <v>45302.208333333336</v>
      </c>
      <c r="D235" s="1">
        <v>45302.125</v>
      </c>
      <c r="E235" t="s">
        <v>66</v>
      </c>
      <c r="F235">
        <v>366</v>
      </c>
      <c r="G235">
        <v>2874</v>
      </c>
      <c r="H235">
        <v>289</v>
      </c>
      <c r="I235">
        <v>2</v>
      </c>
      <c r="J235" t="s">
        <v>20</v>
      </c>
      <c r="K235" t="s">
        <v>34</v>
      </c>
      <c r="L235" t="s">
        <v>105</v>
      </c>
      <c r="M235" t="s">
        <v>48</v>
      </c>
      <c r="N235" t="s">
        <v>40</v>
      </c>
      <c r="O235">
        <v>4.7</v>
      </c>
      <c r="P235" t="s">
        <v>25</v>
      </c>
      <c r="Q235">
        <v>4.2</v>
      </c>
      <c r="R235">
        <v>4.7</v>
      </c>
      <c r="S235">
        <f>(C235-D235)*24</f>
        <v>2.0000000000582077</v>
      </c>
      <c r="T235">
        <f>IF(C235&lt;=D235,1,0)</f>
        <v>0</v>
      </c>
      <c r="U235">
        <f>(C235-B235)*24</f>
        <v>12</v>
      </c>
      <c r="V235" s="2">
        <f>G235/(F235*U235)</f>
        <v>0.65437158469945356</v>
      </c>
      <c r="W235" t="str">
        <f>IF(OR(MONTH(B235)=12, MONTH(B235)&lt;=2), "Winter", IF(AND(MONTH(B235)&gt;=7, MONTH(B235)&lt;=9), "Monsoon", "Other"))</f>
        <v>Winter</v>
      </c>
      <c r="X235">
        <f>IF(C235&gt;D235,1,0)</f>
        <v>1</v>
      </c>
      <c r="Y235" t="str">
        <f t="shared" si="6"/>
        <v>Slight Delay</v>
      </c>
      <c r="Z235">
        <f t="shared" si="7"/>
        <v>0</v>
      </c>
      <c r="AA235" s="6" t="str">
        <f>TEXT(B235, "yyyy-mm-dd")</f>
        <v>2024-01-10</v>
      </c>
    </row>
    <row r="236" spans="1:27" x14ac:dyDescent="0.3">
      <c r="A236" t="s">
        <v>324</v>
      </c>
      <c r="B236" s="1">
        <v>45301.75</v>
      </c>
      <c r="C236" s="1">
        <v>45302.25</v>
      </c>
      <c r="D236" s="1">
        <v>45302.166666666664</v>
      </c>
      <c r="E236" t="s">
        <v>50</v>
      </c>
      <c r="F236">
        <v>223</v>
      </c>
      <c r="G236">
        <v>3441</v>
      </c>
      <c r="H236">
        <v>518</v>
      </c>
      <c r="I236">
        <v>8</v>
      </c>
      <c r="J236" t="s">
        <v>28</v>
      </c>
      <c r="K236" t="s">
        <v>34</v>
      </c>
      <c r="L236" t="s">
        <v>96</v>
      </c>
      <c r="M236" t="s">
        <v>45</v>
      </c>
      <c r="N236" t="s">
        <v>40</v>
      </c>
      <c r="O236">
        <v>4.5</v>
      </c>
      <c r="P236" t="s">
        <v>25</v>
      </c>
      <c r="Q236">
        <v>4.2</v>
      </c>
      <c r="R236">
        <v>4.5</v>
      </c>
      <c r="S236">
        <f>(C236-D236)*24</f>
        <v>2.0000000000582077</v>
      </c>
      <c r="T236">
        <f>IF(C236&lt;=D236,1,0)</f>
        <v>0</v>
      </c>
      <c r="U236">
        <f>(C236-B236)*24</f>
        <v>12</v>
      </c>
      <c r="V236" s="2">
        <f>G236/(F236*U236)</f>
        <v>1.2858744394618835</v>
      </c>
      <c r="W236" t="str">
        <f>IF(OR(MONTH(B236)=12, MONTH(B236)&lt;=2), "Winter", IF(AND(MONTH(B236)&gt;=7, MONTH(B236)&lt;=9), "Monsoon", "Other"))</f>
        <v>Winter</v>
      </c>
      <c r="X236">
        <f>IF(C236&gt;D236,1,0)</f>
        <v>1</v>
      </c>
      <c r="Y236" t="str">
        <f t="shared" si="6"/>
        <v>Slight Delay</v>
      </c>
      <c r="Z236">
        <f t="shared" si="7"/>
        <v>0</v>
      </c>
      <c r="AA236" s="6" t="str">
        <f>TEXT(B236, "yyyy-mm-dd")</f>
        <v>2024-01-10</v>
      </c>
    </row>
    <row r="237" spans="1:27" x14ac:dyDescent="0.3">
      <c r="A237" t="s">
        <v>325</v>
      </c>
      <c r="B237" s="1">
        <v>45301.791666666664</v>
      </c>
      <c r="C237" s="1">
        <v>45302.291666666664</v>
      </c>
      <c r="D237" s="1">
        <v>45302.208333333336</v>
      </c>
      <c r="E237" t="s">
        <v>50</v>
      </c>
      <c r="F237">
        <v>541</v>
      </c>
      <c r="G237">
        <v>2436</v>
      </c>
      <c r="H237">
        <v>226</v>
      </c>
      <c r="I237">
        <v>10</v>
      </c>
      <c r="J237" t="s">
        <v>28</v>
      </c>
      <c r="K237" t="s">
        <v>34</v>
      </c>
      <c r="L237" t="s">
        <v>74</v>
      </c>
      <c r="M237" t="s">
        <v>45</v>
      </c>
      <c r="N237" t="s">
        <v>40</v>
      </c>
      <c r="O237">
        <v>3.8</v>
      </c>
      <c r="P237" t="s">
        <v>25</v>
      </c>
      <c r="Q237">
        <v>4.2</v>
      </c>
      <c r="R237">
        <v>3.8</v>
      </c>
      <c r="S237">
        <f>(C237-D237)*24</f>
        <v>1.9999999998835847</v>
      </c>
      <c r="T237">
        <f>IF(C237&lt;=D237,1,0)</f>
        <v>0</v>
      </c>
      <c r="U237">
        <f>(C237-B237)*24</f>
        <v>12</v>
      </c>
      <c r="V237" s="2">
        <f>G237/(F237*U237)</f>
        <v>0.3752310536044362</v>
      </c>
      <c r="W237" t="str">
        <f>IF(OR(MONTH(B237)=12, MONTH(B237)&lt;=2), "Winter", IF(AND(MONTH(B237)&gt;=7, MONTH(B237)&lt;=9), "Monsoon", "Other"))</f>
        <v>Winter</v>
      </c>
      <c r="X237">
        <f>IF(C237&gt;D237,1,0)</f>
        <v>1</v>
      </c>
      <c r="Y237" t="str">
        <f t="shared" si="6"/>
        <v>Slight Delay</v>
      </c>
      <c r="Z237">
        <f t="shared" si="7"/>
        <v>0</v>
      </c>
      <c r="AA237" s="6" t="str">
        <f>TEXT(B237, "yyyy-mm-dd")</f>
        <v>2024-01-10</v>
      </c>
    </row>
    <row r="238" spans="1:27" x14ac:dyDescent="0.3">
      <c r="A238" t="s">
        <v>326</v>
      </c>
      <c r="B238" s="1">
        <v>45301.833333333336</v>
      </c>
      <c r="C238" s="1">
        <v>45302.333333333336</v>
      </c>
      <c r="D238" s="1">
        <v>45302.25</v>
      </c>
      <c r="E238" t="s">
        <v>32</v>
      </c>
      <c r="F238">
        <v>99</v>
      </c>
      <c r="G238">
        <v>618</v>
      </c>
      <c r="H238">
        <v>517</v>
      </c>
      <c r="I238">
        <v>29</v>
      </c>
      <c r="J238" t="s">
        <v>28</v>
      </c>
      <c r="K238" t="s">
        <v>21</v>
      </c>
      <c r="L238" t="s">
        <v>184</v>
      </c>
      <c r="M238" t="s">
        <v>45</v>
      </c>
      <c r="N238" t="s">
        <v>40</v>
      </c>
      <c r="O238">
        <v>4.2</v>
      </c>
      <c r="P238" t="s">
        <v>25</v>
      </c>
      <c r="Q238">
        <v>4.2</v>
      </c>
      <c r="R238">
        <v>4.2</v>
      </c>
      <c r="S238">
        <f>(C238-D238)*24</f>
        <v>2.0000000000582077</v>
      </c>
      <c r="T238">
        <f>IF(C238&lt;=D238,1,0)</f>
        <v>0</v>
      </c>
      <c r="U238">
        <f>(C238-B238)*24</f>
        <v>12</v>
      </c>
      <c r="V238" s="2">
        <f>G238/(F238*U238)</f>
        <v>0.52020202020202022</v>
      </c>
      <c r="W238" t="str">
        <f>IF(OR(MONTH(B238)=12, MONTH(B238)&lt;=2), "Winter", IF(AND(MONTH(B238)&gt;=7, MONTH(B238)&lt;=9), "Monsoon", "Other"))</f>
        <v>Winter</v>
      </c>
      <c r="X238">
        <f>IF(C238&gt;D238,1,0)</f>
        <v>1</v>
      </c>
      <c r="Y238" t="str">
        <f t="shared" si="6"/>
        <v>Slight Delay</v>
      </c>
      <c r="Z238">
        <f t="shared" si="7"/>
        <v>0</v>
      </c>
      <c r="AA238" s="6" t="str">
        <f>TEXT(B238, "yyyy-mm-dd")</f>
        <v>2024-01-10</v>
      </c>
    </row>
    <row r="239" spans="1:27" x14ac:dyDescent="0.3">
      <c r="A239" t="s">
        <v>327</v>
      </c>
      <c r="B239" s="1">
        <v>45301.875</v>
      </c>
      <c r="C239" s="1">
        <v>45302.375</v>
      </c>
      <c r="D239" s="1">
        <v>45302.291666666664</v>
      </c>
      <c r="E239" t="s">
        <v>27</v>
      </c>
      <c r="F239">
        <v>873</v>
      </c>
      <c r="G239">
        <v>4371</v>
      </c>
      <c r="H239">
        <v>581</v>
      </c>
      <c r="I239">
        <v>2</v>
      </c>
      <c r="J239" t="s">
        <v>28</v>
      </c>
      <c r="K239" t="s">
        <v>64</v>
      </c>
      <c r="L239" t="s">
        <v>51</v>
      </c>
      <c r="M239" t="s">
        <v>30</v>
      </c>
      <c r="N239" t="s">
        <v>40</v>
      </c>
      <c r="O239">
        <v>4.7</v>
      </c>
      <c r="P239" t="s">
        <v>25</v>
      </c>
      <c r="Q239">
        <v>4.3</v>
      </c>
      <c r="R239">
        <v>4.7</v>
      </c>
      <c r="S239">
        <f>(C239-D239)*24</f>
        <v>2.0000000000582077</v>
      </c>
      <c r="T239">
        <f>IF(C239&lt;=D239,1,0)</f>
        <v>0</v>
      </c>
      <c r="U239">
        <f>(C239-B239)*24</f>
        <v>12</v>
      </c>
      <c r="V239" s="2">
        <f>G239/(F239*U239)</f>
        <v>0.41723940435280643</v>
      </c>
      <c r="W239" t="str">
        <f>IF(OR(MONTH(B239)=12, MONTH(B239)&lt;=2), "Winter", IF(AND(MONTH(B239)&gt;=7, MONTH(B239)&lt;=9), "Monsoon", "Other"))</f>
        <v>Winter</v>
      </c>
      <c r="X239">
        <f>IF(C239&gt;D239,1,0)</f>
        <v>1</v>
      </c>
      <c r="Y239" t="str">
        <f t="shared" si="6"/>
        <v>Slight Delay</v>
      </c>
      <c r="Z239">
        <f t="shared" si="7"/>
        <v>0</v>
      </c>
      <c r="AA239" s="6" t="str">
        <f>TEXT(B239, "yyyy-mm-dd")</f>
        <v>2024-01-10</v>
      </c>
    </row>
    <row r="240" spans="1:27" x14ac:dyDescent="0.3">
      <c r="A240" t="s">
        <v>328</v>
      </c>
      <c r="B240" s="1">
        <v>45301.916666666664</v>
      </c>
      <c r="C240" s="1">
        <v>45302.416666666664</v>
      </c>
      <c r="D240" s="1">
        <v>45302.333333333336</v>
      </c>
      <c r="E240" t="s">
        <v>27</v>
      </c>
      <c r="F240">
        <v>802</v>
      </c>
      <c r="G240">
        <v>3396</v>
      </c>
      <c r="H240">
        <v>130</v>
      </c>
      <c r="I240">
        <v>2</v>
      </c>
      <c r="J240" t="s">
        <v>20</v>
      </c>
      <c r="K240" t="s">
        <v>38</v>
      </c>
      <c r="L240" t="s">
        <v>100</v>
      </c>
      <c r="M240" t="s">
        <v>45</v>
      </c>
      <c r="N240" t="s">
        <v>40</v>
      </c>
      <c r="O240">
        <v>4</v>
      </c>
      <c r="P240" t="s">
        <v>25</v>
      </c>
      <c r="Q240">
        <v>4.2</v>
      </c>
      <c r="R240">
        <v>4</v>
      </c>
      <c r="S240">
        <f>(C240-D240)*24</f>
        <v>1.9999999998835847</v>
      </c>
      <c r="T240">
        <f>IF(C240&lt;=D240,1,0)</f>
        <v>0</v>
      </c>
      <c r="U240">
        <f>(C240-B240)*24</f>
        <v>12</v>
      </c>
      <c r="V240" s="2">
        <f>G240/(F240*U240)</f>
        <v>0.35286783042394015</v>
      </c>
      <c r="W240" t="str">
        <f>IF(OR(MONTH(B240)=12, MONTH(B240)&lt;=2), "Winter", IF(AND(MONTH(B240)&gt;=7, MONTH(B240)&lt;=9), "Monsoon", "Other"))</f>
        <v>Winter</v>
      </c>
      <c r="X240">
        <f>IF(C240&gt;D240,1,0)</f>
        <v>1</v>
      </c>
      <c r="Y240" t="str">
        <f t="shared" si="6"/>
        <v>Slight Delay</v>
      </c>
      <c r="Z240">
        <f t="shared" si="7"/>
        <v>0</v>
      </c>
      <c r="AA240" s="6" t="str">
        <f>TEXT(B240, "yyyy-mm-dd")</f>
        <v>2024-01-10</v>
      </c>
    </row>
    <row r="241" spans="1:27" x14ac:dyDescent="0.3">
      <c r="A241" t="s">
        <v>329</v>
      </c>
      <c r="B241" s="1">
        <v>45301.958333333336</v>
      </c>
      <c r="C241" s="1">
        <v>45302.458333333336</v>
      </c>
      <c r="D241" s="1">
        <v>45302.375</v>
      </c>
      <c r="E241" t="s">
        <v>50</v>
      </c>
      <c r="F241">
        <v>152</v>
      </c>
      <c r="G241">
        <v>3365</v>
      </c>
      <c r="H241">
        <v>272</v>
      </c>
      <c r="I241">
        <v>23</v>
      </c>
      <c r="J241" t="s">
        <v>33</v>
      </c>
      <c r="K241" t="s">
        <v>64</v>
      </c>
      <c r="L241" t="s">
        <v>115</v>
      </c>
      <c r="M241" t="s">
        <v>61</v>
      </c>
      <c r="N241" t="s">
        <v>24</v>
      </c>
      <c r="O241">
        <v>4.2</v>
      </c>
      <c r="P241" t="s">
        <v>25</v>
      </c>
      <c r="Q241">
        <v>4.3</v>
      </c>
      <c r="R241">
        <v>4.2</v>
      </c>
      <c r="S241">
        <f>(C241-D241)*24</f>
        <v>2.0000000000582077</v>
      </c>
      <c r="T241">
        <f>IF(C241&lt;=D241,1,0)</f>
        <v>0</v>
      </c>
      <c r="U241">
        <f>(C241-B241)*24</f>
        <v>12</v>
      </c>
      <c r="V241" s="2">
        <f>G241/(F241*U241)</f>
        <v>1.8448464912280702</v>
      </c>
      <c r="W241" t="str">
        <f>IF(OR(MONTH(B241)=12, MONTH(B241)&lt;=2), "Winter", IF(AND(MONTH(B241)&gt;=7, MONTH(B241)&lt;=9), "Monsoon", "Other"))</f>
        <v>Winter</v>
      </c>
      <c r="X241">
        <f>IF(C241&gt;D241,1,0)</f>
        <v>1</v>
      </c>
      <c r="Y241" t="str">
        <f t="shared" si="6"/>
        <v>Slight Delay</v>
      </c>
      <c r="Z241">
        <f t="shared" si="7"/>
        <v>0</v>
      </c>
      <c r="AA241" s="6" t="str">
        <f>TEXT(B241, "yyyy-mm-dd")</f>
        <v>2024-01-10</v>
      </c>
    </row>
    <row r="242" spans="1:27" x14ac:dyDescent="0.3">
      <c r="A242" t="s">
        <v>330</v>
      </c>
      <c r="B242" s="1">
        <v>45302</v>
      </c>
      <c r="C242" s="1">
        <v>45302.5</v>
      </c>
      <c r="D242" s="1">
        <v>45302.416666666664</v>
      </c>
      <c r="E242" t="s">
        <v>66</v>
      </c>
      <c r="F242">
        <v>965</v>
      </c>
      <c r="G242">
        <v>848</v>
      </c>
      <c r="H242">
        <v>99</v>
      </c>
      <c r="I242">
        <v>3</v>
      </c>
      <c r="J242" t="s">
        <v>37</v>
      </c>
      <c r="K242" t="s">
        <v>64</v>
      </c>
      <c r="L242" t="s">
        <v>115</v>
      </c>
      <c r="M242" t="s">
        <v>30</v>
      </c>
      <c r="N242" t="s">
        <v>24</v>
      </c>
      <c r="O242">
        <v>4</v>
      </c>
      <c r="P242" t="s">
        <v>25</v>
      </c>
      <c r="Q242">
        <v>4.3</v>
      </c>
      <c r="R242">
        <v>4</v>
      </c>
      <c r="S242">
        <f>(C242-D242)*24</f>
        <v>2.0000000000582077</v>
      </c>
      <c r="T242">
        <f>IF(C242&lt;=D242,1,0)</f>
        <v>0</v>
      </c>
      <c r="U242">
        <f>(C242-B242)*24</f>
        <v>12</v>
      </c>
      <c r="V242" s="2">
        <f>G242/(F242*U242)</f>
        <v>7.322970639032815E-2</v>
      </c>
      <c r="W242" t="str">
        <f>IF(OR(MONTH(B242)=12, MONTH(B242)&lt;=2), "Winter", IF(AND(MONTH(B242)&gt;=7, MONTH(B242)&lt;=9), "Monsoon", "Other"))</f>
        <v>Winter</v>
      </c>
      <c r="X242">
        <f>IF(C242&gt;D242,1,0)</f>
        <v>1</v>
      </c>
      <c r="Y242" t="str">
        <f t="shared" si="6"/>
        <v>Slight Delay</v>
      </c>
      <c r="Z242">
        <f t="shared" si="7"/>
        <v>0</v>
      </c>
      <c r="AA242" s="6" t="str">
        <f>TEXT(B242, "yyyy-mm-dd")</f>
        <v>2024-01-11</v>
      </c>
    </row>
    <row r="243" spans="1:27" x14ac:dyDescent="0.3">
      <c r="A243" t="s">
        <v>331</v>
      </c>
      <c r="B243" s="1">
        <v>45302.041666666664</v>
      </c>
      <c r="C243" s="1">
        <v>45302.541666666664</v>
      </c>
      <c r="D243" s="1">
        <v>45302.458333333336</v>
      </c>
      <c r="E243" t="s">
        <v>27</v>
      </c>
      <c r="F243">
        <v>472</v>
      </c>
      <c r="G243">
        <v>4709</v>
      </c>
      <c r="H243">
        <v>385</v>
      </c>
      <c r="I243">
        <v>15</v>
      </c>
      <c r="J243" t="s">
        <v>28</v>
      </c>
      <c r="K243" t="s">
        <v>64</v>
      </c>
      <c r="L243" t="s">
        <v>131</v>
      </c>
      <c r="M243" t="s">
        <v>45</v>
      </c>
      <c r="N243" t="s">
        <v>24</v>
      </c>
      <c r="P243" t="s">
        <v>25</v>
      </c>
      <c r="Q243">
        <v>4.2</v>
      </c>
      <c r="R243">
        <v>4.2</v>
      </c>
      <c r="S243">
        <f>(C243-D243)*24</f>
        <v>1.9999999998835847</v>
      </c>
      <c r="T243">
        <f>IF(C243&lt;=D243,1,0)</f>
        <v>0</v>
      </c>
      <c r="U243">
        <f>(C243-B243)*24</f>
        <v>12</v>
      </c>
      <c r="V243" s="2">
        <f>G243/(F243*U243)</f>
        <v>0.83139124293785316</v>
      </c>
      <c r="W243" t="str">
        <f>IF(OR(MONTH(B243)=12, MONTH(B243)&lt;=2), "Winter", IF(AND(MONTH(B243)&gt;=7, MONTH(B243)&lt;=9), "Monsoon", "Other"))</f>
        <v>Winter</v>
      </c>
      <c r="X243">
        <f>IF(C243&gt;D243,1,0)</f>
        <v>1</v>
      </c>
      <c r="Y243" t="str">
        <f t="shared" si="6"/>
        <v>Slight Delay</v>
      </c>
      <c r="Z243">
        <f t="shared" si="7"/>
        <v>0</v>
      </c>
      <c r="AA243" s="6" t="str">
        <f>TEXT(B243, "yyyy-mm-dd")</f>
        <v>2024-01-11</v>
      </c>
    </row>
    <row r="244" spans="1:27" x14ac:dyDescent="0.3">
      <c r="A244" t="s">
        <v>332</v>
      </c>
      <c r="B244" s="1">
        <v>45302.083333333336</v>
      </c>
      <c r="C244" s="1">
        <v>45302.583333333336</v>
      </c>
      <c r="D244" s="1">
        <v>45302.5</v>
      </c>
      <c r="E244" t="s">
        <v>66</v>
      </c>
      <c r="F244">
        <v>288</v>
      </c>
      <c r="G244">
        <v>3731</v>
      </c>
      <c r="H244">
        <v>554</v>
      </c>
      <c r="I244">
        <v>23</v>
      </c>
      <c r="J244" t="s">
        <v>20</v>
      </c>
      <c r="K244" t="s">
        <v>34</v>
      </c>
      <c r="L244" t="s">
        <v>105</v>
      </c>
      <c r="M244" t="s">
        <v>48</v>
      </c>
      <c r="N244" t="s">
        <v>40</v>
      </c>
      <c r="O244">
        <v>3.8</v>
      </c>
      <c r="P244" t="s">
        <v>25</v>
      </c>
      <c r="Q244">
        <v>4.2</v>
      </c>
      <c r="R244">
        <v>3.8</v>
      </c>
      <c r="S244">
        <f>(C244-D244)*24</f>
        <v>2.0000000000582077</v>
      </c>
      <c r="T244">
        <f>IF(C244&lt;=D244,1,0)</f>
        <v>0</v>
      </c>
      <c r="U244">
        <f>(C244-B244)*24</f>
        <v>12</v>
      </c>
      <c r="V244" s="2">
        <f>G244/(F244*U244)</f>
        <v>1.0795717592592593</v>
      </c>
      <c r="W244" t="str">
        <f>IF(OR(MONTH(B244)=12, MONTH(B244)&lt;=2), "Winter", IF(AND(MONTH(B244)&gt;=7, MONTH(B244)&lt;=9), "Monsoon", "Other"))</f>
        <v>Winter</v>
      </c>
      <c r="X244">
        <f>IF(C244&gt;D244,1,0)</f>
        <v>1</v>
      </c>
      <c r="Y244" t="str">
        <f t="shared" si="6"/>
        <v>Slight Delay</v>
      </c>
      <c r="Z244">
        <f t="shared" si="7"/>
        <v>0</v>
      </c>
      <c r="AA244" s="6" t="str">
        <f>TEXT(B244, "yyyy-mm-dd")</f>
        <v>2024-01-11</v>
      </c>
    </row>
    <row r="245" spans="1:27" x14ac:dyDescent="0.3">
      <c r="A245" t="s">
        <v>333</v>
      </c>
      <c r="B245" s="1">
        <v>45302.125</v>
      </c>
      <c r="C245" s="1">
        <v>45302.625</v>
      </c>
      <c r="D245" s="1">
        <v>45302.541666666664</v>
      </c>
      <c r="E245" t="s">
        <v>66</v>
      </c>
      <c r="F245">
        <v>326</v>
      </c>
      <c r="G245">
        <v>2800</v>
      </c>
      <c r="H245">
        <v>744</v>
      </c>
      <c r="I245">
        <v>15</v>
      </c>
      <c r="J245" t="s">
        <v>33</v>
      </c>
      <c r="K245" t="s">
        <v>34</v>
      </c>
      <c r="L245" t="s">
        <v>129</v>
      </c>
      <c r="M245" t="s">
        <v>48</v>
      </c>
      <c r="N245" t="s">
        <v>24</v>
      </c>
      <c r="P245" t="s">
        <v>25</v>
      </c>
      <c r="Q245">
        <v>4.2</v>
      </c>
      <c r="R245">
        <v>4.2</v>
      </c>
      <c r="S245">
        <f>(C245-D245)*24</f>
        <v>2.0000000000582077</v>
      </c>
      <c r="T245">
        <f>IF(C245&lt;=D245,1,0)</f>
        <v>0</v>
      </c>
      <c r="U245">
        <f>(C245-B245)*24</f>
        <v>12</v>
      </c>
      <c r="V245" s="2">
        <f>G245/(F245*U245)</f>
        <v>0.71574642126789367</v>
      </c>
      <c r="W245" t="str">
        <f>IF(OR(MONTH(B245)=12, MONTH(B245)&lt;=2), "Winter", IF(AND(MONTH(B245)&gt;=7, MONTH(B245)&lt;=9), "Monsoon", "Other"))</f>
        <v>Winter</v>
      </c>
      <c r="X245">
        <f>IF(C245&gt;D245,1,0)</f>
        <v>1</v>
      </c>
      <c r="Y245" t="str">
        <f t="shared" si="6"/>
        <v>Slight Delay</v>
      </c>
      <c r="Z245">
        <f t="shared" si="7"/>
        <v>0</v>
      </c>
      <c r="AA245" s="6" t="str">
        <f>TEXT(B245, "yyyy-mm-dd")</f>
        <v>2024-01-11</v>
      </c>
    </row>
    <row r="246" spans="1:27" x14ac:dyDescent="0.3">
      <c r="A246" t="s">
        <v>334</v>
      </c>
      <c r="B246" s="1">
        <v>45302.166666666664</v>
      </c>
      <c r="C246" s="1">
        <v>45302.666666666664</v>
      </c>
      <c r="D246" s="1">
        <v>45302.583333333336</v>
      </c>
      <c r="E246" t="s">
        <v>66</v>
      </c>
      <c r="F246">
        <v>546</v>
      </c>
      <c r="G246">
        <v>3235</v>
      </c>
      <c r="H246">
        <v>487</v>
      </c>
      <c r="I246">
        <v>23</v>
      </c>
      <c r="J246" t="s">
        <v>33</v>
      </c>
      <c r="K246" t="s">
        <v>38</v>
      </c>
      <c r="L246" t="s">
        <v>60</v>
      </c>
      <c r="M246" t="s">
        <v>45</v>
      </c>
      <c r="N246" t="s">
        <v>24</v>
      </c>
      <c r="O246">
        <v>4.7</v>
      </c>
      <c r="P246" t="s">
        <v>25</v>
      </c>
      <c r="Q246">
        <v>4.2</v>
      </c>
      <c r="R246">
        <v>4.7</v>
      </c>
      <c r="S246">
        <f>(C246-D246)*24</f>
        <v>1.9999999998835847</v>
      </c>
      <c r="T246">
        <f>IF(C246&lt;=D246,1,0)</f>
        <v>0</v>
      </c>
      <c r="U246">
        <f>(C246-B246)*24</f>
        <v>12</v>
      </c>
      <c r="V246" s="2">
        <f>G246/(F246*U246)</f>
        <v>0.49374236874236876</v>
      </c>
      <c r="W246" t="str">
        <f>IF(OR(MONTH(B246)=12, MONTH(B246)&lt;=2), "Winter", IF(AND(MONTH(B246)&gt;=7, MONTH(B246)&lt;=9), "Monsoon", "Other"))</f>
        <v>Winter</v>
      </c>
      <c r="X246">
        <f>IF(C246&gt;D246,1,0)</f>
        <v>1</v>
      </c>
      <c r="Y246" t="str">
        <f t="shared" si="6"/>
        <v>Slight Delay</v>
      </c>
      <c r="Z246">
        <f t="shared" si="7"/>
        <v>0</v>
      </c>
      <c r="AA246" s="6" t="str">
        <f>TEXT(B246, "yyyy-mm-dd")</f>
        <v>2024-01-11</v>
      </c>
    </row>
    <row r="247" spans="1:27" x14ac:dyDescent="0.3">
      <c r="A247" t="s">
        <v>335</v>
      </c>
      <c r="B247" s="1">
        <v>45302.208333333336</v>
      </c>
      <c r="C247" s="1">
        <v>45302.708333333336</v>
      </c>
      <c r="D247" s="1">
        <v>45302.625</v>
      </c>
      <c r="E247" t="s">
        <v>55</v>
      </c>
      <c r="F247">
        <v>676</v>
      </c>
      <c r="G247">
        <v>901</v>
      </c>
      <c r="H247">
        <v>662</v>
      </c>
      <c r="I247">
        <v>14</v>
      </c>
      <c r="J247" t="s">
        <v>28</v>
      </c>
      <c r="K247" t="s">
        <v>21</v>
      </c>
      <c r="L247" t="s">
        <v>90</v>
      </c>
      <c r="M247" t="s">
        <v>45</v>
      </c>
      <c r="N247" t="s">
        <v>24</v>
      </c>
      <c r="O247">
        <v>4.2</v>
      </c>
      <c r="P247" t="s">
        <v>25</v>
      </c>
      <c r="Q247">
        <v>4.2</v>
      </c>
      <c r="R247">
        <v>4.2</v>
      </c>
      <c r="S247">
        <f>(C247-D247)*24</f>
        <v>2.0000000000582077</v>
      </c>
      <c r="T247">
        <f>IF(C247&lt;=D247,1,0)</f>
        <v>0</v>
      </c>
      <c r="U247">
        <f>(C247-B247)*24</f>
        <v>12</v>
      </c>
      <c r="V247" s="2">
        <f>G247/(F247*U247)</f>
        <v>0.11107001972386588</v>
      </c>
      <c r="W247" t="str">
        <f>IF(OR(MONTH(B247)=12, MONTH(B247)&lt;=2), "Winter", IF(AND(MONTH(B247)&gt;=7, MONTH(B247)&lt;=9), "Monsoon", "Other"))</f>
        <v>Winter</v>
      </c>
      <c r="X247">
        <f>IF(C247&gt;D247,1,0)</f>
        <v>1</v>
      </c>
      <c r="Y247" t="str">
        <f t="shared" si="6"/>
        <v>Slight Delay</v>
      </c>
      <c r="Z247">
        <f t="shared" si="7"/>
        <v>0</v>
      </c>
      <c r="AA247" s="6" t="str">
        <f>TEXT(B247, "yyyy-mm-dd")</f>
        <v>2024-01-11</v>
      </c>
    </row>
    <row r="248" spans="1:27" x14ac:dyDescent="0.3">
      <c r="A248" t="s">
        <v>336</v>
      </c>
      <c r="B248" s="1">
        <v>45302.25</v>
      </c>
      <c r="C248" s="1">
        <v>45302.75</v>
      </c>
      <c r="D248" s="1">
        <v>45302.666666666664</v>
      </c>
      <c r="E248" t="s">
        <v>55</v>
      </c>
      <c r="F248">
        <v>912</v>
      </c>
      <c r="G248">
        <v>2369</v>
      </c>
      <c r="H248">
        <v>258</v>
      </c>
      <c r="I248">
        <v>20</v>
      </c>
      <c r="J248" t="s">
        <v>37</v>
      </c>
      <c r="K248" t="s">
        <v>21</v>
      </c>
      <c r="L248" t="s">
        <v>58</v>
      </c>
      <c r="M248" t="s">
        <v>45</v>
      </c>
      <c r="N248" t="s">
        <v>24</v>
      </c>
      <c r="O248">
        <v>4.2</v>
      </c>
      <c r="P248" t="s">
        <v>25</v>
      </c>
      <c r="Q248">
        <v>4.2</v>
      </c>
      <c r="R248">
        <v>4.2</v>
      </c>
      <c r="S248">
        <f>(C248-D248)*24</f>
        <v>2.0000000000582077</v>
      </c>
      <c r="T248">
        <f>IF(C248&lt;=D248,1,0)</f>
        <v>0</v>
      </c>
      <c r="U248">
        <f>(C248-B248)*24</f>
        <v>12</v>
      </c>
      <c r="V248" s="2">
        <f>G248/(F248*U248)</f>
        <v>0.21646564327485379</v>
      </c>
      <c r="W248" t="str">
        <f>IF(OR(MONTH(B248)=12, MONTH(B248)&lt;=2), "Winter", IF(AND(MONTH(B248)&gt;=7, MONTH(B248)&lt;=9), "Monsoon", "Other"))</f>
        <v>Winter</v>
      </c>
      <c r="X248">
        <f>IF(C248&gt;D248,1,0)</f>
        <v>1</v>
      </c>
      <c r="Y248" t="str">
        <f t="shared" si="6"/>
        <v>Slight Delay</v>
      </c>
      <c r="Z248">
        <f t="shared" si="7"/>
        <v>0</v>
      </c>
      <c r="AA248" s="6" t="str">
        <f>TEXT(B248, "yyyy-mm-dd")</f>
        <v>2024-01-11</v>
      </c>
    </row>
    <row r="249" spans="1:27" x14ac:dyDescent="0.3">
      <c r="A249" t="s">
        <v>337</v>
      </c>
      <c r="B249" s="1">
        <v>45302.291666666664</v>
      </c>
      <c r="C249" s="1">
        <v>45302.791666666664</v>
      </c>
      <c r="D249" s="1">
        <v>45302.708333333336</v>
      </c>
      <c r="E249" t="s">
        <v>55</v>
      </c>
      <c r="F249">
        <v>134</v>
      </c>
      <c r="G249">
        <v>4199</v>
      </c>
      <c r="H249">
        <v>230</v>
      </c>
      <c r="I249">
        <v>21</v>
      </c>
      <c r="J249" t="s">
        <v>37</v>
      </c>
      <c r="K249" t="s">
        <v>64</v>
      </c>
      <c r="L249" t="s">
        <v>35</v>
      </c>
      <c r="M249" t="s">
        <v>61</v>
      </c>
      <c r="N249" t="s">
        <v>24</v>
      </c>
      <c r="O249">
        <v>4.7</v>
      </c>
      <c r="P249" t="s">
        <v>25</v>
      </c>
      <c r="Q249">
        <v>4.3</v>
      </c>
      <c r="R249">
        <v>4.7</v>
      </c>
      <c r="S249">
        <f>(C249-D249)*24</f>
        <v>1.9999999998835847</v>
      </c>
      <c r="T249">
        <f>IF(C249&lt;=D249,1,0)</f>
        <v>0</v>
      </c>
      <c r="U249">
        <f>(C249-B249)*24</f>
        <v>12</v>
      </c>
      <c r="V249" s="2">
        <f>G249/(F249*U249)</f>
        <v>2.6113184079601992</v>
      </c>
      <c r="W249" t="str">
        <f>IF(OR(MONTH(B249)=12, MONTH(B249)&lt;=2), "Winter", IF(AND(MONTH(B249)&gt;=7, MONTH(B249)&lt;=9), "Monsoon", "Other"))</f>
        <v>Winter</v>
      </c>
      <c r="X249">
        <f>IF(C249&gt;D249,1,0)</f>
        <v>1</v>
      </c>
      <c r="Y249" t="str">
        <f t="shared" si="6"/>
        <v>Slight Delay</v>
      </c>
      <c r="Z249">
        <f t="shared" si="7"/>
        <v>0</v>
      </c>
      <c r="AA249" s="6" t="str">
        <f>TEXT(B249, "yyyy-mm-dd")</f>
        <v>2024-01-11</v>
      </c>
    </row>
    <row r="250" spans="1:27" x14ac:dyDescent="0.3">
      <c r="A250" t="s">
        <v>338</v>
      </c>
      <c r="B250" s="1">
        <v>45302.333333333336</v>
      </c>
      <c r="C250" s="1">
        <v>45302.833333333336</v>
      </c>
      <c r="D250" s="1">
        <v>45302.75</v>
      </c>
      <c r="E250" t="s">
        <v>55</v>
      </c>
      <c r="F250">
        <v>128</v>
      </c>
      <c r="G250">
        <v>987</v>
      </c>
      <c r="H250">
        <v>292</v>
      </c>
      <c r="I250">
        <v>11</v>
      </c>
      <c r="J250" t="s">
        <v>28</v>
      </c>
      <c r="K250" t="s">
        <v>34</v>
      </c>
      <c r="L250" t="s">
        <v>172</v>
      </c>
      <c r="M250" t="s">
        <v>45</v>
      </c>
      <c r="N250" t="s">
        <v>40</v>
      </c>
      <c r="P250" t="s">
        <v>25</v>
      </c>
      <c r="Q250">
        <v>4.2</v>
      </c>
      <c r="R250">
        <v>4.2</v>
      </c>
      <c r="S250">
        <f>(C250-D250)*24</f>
        <v>2.0000000000582077</v>
      </c>
      <c r="T250">
        <f>IF(C250&lt;=D250,1,0)</f>
        <v>0</v>
      </c>
      <c r="U250">
        <f>(C250-B250)*24</f>
        <v>12</v>
      </c>
      <c r="V250" s="2">
        <f>G250/(F250*U250)</f>
        <v>0.642578125</v>
      </c>
      <c r="W250" t="str">
        <f>IF(OR(MONTH(B250)=12, MONTH(B250)&lt;=2), "Winter", IF(AND(MONTH(B250)&gt;=7, MONTH(B250)&lt;=9), "Monsoon", "Other"))</f>
        <v>Winter</v>
      </c>
      <c r="X250">
        <f>IF(C250&gt;D250,1,0)</f>
        <v>1</v>
      </c>
      <c r="Y250" t="str">
        <f t="shared" si="6"/>
        <v>Slight Delay</v>
      </c>
      <c r="Z250">
        <f t="shared" si="7"/>
        <v>0</v>
      </c>
      <c r="AA250" s="6" t="str">
        <f>TEXT(B250, "yyyy-mm-dd")</f>
        <v>2024-01-11</v>
      </c>
    </row>
    <row r="251" spans="1:27" x14ac:dyDescent="0.3">
      <c r="A251" t="s">
        <v>339</v>
      </c>
      <c r="B251" s="1">
        <v>45302.375</v>
      </c>
      <c r="C251" s="1">
        <v>45302.875</v>
      </c>
      <c r="D251" s="1">
        <v>45302.791666666664</v>
      </c>
      <c r="E251" t="s">
        <v>19</v>
      </c>
      <c r="F251">
        <v>429</v>
      </c>
      <c r="G251">
        <v>2404</v>
      </c>
      <c r="H251">
        <v>471</v>
      </c>
      <c r="I251">
        <v>22</v>
      </c>
      <c r="J251" t="s">
        <v>28</v>
      </c>
      <c r="K251" t="s">
        <v>64</v>
      </c>
      <c r="L251" t="s">
        <v>86</v>
      </c>
      <c r="M251" t="s">
        <v>61</v>
      </c>
      <c r="N251" t="s">
        <v>40</v>
      </c>
      <c r="O251">
        <v>4.7</v>
      </c>
      <c r="P251" t="s">
        <v>25</v>
      </c>
      <c r="Q251">
        <v>4.4000000000000004</v>
      </c>
      <c r="R251">
        <v>4.7</v>
      </c>
      <c r="S251">
        <f>(C251-D251)*24</f>
        <v>2.0000000000582077</v>
      </c>
      <c r="T251">
        <f>IF(C251&lt;=D251,1,0)</f>
        <v>0</v>
      </c>
      <c r="U251">
        <f>(C251-B251)*24</f>
        <v>12</v>
      </c>
      <c r="V251" s="2">
        <f>G251/(F251*U251)</f>
        <v>0.466977466977467</v>
      </c>
      <c r="W251" t="str">
        <f>IF(OR(MONTH(B251)=12, MONTH(B251)&lt;=2), "Winter", IF(AND(MONTH(B251)&gt;=7, MONTH(B251)&lt;=9), "Monsoon", "Other"))</f>
        <v>Winter</v>
      </c>
      <c r="X251">
        <f>IF(C251&gt;D251,1,0)</f>
        <v>1</v>
      </c>
      <c r="Y251" t="str">
        <f t="shared" si="6"/>
        <v>Slight Delay</v>
      </c>
      <c r="Z251">
        <f t="shared" si="7"/>
        <v>0</v>
      </c>
      <c r="AA251" s="6" t="str">
        <f>TEXT(B251, "yyyy-mm-dd")</f>
        <v>2024-01-11</v>
      </c>
    </row>
    <row r="252" spans="1:27" x14ac:dyDescent="0.3">
      <c r="A252" t="s">
        <v>340</v>
      </c>
      <c r="B252" s="1">
        <v>45302.416666666664</v>
      </c>
      <c r="C252" s="1">
        <v>45302.916666666664</v>
      </c>
      <c r="D252" s="1">
        <v>45302.833333333336</v>
      </c>
      <c r="E252" t="s">
        <v>50</v>
      </c>
      <c r="F252">
        <v>339</v>
      </c>
      <c r="G252">
        <v>1780</v>
      </c>
      <c r="H252">
        <v>661</v>
      </c>
      <c r="I252">
        <v>27</v>
      </c>
      <c r="J252" t="s">
        <v>37</v>
      </c>
      <c r="K252" t="s">
        <v>38</v>
      </c>
      <c r="L252" t="s">
        <v>84</v>
      </c>
      <c r="M252" t="s">
        <v>48</v>
      </c>
      <c r="N252" t="s">
        <v>40</v>
      </c>
      <c r="O252">
        <v>3.8</v>
      </c>
      <c r="P252" t="s">
        <v>25</v>
      </c>
      <c r="Q252">
        <v>4.2</v>
      </c>
      <c r="R252">
        <v>3.8</v>
      </c>
      <c r="S252">
        <f>(C252-D252)*24</f>
        <v>1.9999999998835847</v>
      </c>
      <c r="T252">
        <f>IF(C252&lt;=D252,1,0)</f>
        <v>0</v>
      </c>
      <c r="U252">
        <f>(C252-B252)*24</f>
        <v>12</v>
      </c>
      <c r="V252" s="2">
        <f>G252/(F252*U252)</f>
        <v>0.43756145526057033</v>
      </c>
      <c r="W252" t="str">
        <f>IF(OR(MONTH(B252)=12, MONTH(B252)&lt;=2), "Winter", IF(AND(MONTH(B252)&gt;=7, MONTH(B252)&lt;=9), "Monsoon", "Other"))</f>
        <v>Winter</v>
      </c>
      <c r="X252">
        <f>IF(C252&gt;D252,1,0)</f>
        <v>1</v>
      </c>
      <c r="Y252" t="str">
        <f t="shared" si="6"/>
        <v>Slight Delay</v>
      </c>
      <c r="Z252">
        <f t="shared" si="7"/>
        <v>0</v>
      </c>
      <c r="AA252" s="6" t="str">
        <f>TEXT(B252, "yyyy-mm-dd")</f>
        <v>2024-01-11</v>
      </c>
    </row>
    <row r="253" spans="1:27" x14ac:dyDescent="0.3">
      <c r="A253" t="s">
        <v>341</v>
      </c>
      <c r="B253" s="1">
        <v>45302.458333333336</v>
      </c>
      <c r="C253" s="1">
        <v>45302.958333333336</v>
      </c>
      <c r="D253" s="1">
        <v>45302.875</v>
      </c>
      <c r="E253" t="s">
        <v>55</v>
      </c>
      <c r="F253">
        <v>250</v>
      </c>
      <c r="G253">
        <v>1389</v>
      </c>
      <c r="H253">
        <v>439</v>
      </c>
      <c r="I253">
        <v>23</v>
      </c>
      <c r="J253" t="s">
        <v>28</v>
      </c>
      <c r="K253" t="s">
        <v>34</v>
      </c>
      <c r="L253" t="s">
        <v>72</v>
      </c>
      <c r="M253" t="s">
        <v>30</v>
      </c>
      <c r="N253" t="s">
        <v>40</v>
      </c>
      <c r="P253" t="s">
        <v>25</v>
      </c>
      <c r="Q253">
        <v>4.3</v>
      </c>
      <c r="R253">
        <v>4.3</v>
      </c>
      <c r="S253">
        <f>(C253-D253)*24</f>
        <v>2.0000000000582077</v>
      </c>
      <c r="T253">
        <f>IF(C253&lt;=D253,1,0)</f>
        <v>0</v>
      </c>
      <c r="U253">
        <f>(C253-B253)*24</f>
        <v>12</v>
      </c>
      <c r="V253" s="2">
        <f>G253/(F253*U253)</f>
        <v>0.46300000000000002</v>
      </c>
      <c r="W253" t="str">
        <f>IF(OR(MONTH(B253)=12, MONTH(B253)&lt;=2), "Winter", IF(AND(MONTH(B253)&gt;=7, MONTH(B253)&lt;=9), "Monsoon", "Other"))</f>
        <v>Winter</v>
      </c>
      <c r="X253">
        <f>IF(C253&gt;D253,1,0)</f>
        <v>1</v>
      </c>
      <c r="Y253" t="str">
        <f t="shared" si="6"/>
        <v>Slight Delay</v>
      </c>
      <c r="Z253">
        <f t="shared" si="7"/>
        <v>0</v>
      </c>
      <c r="AA253" s="6" t="str">
        <f>TEXT(B253, "yyyy-mm-dd")</f>
        <v>2024-01-11</v>
      </c>
    </row>
    <row r="254" spans="1:27" x14ac:dyDescent="0.3">
      <c r="A254" t="s">
        <v>342</v>
      </c>
      <c r="B254" s="1">
        <v>45302.5</v>
      </c>
      <c r="C254" s="1">
        <v>45303</v>
      </c>
      <c r="D254" s="1">
        <v>45302.916666666664</v>
      </c>
      <c r="E254" t="s">
        <v>32</v>
      </c>
      <c r="F254">
        <v>446</v>
      </c>
      <c r="G254">
        <v>1935</v>
      </c>
      <c r="H254">
        <v>104</v>
      </c>
      <c r="I254">
        <v>24</v>
      </c>
      <c r="J254" t="s">
        <v>37</v>
      </c>
      <c r="K254" t="s">
        <v>38</v>
      </c>
      <c r="L254" t="s">
        <v>127</v>
      </c>
      <c r="M254" t="s">
        <v>48</v>
      </c>
      <c r="N254" t="s">
        <v>40</v>
      </c>
      <c r="O254">
        <v>4.2</v>
      </c>
      <c r="P254" t="s">
        <v>25</v>
      </c>
      <c r="Q254">
        <v>4.2</v>
      </c>
      <c r="R254">
        <v>4.2</v>
      </c>
      <c r="S254">
        <f>(C254-D254)*24</f>
        <v>2.0000000000582077</v>
      </c>
      <c r="T254">
        <f>IF(C254&lt;=D254,1,0)</f>
        <v>0</v>
      </c>
      <c r="U254">
        <f>(C254-B254)*24</f>
        <v>12</v>
      </c>
      <c r="V254" s="2">
        <f>G254/(F254*U254)</f>
        <v>0.36154708520179374</v>
      </c>
      <c r="W254" t="str">
        <f>IF(OR(MONTH(B254)=12, MONTH(B254)&lt;=2), "Winter", IF(AND(MONTH(B254)&gt;=7, MONTH(B254)&lt;=9), "Monsoon", "Other"))</f>
        <v>Winter</v>
      </c>
      <c r="X254">
        <f>IF(C254&gt;D254,1,0)</f>
        <v>1</v>
      </c>
      <c r="Y254" t="str">
        <f t="shared" si="6"/>
        <v>Slight Delay</v>
      </c>
      <c r="Z254">
        <f t="shared" si="7"/>
        <v>0</v>
      </c>
      <c r="AA254" s="6" t="str">
        <f>TEXT(B254, "yyyy-mm-dd")</f>
        <v>2024-01-11</v>
      </c>
    </row>
    <row r="255" spans="1:27" x14ac:dyDescent="0.3">
      <c r="A255" t="s">
        <v>343</v>
      </c>
      <c r="B255" s="1">
        <v>45302.541666666664</v>
      </c>
      <c r="C255" s="1">
        <v>45303.041666666664</v>
      </c>
      <c r="D255" s="1">
        <v>45302.958333333336</v>
      </c>
      <c r="E255" t="s">
        <v>50</v>
      </c>
      <c r="F255">
        <v>650</v>
      </c>
      <c r="G255">
        <v>2926</v>
      </c>
      <c r="H255">
        <v>668</v>
      </c>
      <c r="I255">
        <v>18</v>
      </c>
      <c r="J255" t="s">
        <v>33</v>
      </c>
      <c r="K255" t="s">
        <v>64</v>
      </c>
      <c r="L255" t="s">
        <v>84</v>
      </c>
      <c r="M255" t="s">
        <v>48</v>
      </c>
      <c r="N255" t="s">
        <v>24</v>
      </c>
      <c r="O255">
        <v>3.8</v>
      </c>
      <c r="P255" t="s">
        <v>25</v>
      </c>
      <c r="Q255">
        <v>4.2</v>
      </c>
      <c r="R255">
        <v>3.8</v>
      </c>
      <c r="S255">
        <f>(C255-D255)*24</f>
        <v>1.9999999998835847</v>
      </c>
      <c r="T255">
        <f>IF(C255&lt;=D255,1,0)</f>
        <v>0</v>
      </c>
      <c r="U255">
        <f>(C255-B255)*24</f>
        <v>12</v>
      </c>
      <c r="V255" s="2">
        <f>G255/(F255*U255)</f>
        <v>0.37512820512820511</v>
      </c>
      <c r="W255" t="str">
        <f>IF(OR(MONTH(B255)=12, MONTH(B255)&lt;=2), "Winter", IF(AND(MONTH(B255)&gt;=7, MONTH(B255)&lt;=9), "Monsoon", "Other"))</f>
        <v>Winter</v>
      </c>
      <c r="X255">
        <f>IF(C255&gt;D255,1,0)</f>
        <v>1</v>
      </c>
      <c r="Y255" t="str">
        <f t="shared" si="6"/>
        <v>Slight Delay</v>
      </c>
      <c r="Z255">
        <f t="shared" si="7"/>
        <v>0</v>
      </c>
      <c r="AA255" s="6" t="str">
        <f>TEXT(B255, "yyyy-mm-dd")</f>
        <v>2024-01-11</v>
      </c>
    </row>
    <row r="256" spans="1:27" x14ac:dyDescent="0.3">
      <c r="A256" t="s">
        <v>344</v>
      </c>
      <c r="B256" s="1">
        <v>45302.583333333336</v>
      </c>
      <c r="C256" s="1">
        <v>45303.083333333336</v>
      </c>
      <c r="D256" s="1">
        <v>45303</v>
      </c>
      <c r="E256" t="s">
        <v>19</v>
      </c>
      <c r="F256">
        <v>938</v>
      </c>
      <c r="G256">
        <v>4534</v>
      </c>
      <c r="H256">
        <v>66</v>
      </c>
      <c r="I256">
        <v>10</v>
      </c>
      <c r="J256" t="s">
        <v>33</v>
      </c>
      <c r="K256" t="s">
        <v>64</v>
      </c>
      <c r="L256" t="s">
        <v>22</v>
      </c>
      <c r="M256" t="s">
        <v>23</v>
      </c>
      <c r="N256" t="s">
        <v>40</v>
      </c>
      <c r="P256" t="s">
        <v>25</v>
      </c>
      <c r="Q256">
        <v>4.2</v>
      </c>
      <c r="R256">
        <v>4.2</v>
      </c>
      <c r="S256">
        <f>(C256-D256)*24</f>
        <v>2.0000000000582077</v>
      </c>
      <c r="T256">
        <f>IF(C256&lt;=D256,1,0)</f>
        <v>0</v>
      </c>
      <c r="U256">
        <f>(C256-B256)*24</f>
        <v>12</v>
      </c>
      <c r="V256" s="2">
        <f>G256/(F256*U256)</f>
        <v>0.40280739161336176</v>
      </c>
      <c r="W256" t="str">
        <f>IF(OR(MONTH(B256)=12, MONTH(B256)&lt;=2), "Winter", IF(AND(MONTH(B256)&gt;=7, MONTH(B256)&lt;=9), "Monsoon", "Other"))</f>
        <v>Winter</v>
      </c>
      <c r="X256">
        <f>IF(C256&gt;D256,1,0)</f>
        <v>1</v>
      </c>
      <c r="Y256" t="str">
        <f t="shared" si="6"/>
        <v>Slight Delay</v>
      </c>
      <c r="Z256">
        <f t="shared" si="7"/>
        <v>0</v>
      </c>
      <c r="AA256" s="6" t="str">
        <f>TEXT(B256, "yyyy-mm-dd")</f>
        <v>2024-01-11</v>
      </c>
    </row>
    <row r="257" spans="1:27" x14ac:dyDescent="0.3">
      <c r="A257" t="s">
        <v>345</v>
      </c>
      <c r="B257" s="1">
        <v>45302.625</v>
      </c>
      <c r="C257" s="1">
        <v>45303.125</v>
      </c>
      <c r="D257" s="1">
        <v>45303.041666666664</v>
      </c>
      <c r="E257" t="s">
        <v>66</v>
      </c>
      <c r="F257">
        <v>621</v>
      </c>
      <c r="G257">
        <v>2179</v>
      </c>
      <c r="H257">
        <v>745</v>
      </c>
      <c r="I257">
        <v>12</v>
      </c>
      <c r="J257" t="s">
        <v>20</v>
      </c>
      <c r="K257" t="s">
        <v>21</v>
      </c>
      <c r="L257" t="s">
        <v>81</v>
      </c>
      <c r="M257" t="s">
        <v>45</v>
      </c>
      <c r="N257" t="s">
        <v>40</v>
      </c>
      <c r="P257" t="s">
        <v>25</v>
      </c>
      <c r="Q257">
        <v>4.2</v>
      </c>
      <c r="R257">
        <v>4.2</v>
      </c>
      <c r="S257">
        <f>(C257-D257)*24</f>
        <v>2.0000000000582077</v>
      </c>
      <c r="T257">
        <f>IF(C257&lt;=D257,1,0)</f>
        <v>0</v>
      </c>
      <c r="U257">
        <f>(C257-B257)*24</f>
        <v>12</v>
      </c>
      <c r="V257" s="2">
        <f>G257/(F257*U257)</f>
        <v>0.29240472356414388</v>
      </c>
      <c r="W257" t="str">
        <f>IF(OR(MONTH(B257)=12, MONTH(B257)&lt;=2), "Winter", IF(AND(MONTH(B257)&gt;=7, MONTH(B257)&lt;=9), "Monsoon", "Other"))</f>
        <v>Winter</v>
      </c>
      <c r="X257">
        <f>IF(C257&gt;D257,1,0)</f>
        <v>1</v>
      </c>
      <c r="Y257" t="str">
        <f t="shared" si="6"/>
        <v>Slight Delay</v>
      </c>
      <c r="Z257">
        <f t="shared" si="7"/>
        <v>0</v>
      </c>
      <c r="AA257" s="6" t="str">
        <f>TEXT(B257, "yyyy-mm-dd")</f>
        <v>2024-01-11</v>
      </c>
    </row>
    <row r="258" spans="1:27" x14ac:dyDescent="0.3">
      <c r="A258" t="s">
        <v>346</v>
      </c>
      <c r="B258" s="1">
        <v>45302.666666666664</v>
      </c>
      <c r="C258" s="1">
        <v>45303.166666666664</v>
      </c>
      <c r="D258" s="1">
        <v>45303.083333333336</v>
      </c>
      <c r="E258" t="s">
        <v>50</v>
      </c>
      <c r="F258">
        <v>497</v>
      </c>
      <c r="G258">
        <v>2637</v>
      </c>
      <c r="H258">
        <v>388</v>
      </c>
      <c r="I258">
        <v>3</v>
      </c>
      <c r="J258" t="s">
        <v>20</v>
      </c>
      <c r="K258" t="s">
        <v>64</v>
      </c>
      <c r="L258" t="s">
        <v>98</v>
      </c>
      <c r="M258" t="s">
        <v>45</v>
      </c>
      <c r="N258" t="s">
        <v>24</v>
      </c>
      <c r="O258">
        <v>4</v>
      </c>
      <c r="P258" t="s">
        <v>25</v>
      </c>
      <c r="Q258">
        <v>4.2</v>
      </c>
      <c r="R258">
        <v>4</v>
      </c>
      <c r="S258">
        <f>(C258-D258)*24</f>
        <v>1.9999999998835847</v>
      </c>
      <c r="T258">
        <f>IF(C258&lt;=D258,1,0)</f>
        <v>0</v>
      </c>
      <c r="U258">
        <f>(C258-B258)*24</f>
        <v>12</v>
      </c>
      <c r="V258" s="2">
        <f>G258/(F258*U258)</f>
        <v>0.44215291750503016</v>
      </c>
      <c r="W258" t="str">
        <f>IF(OR(MONTH(B258)=12, MONTH(B258)&lt;=2), "Winter", IF(AND(MONTH(B258)&gt;=7, MONTH(B258)&lt;=9), "Monsoon", "Other"))</f>
        <v>Winter</v>
      </c>
      <c r="X258">
        <f>IF(C258&gt;D258,1,0)</f>
        <v>1</v>
      </c>
      <c r="Y258" t="str">
        <f t="shared" ref="Y258:Y321" si="8">IF(ROUND(S258*60,0)&lt;=30,"On-Time",IF(ROUND(S258*60,0)&lt;=120,"Slight Delay","Major Delay"))</f>
        <v>Slight Delay</v>
      </c>
      <c r="Z258">
        <f t="shared" ref="Z258:Z321" si="9">IF(ROUND(S258, 2) &gt; 2, 1, 0)</f>
        <v>0</v>
      </c>
      <c r="AA258" s="6" t="str">
        <f>TEXT(B258, "yyyy-mm-dd")</f>
        <v>2024-01-11</v>
      </c>
    </row>
    <row r="259" spans="1:27" x14ac:dyDescent="0.3">
      <c r="A259" t="s">
        <v>347</v>
      </c>
      <c r="B259" s="1">
        <v>45302.708333333336</v>
      </c>
      <c r="C259" s="1">
        <v>45303.208333333336</v>
      </c>
      <c r="D259" s="1">
        <v>45303.125</v>
      </c>
      <c r="E259" t="s">
        <v>19</v>
      </c>
      <c r="F259">
        <v>371</v>
      </c>
      <c r="G259">
        <v>2750</v>
      </c>
      <c r="H259">
        <v>530</v>
      </c>
      <c r="I259">
        <v>13</v>
      </c>
      <c r="J259" t="s">
        <v>33</v>
      </c>
      <c r="K259" t="s">
        <v>21</v>
      </c>
      <c r="L259" t="s">
        <v>94</v>
      </c>
      <c r="M259" t="s">
        <v>23</v>
      </c>
      <c r="N259" t="s">
        <v>24</v>
      </c>
      <c r="O259">
        <v>4</v>
      </c>
      <c r="P259" t="s">
        <v>25</v>
      </c>
      <c r="Q259">
        <v>4.3</v>
      </c>
      <c r="R259">
        <v>4</v>
      </c>
      <c r="S259">
        <f>(C259-D259)*24</f>
        <v>2.0000000000582077</v>
      </c>
      <c r="T259">
        <f>IF(C259&lt;=D259,1,0)</f>
        <v>0</v>
      </c>
      <c r="U259">
        <f>(C259-B259)*24</f>
        <v>12</v>
      </c>
      <c r="V259" s="2">
        <f>G259/(F259*U259)</f>
        <v>0.61769991015274039</v>
      </c>
      <c r="W259" t="str">
        <f>IF(OR(MONTH(B259)=12, MONTH(B259)&lt;=2), "Winter", IF(AND(MONTH(B259)&gt;=7, MONTH(B259)&lt;=9), "Monsoon", "Other"))</f>
        <v>Winter</v>
      </c>
      <c r="X259">
        <f>IF(C259&gt;D259,1,0)</f>
        <v>1</v>
      </c>
      <c r="Y259" t="str">
        <f t="shared" si="8"/>
        <v>Slight Delay</v>
      </c>
      <c r="Z259">
        <f t="shared" si="9"/>
        <v>0</v>
      </c>
      <c r="AA259" s="6" t="str">
        <f>TEXT(B259, "yyyy-mm-dd")</f>
        <v>2024-01-11</v>
      </c>
    </row>
    <row r="260" spans="1:27" x14ac:dyDescent="0.3">
      <c r="A260" t="s">
        <v>348</v>
      </c>
      <c r="B260" s="1">
        <v>45302.75</v>
      </c>
      <c r="C260" s="1">
        <v>45303.25</v>
      </c>
      <c r="D260" s="1">
        <v>45303.166666666664</v>
      </c>
      <c r="E260" t="s">
        <v>27</v>
      </c>
      <c r="F260">
        <v>58</v>
      </c>
      <c r="G260">
        <v>3348</v>
      </c>
      <c r="H260">
        <v>272</v>
      </c>
      <c r="I260">
        <v>24</v>
      </c>
      <c r="J260" t="s">
        <v>33</v>
      </c>
      <c r="K260" t="s">
        <v>38</v>
      </c>
      <c r="L260" t="s">
        <v>231</v>
      </c>
      <c r="M260" t="s">
        <v>45</v>
      </c>
      <c r="N260" t="s">
        <v>24</v>
      </c>
      <c r="O260">
        <v>4</v>
      </c>
      <c r="P260" t="s">
        <v>25</v>
      </c>
      <c r="Q260">
        <v>4.2</v>
      </c>
      <c r="R260">
        <v>4</v>
      </c>
      <c r="S260">
        <f>(C260-D260)*24</f>
        <v>2.0000000000582077</v>
      </c>
      <c r="T260">
        <f>IF(C260&lt;=D260,1,0)</f>
        <v>0</v>
      </c>
      <c r="U260">
        <f>(C260-B260)*24</f>
        <v>12</v>
      </c>
      <c r="V260" s="2">
        <f>G260/(F260*U260)</f>
        <v>4.8103448275862073</v>
      </c>
      <c r="W260" t="str">
        <f>IF(OR(MONTH(B260)=12, MONTH(B260)&lt;=2), "Winter", IF(AND(MONTH(B260)&gt;=7, MONTH(B260)&lt;=9), "Monsoon", "Other"))</f>
        <v>Winter</v>
      </c>
      <c r="X260">
        <f>IF(C260&gt;D260,1,0)</f>
        <v>1</v>
      </c>
      <c r="Y260" t="str">
        <f t="shared" si="8"/>
        <v>Slight Delay</v>
      </c>
      <c r="Z260">
        <f t="shared" si="9"/>
        <v>0</v>
      </c>
      <c r="AA260" s="6" t="str">
        <f>TEXT(B260, "yyyy-mm-dd")</f>
        <v>2024-01-11</v>
      </c>
    </row>
    <row r="261" spans="1:27" x14ac:dyDescent="0.3">
      <c r="A261" t="s">
        <v>349</v>
      </c>
      <c r="B261" s="1">
        <v>45302.791666666664</v>
      </c>
      <c r="C261" s="1">
        <v>45303.291666666664</v>
      </c>
      <c r="D261" s="1">
        <v>45303.208333333336</v>
      </c>
      <c r="E261" t="s">
        <v>50</v>
      </c>
      <c r="F261">
        <v>448</v>
      </c>
      <c r="G261">
        <v>4590</v>
      </c>
      <c r="H261">
        <v>714</v>
      </c>
      <c r="I261">
        <v>27</v>
      </c>
      <c r="J261" t="s">
        <v>33</v>
      </c>
      <c r="K261" t="s">
        <v>21</v>
      </c>
      <c r="L261" t="s">
        <v>78</v>
      </c>
      <c r="M261" t="s">
        <v>45</v>
      </c>
      <c r="N261" t="s">
        <v>40</v>
      </c>
      <c r="O261">
        <v>4</v>
      </c>
      <c r="P261" t="s">
        <v>25</v>
      </c>
      <c r="Q261">
        <v>4.2</v>
      </c>
      <c r="R261">
        <v>4</v>
      </c>
      <c r="S261">
        <f>(C261-D261)*24</f>
        <v>1.9999999998835847</v>
      </c>
      <c r="T261">
        <f>IF(C261&lt;=D261,1,0)</f>
        <v>0</v>
      </c>
      <c r="U261">
        <f>(C261-B261)*24</f>
        <v>12</v>
      </c>
      <c r="V261" s="2">
        <f>G261/(F261*U261)</f>
        <v>0.8537946428571429</v>
      </c>
      <c r="W261" t="str">
        <f>IF(OR(MONTH(B261)=12, MONTH(B261)&lt;=2), "Winter", IF(AND(MONTH(B261)&gt;=7, MONTH(B261)&lt;=9), "Monsoon", "Other"))</f>
        <v>Winter</v>
      </c>
      <c r="X261">
        <f>IF(C261&gt;D261,1,0)</f>
        <v>1</v>
      </c>
      <c r="Y261" t="str">
        <f t="shared" si="8"/>
        <v>Slight Delay</v>
      </c>
      <c r="Z261">
        <f t="shared" si="9"/>
        <v>0</v>
      </c>
      <c r="AA261" s="6" t="str">
        <f>TEXT(B261, "yyyy-mm-dd")</f>
        <v>2024-01-11</v>
      </c>
    </row>
    <row r="262" spans="1:27" x14ac:dyDescent="0.3">
      <c r="A262" t="s">
        <v>350</v>
      </c>
      <c r="B262" s="1">
        <v>45302.833333333336</v>
      </c>
      <c r="C262" s="1">
        <v>45303.333333333336</v>
      </c>
      <c r="D262" s="1">
        <v>45303.25</v>
      </c>
      <c r="E262" t="s">
        <v>55</v>
      </c>
      <c r="F262">
        <v>370</v>
      </c>
      <c r="G262">
        <v>3767</v>
      </c>
      <c r="H262">
        <v>471</v>
      </c>
      <c r="I262">
        <v>18</v>
      </c>
      <c r="J262" t="s">
        <v>37</v>
      </c>
      <c r="K262" t="s">
        <v>21</v>
      </c>
      <c r="L262" t="s">
        <v>94</v>
      </c>
      <c r="M262" t="s">
        <v>45</v>
      </c>
      <c r="N262" t="s">
        <v>40</v>
      </c>
      <c r="P262" t="s">
        <v>25</v>
      </c>
      <c r="Q262">
        <v>4.2</v>
      </c>
      <c r="R262">
        <v>4.2</v>
      </c>
      <c r="S262">
        <f>(C262-D262)*24</f>
        <v>2.0000000000582077</v>
      </c>
      <c r="T262">
        <f>IF(C262&lt;=D262,1,0)</f>
        <v>0</v>
      </c>
      <c r="U262">
        <f>(C262-B262)*24</f>
        <v>12</v>
      </c>
      <c r="V262" s="2">
        <f>G262/(F262*U262)</f>
        <v>0.84842342342342347</v>
      </c>
      <c r="W262" t="str">
        <f>IF(OR(MONTH(B262)=12, MONTH(B262)&lt;=2), "Winter", IF(AND(MONTH(B262)&gt;=7, MONTH(B262)&lt;=9), "Monsoon", "Other"))</f>
        <v>Winter</v>
      </c>
      <c r="X262">
        <f>IF(C262&gt;D262,1,0)</f>
        <v>1</v>
      </c>
      <c r="Y262" t="str">
        <f t="shared" si="8"/>
        <v>Slight Delay</v>
      </c>
      <c r="Z262">
        <f t="shared" si="9"/>
        <v>0</v>
      </c>
      <c r="AA262" s="6" t="str">
        <f>TEXT(B262, "yyyy-mm-dd")</f>
        <v>2024-01-11</v>
      </c>
    </row>
    <row r="263" spans="1:27" x14ac:dyDescent="0.3">
      <c r="A263" t="s">
        <v>351</v>
      </c>
      <c r="B263" s="1">
        <v>45302.875</v>
      </c>
      <c r="C263" s="1">
        <v>45303.375</v>
      </c>
      <c r="D263" s="1">
        <v>45303.291666666664</v>
      </c>
      <c r="E263" t="s">
        <v>66</v>
      </c>
      <c r="F263">
        <v>601</v>
      </c>
      <c r="G263">
        <v>4011</v>
      </c>
      <c r="H263">
        <v>300</v>
      </c>
      <c r="I263">
        <v>3</v>
      </c>
      <c r="J263" t="s">
        <v>33</v>
      </c>
      <c r="K263" t="s">
        <v>64</v>
      </c>
      <c r="L263" t="s">
        <v>201</v>
      </c>
      <c r="M263" t="s">
        <v>61</v>
      </c>
      <c r="N263" t="s">
        <v>40</v>
      </c>
      <c r="P263" t="s">
        <v>25</v>
      </c>
      <c r="Q263">
        <v>4.4000000000000004</v>
      </c>
      <c r="R263">
        <v>4.4000000000000004</v>
      </c>
      <c r="S263">
        <f>(C263-D263)*24</f>
        <v>2.0000000000582077</v>
      </c>
      <c r="T263">
        <f>IF(C263&lt;=D263,1,0)</f>
        <v>0</v>
      </c>
      <c r="U263">
        <f>(C263-B263)*24</f>
        <v>12</v>
      </c>
      <c r="V263" s="2">
        <f>G263/(F263*U263)</f>
        <v>0.55615640599001659</v>
      </c>
      <c r="W263" t="str">
        <f>IF(OR(MONTH(B263)=12, MONTH(B263)&lt;=2), "Winter", IF(AND(MONTH(B263)&gt;=7, MONTH(B263)&lt;=9), "Monsoon", "Other"))</f>
        <v>Winter</v>
      </c>
      <c r="X263">
        <f>IF(C263&gt;D263,1,0)</f>
        <v>1</v>
      </c>
      <c r="Y263" t="str">
        <f t="shared" si="8"/>
        <v>Slight Delay</v>
      </c>
      <c r="Z263">
        <f t="shared" si="9"/>
        <v>0</v>
      </c>
      <c r="AA263" s="6" t="str">
        <f>TEXT(B263, "yyyy-mm-dd")</f>
        <v>2024-01-11</v>
      </c>
    </row>
    <row r="264" spans="1:27" x14ac:dyDescent="0.3">
      <c r="A264" t="s">
        <v>352</v>
      </c>
      <c r="B264" s="1">
        <v>45302.916666666664</v>
      </c>
      <c r="C264" s="1">
        <v>45303.416666666664</v>
      </c>
      <c r="D264" s="1">
        <v>45303.333333333336</v>
      </c>
      <c r="E264" t="s">
        <v>19</v>
      </c>
      <c r="F264">
        <v>599</v>
      </c>
      <c r="G264">
        <v>649</v>
      </c>
      <c r="H264">
        <v>681</v>
      </c>
      <c r="I264">
        <v>6</v>
      </c>
      <c r="J264" t="s">
        <v>37</v>
      </c>
      <c r="K264" t="s">
        <v>21</v>
      </c>
      <c r="L264" t="s">
        <v>98</v>
      </c>
      <c r="M264" t="s">
        <v>48</v>
      </c>
      <c r="N264" t="s">
        <v>40</v>
      </c>
      <c r="P264" t="s">
        <v>25</v>
      </c>
      <c r="Q264">
        <v>4.2</v>
      </c>
      <c r="R264">
        <v>4.2</v>
      </c>
      <c r="S264">
        <f>(C264-D264)*24</f>
        <v>1.9999999998835847</v>
      </c>
      <c r="T264">
        <f>IF(C264&lt;=D264,1,0)</f>
        <v>0</v>
      </c>
      <c r="U264">
        <f>(C264-B264)*24</f>
        <v>12</v>
      </c>
      <c r="V264" s="2">
        <f>G264/(F264*U264)</f>
        <v>9.0289371174179192E-2</v>
      </c>
      <c r="W264" t="str">
        <f>IF(OR(MONTH(B264)=12, MONTH(B264)&lt;=2), "Winter", IF(AND(MONTH(B264)&gt;=7, MONTH(B264)&lt;=9), "Monsoon", "Other"))</f>
        <v>Winter</v>
      </c>
      <c r="X264">
        <f>IF(C264&gt;D264,1,0)</f>
        <v>1</v>
      </c>
      <c r="Y264" t="str">
        <f t="shared" si="8"/>
        <v>Slight Delay</v>
      </c>
      <c r="Z264">
        <f t="shared" si="9"/>
        <v>0</v>
      </c>
      <c r="AA264" s="6" t="str">
        <f>TEXT(B264, "yyyy-mm-dd")</f>
        <v>2024-01-11</v>
      </c>
    </row>
    <row r="265" spans="1:27" x14ac:dyDescent="0.3">
      <c r="A265" t="s">
        <v>353</v>
      </c>
      <c r="B265" s="1">
        <v>45302.958333333336</v>
      </c>
      <c r="C265" s="1">
        <v>45303.458333333336</v>
      </c>
      <c r="D265" s="1">
        <v>45303.375</v>
      </c>
      <c r="E265" t="s">
        <v>32</v>
      </c>
      <c r="F265">
        <v>688</v>
      </c>
      <c r="G265">
        <v>4944</v>
      </c>
      <c r="H265">
        <v>430</v>
      </c>
      <c r="I265">
        <v>2</v>
      </c>
      <c r="J265" t="s">
        <v>33</v>
      </c>
      <c r="K265" t="s">
        <v>38</v>
      </c>
      <c r="L265" t="s">
        <v>84</v>
      </c>
      <c r="M265" t="s">
        <v>48</v>
      </c>
      <c r="N265" t="s">
        <v>40</v>
      </c>
      <c r="P265" t="s">
        <v>25</v>
      </c>
      <c r="Q265">
        <v>4.2</v>
      </c>
      <c r="R265">
        <v>4.2</v>
      </c>
      <c r="S265">
        <f>(C265-D265)*24</f>
        <v>2.0000000000582077</v>
      </c>
      <c r="T265">
        <f>IF(C265&lt;=D265,1,0)</f>
        <v>0</v>
      </c>
      <c r="U265">
        <f>(C265-B265)*24</f>
        <v>12</v>
      </c>
      <c r="V265" s="2">
        <f>G265/(F265*U265)</f>
        <v>0.59883720930232553</v>
      </c>
      <c r="W265" t="str">
        <f>IF(OR(MONTH(B265)=12, MONTH(B265)&lt;=2), "Winter", IF(AND(MONTH(B265)&gt;=7, MONTH(B265)&lt;=9), "Monsoon", "Other"))</f>
        <v>Winter</v>
      </c>
      <c r="X265">
        <f>IF(C265&gt;D265,1,0)</f>
        <v>1</v>
      </c>
      <c r="Y265" t="str">
        <f t="shared" si="8"/>
        <v>Slight Delay</v>
      </c>
      <c r="Z265">
        <f t="shared" si="9"/>
        <v>0</v>
      </c>
      <c r="AA265" s="6" t="str">
        <f>TEXT(B265, "yyyy-mm-dd")</f>
        <v>2024-01-11</v>
      </c>
    </row>
    <row r="266" spans="1:27" x14ac:dyDescent="0.3">
      <c r="A266" t="s">
        <v>354</v>
      </c>
      <c r="B266" s="1">
        <v>45303</v>
      </c>
      <c r="C266" s="1">
        <v>45303.5</v>
      </c>
      <c r="D266" s="1">
        <v>45303.416666666664</v>
      </c>
      <c r="E266" t="s">
        <v>66</v>
      </c>
      <c r="F266">
        <v>902</v>
      </c>
      <c r="G266">
        <v>1465</v>
      </c>
      <c r="H266">
        <v>253</v>
      </c>
      <c r="I266">
        <v>8</v>
      </c>
      <c r="J266" t="s">
        <v>28</v>
      </c>
      <c r="K266" t="s">
        <v>34</v>
      </c>
      <c r="L266" t="s">
        <v>86</v>
      </c>
      <c r="M266" t="s">
        <v>45</v>
      </c>
      <c r="N266" t="s">
        <v>24</v>
      </c>
      <c r="P266" t="s">
        <v>25</v>
      </c>
      <c r="Q266">
        <v>4.2</v>
      </c>
      <c r="R266">
        <v>4.2</v>
      </c>
      <c r="S266">
        <f>(C266-D266)*24</f>
        <v>2.0000000000582077</v>
      </c>
      <c r="T266">
        <f>IF(C266&lt;=D266,1,0)</f>
        <v>0</v>
      </c>
      <c r="U266">
        <f>(C266-B266)*24</f>
        <v>12</v>
      </c>
      <c r="V266" s="2">
        <f>G266/(F266*U266)</f>
        <v>0.13534737620103474</v>
      </c>
      <c r="W266" t="str">
        <f>IF(OR(MONTH(B266)=12, MONTH(B266)&lt;=2), "Winter", IF(AND(MONTH(B266)&gt;=7, MONTH(B266)&lt;=9), "Monsoon", "Other"))</f>
        <v>Winter</v>
      </c>
      <c r="X266">
        <f>IF(C266&gt;D266,1,0)</f>
        <v>1</v>
      </c>
      <c r="Y266" t="str">
        <f t="shared" si="8"/>
        <v>Slight Delay</v>
      </c>
      <c r="Z266">
        <f t="shared" si="9"/>
        <v>0</v>
      </c>
      <c r="AA266" s="6" t="str">
        <f>TEXT(B266, "yyyy-mm-dd")</f>
        <v>2024-01-12</v>
      </c>
    </row>
    <row r="267" spans="1:27" x14ac:dyDescent="0.3">
      <c r="A267" t="s">
        <v>355</v>
      </c>
      <c r="B267" s="1">
        <v>45303.041666666664</v>
      </c>
      <c r="C267" s="1">
        <v>45303.541666666664</v>
      </c>
      <c r="D267" s="1">
        <v>45303.458333333336</v>
      </c>
      <c r="E267" t="s">
        <v>27</v>
      </c>
      <c r="F267">
        <v>849</v>
      </c>
      <c r="G267">
        <v>2911</v>
      </c>
      <c r="H267">
        <v>375</v>
      </c>
      <c r="I267">
        <v>17</v>
      </c>
      <c r="J267" t="s">
        <v>28</v>
      </c>
      <c r="K267" t="s">
        <v>38</v>
      </c>
      <c r="L267" t="s">
        <v>67</v>
      </c>
      <c r="M267" t="s">
        <v>45</v>
      </c>
      <c r="N267" t="s">
        <v>24</v>
      </c>
      <c r="O267">
        <v>4.5</v>
      </c>
      <c r="P267" t="s">
        <v>25</v>
      </c>
      <c r="Q267">
        <v>4.2</v>
      </c>
      <c r="R267">
        <v>4.5</v>
      </c>
      <c r="S267">
        <f>(C267-D267)*24</f>
        <v>1.9999999998835847</v>
      </c>
      <c r="T267">
        <f>IF(C267&lt;=D267,1,0)</f>
        <v>0</v>
      </c>
      <c r="U267">
        <f>(C267-B267)*24</f>
        <v>12</v>
      </c>
      <c r="V267" s="2">
        <f>G267/(F267*U267)</f>
        <v>0.28572830781311348</v>
      </c>
      <c r="W267" t="str">
        <f>IF(OR(MONTH(B267)=12, MONTH(B267)&lt;=2), "Winter", IF(AND(MONTH(B267)&gt;=7, MONTH(B267)&lt;=9), "Monsoon", "Other"))</f>
        <v>Winter</v>
      </c>
      <c r="X267">
        <f>IF(C267&gt;D267,1,0)</f>
        <v>1</v>
      </c>
      <c r="Y267" t="str">
        <f t="shared" si="8"/>
        <v>Slight Delay</v>
      </c>
      <c r="Z267">
        <f t="shared" si="9"/>
        <v>0</v>
      </c>
      <c r="AA267" s="6" t="str">
        <f>TEXT(B267, "yyyy-mm-dd")</f>
        <v>2024-01-12</v>
      </c>
    </row>
    <row r="268" spans="1:27" x14ac:dyDescent="0.3">
      <c r="A268" t="s">
        <v>356</v>
      </c>
      <c r="B268" s="1">
        <v>45303.083333333336</v>
      </c>
      <c r="C268" s="1">
        <v>45303.583333333336</v>
      </c>
      <c r="D268" s="1">
        <v>45303.5</v>
      </c>
      <c r="E268" t="s">
        <v>66</v>
      </c>
      <c r="F268">
        <v>154</v>
      </c>
      <c r="G268">
        <v>3303</v>
      </c>
      <c r="H268">
        <v>342</v>
      </c>
      <c r="I268">
        <v>7</v>
      </c>
      <c r="J268" t="s">
        <v>28</v>
      </c>
      <c r="K268" t="s">
        <v>21</v>
      </c>
      <c r="L268" t="s">
        <v>67</v>
      </c>
      <c r="M268" t="s">
        <v>45</v>
      </c>
      <c r="N268" t="s">
        <v>40</v>
      </c>
      <c r="P268" t="s">
        <v>25</v>
      </c>
      <c r="Q268">
        <v>4.2</v>
      </c>
      <c r="R268">
        <v>4.2</v>
      </c>
      <c r="S268">
        <f>(C268-D268)*24</f>
        <v>2.0000000000582077</v>
      </c>
      <c r="T268">
        <f>IF(C268&lt;=D268,1,0)</f>
        <v>0</v>
      </c>
      <c r="U268">
        <f>(C268-B268)*24</f>
        <v>12</v>
      </c>
      <c r="V268" s="2">
        <f>G268/(F268*U268)</f>
        <v>1.7873376623376624</v>
      </c>
      <c r="W268" t="str">
        <f>IF(OR(MONTH(B268)=12, MONTH(B268)&lt;=2), "Winter", IF(AND(MONTH(B268)&gt;=7, MONTH(B268)&lt;=9), "Monsoon", "Other"))</f>
        <v>Winter</v>
      </c>
      <c r="X268">
        <f>IF(C268&gt;D268,1,0)</f>
        <v>1</v>
      </c>
      <c r="Y268" t="str">
        <f t="shared" si="8"/>
        <v>Slight Delay</v>
      </c>
      <c r="Z268">
        <f t="shared" si="9"/>
        <v>0</v>
      </c>
      <c r="AA268" s="6" t="str">
        <f>TEXT(B268, "yyyy-mm-dd")</f>
        <v>2024-01-12</v>
      </c>
    </row>
    <row r="269" spans="1:27" x14ac:dyDescent="0.3">
      <c r="A269" t="s">
        <v>357</v>
      </c>
      <c r="B269" s="1">
        <v>45303.125</v>
      </c>
      <c r="C269" s="1">
        <v>45303.625</v>
      </c>
      <c r="D269" s="1">
        <v>45303.541666666664</v>
      </c>
      <c r="E269" t="s">
        <v>32</v>
      </c>
      <c r="F269">
        <v>988</v>
      </c>
      <c r="G269">
        <v>2035</v>
      </c>
      <c r="H269">
        <v>788</v>
      </c>
      <c r="I269">
        <v>4</v>
      </c>
      <c r="J269" t="s">
        <v>20</v>
      </c>
      <c r="K269" t="s">
        <v>34</v>
      </c>
      <c r="L269" t="s">
        <v>88</v>
      </c>
      <c r="M269" t="s">
        <v>61</v>
      </c>
      <c r="N269" t="s">
        <v>40</v>
      </c>
      <c r="O269">
        <v>4.7</v>
      </c>
      <c r="P269" t="s">
        <v>25</v>
      </c>
      <c r="Q269">
        <v>4.4000000000000004</v>
      </c>
      <c r="R269">
        <v>4.7</v>
      </c>
      <c r="S269">
        <f>(C269-D269)*24</f>
        <v>2.0000000000582077</v>
      </c>
      <c r="T269">
        <f>IF(C269&lt;=D269,1,0)</f>
        <v>0</v>
      </c>
      <c r="U269">
        <f>(C269-B269)*24</f>
        <v>12</v>
      </c>
      <c r="V269" s="2">
        <f>G269/(F269*U269)</f>
        <v>0.17164304993252361</v>
      </c>
      <c r="W269" t="str">
        <f>IF(OR(MONTH(B269)=12, MONTH(B269)&lt;=2), "Winter", IF(AND(MONTH(B269)&gt;=7, MONTH(B269)&lt;=9), "Monsoon", "Other"))</f>
        <v>Winter</v>
      </c>
      <c r="X269">
        <f>IF(C269&gt;D269,1,0)</f>
        <v>1</v>
      </c>
      <c r="Y269" t="str">
        <f t="shared" si="8"/>
        <v>Slight Delay</v>
      </c>
      <c r="Z269">
        <f t="shared" si="9"/>
        <v>0</v>
      </c>
      <c r="AA269" s="6" t="str">
        <f>TEXT(B269, "yyyy-mm-dd")</f>
        <v>2024-01-12</v>
      </c>
    </row>
    <row r="270" spans="1:27" x14ac:dyDescent="0.3">
      <c r="A270" t="s">
        <v>358</v>
      </c>
      <c r="B270" s="1">
        <v>45303.166666666664</v>
      </c>
      <c r="C270" s="1">
        <v>45303.666666666664</v>
      </c>
      <c r="D270" s="1">
        <v>45303.583333333336</v>
      </c>
      <c r="E270" t="s">
        <v>66</v>
      </c>
      <c r="F270">
        <v>506</v>
      </c>
      <c r="G270">
        <v>3477</v>
      </c>
      <c r="H270">
        <v>306</v>
      </c>
      <c r="I270">
        <v>12</v>
      </c>
      <c r="J270" t="s">
        <v>20</v>
      </c>
      <c r="K270" t="s">
        <v>38</v>
      </c>
      <c r="L270" t="s">
        <v>117</v>
      </c>
      <c r="M270" t="s">
        <v>45</v>
      </c>
      <c r="N270" t="s">
        <v>40</v>
      </c>
      <c r="P270" t="s">
        <v>25</v>
      </c>
      <c r="Q270">
        <v>4.2</v>
      </c>
      <c r="R270">
        <v>4.2</v>
      </c>
      <c r="S270">
        <f>(C270-D270)*24</f>
        <v>1.9999999998835847</v>
      </c>
      <c r="T270">
        <f>IF(C270&lt;=D270,1,0)</f>
        <v>0</v>
      </c>
      <c r="U270">
        <f>(C270-B270)*24</f>
        <v>12</v>
      </c>
      <c r="V270" s="2">
        <f>G270/(F270*U270)</f>
        <v>0.57262845849802368</v>
      </c>
      <c r="W270" t="str">
        <f>IF(OR(MONTH(B270)=12, MONTH(B270)&lt;=2), "Winter", IF(AND(MONTH(B270)&gt;=7, MONTH(B270)&lt;=9), "Monsoon", "Other"))</f>
        <v>Winter</v>
      </c>
      <c r="X270">
        <f>IF(C270&gt;D270,1,0)</f>
        <v>1</v>
      </c>
      <c r="Y270" t="str">
        <f t="shared" si="8"/>
        <v>Slight Delay</v>
      </c>
      <c r="Z270">
        <f t="shared" si="9"/>
        <v>0</v>
      </c>
      <c r="AA270" s="6" t="str">
        <f>TEXT(B270, "yyyy-mm-dd")</f>
        <v>2024-01-12</v>
      </c>
    </row>
    <row r="271" spans="1:27" x14ac:dyDescent="0.3">
      <c r="A271" t="s">
        <v>359</v>
      </c>
      <c r="B271" s="1">
        <v>45303.208333333336</v>
      </c>
      <c r="C271" s="1">
        <v>45303.708333333336</v>
      </c>
      <c r="D271" s="1">
        <v>45303.625</v>
      </c>
      <c r="E271" t="s">
        <v>27</v>
      </c>
      <c r="F271">
        <v>918</v>
      </c>
      <c r="G271">
        <v>4727</v>
      </c>
      <c r="H271">
        <v>545</v>
      </c>
      <c r="I271">
        <v>16</v>
      </c>
      <c r="J271" t="s">
        <v>20</v>
      </c>
      <c r="K271" t="s">
        <v>38</v>
      </c>
      <c r="L271" t="s">
        <v>92</v>
      </c>
      <c r="M271" t="s">
        <v>45</v>
      </c>
      <c r="N271" t="s">
        <v>40</v>
      </c>
      <c r="P271" t="s">
        <v>25</v>
      </c>
      <c r="Q271">
        <v>4.2</v>
      </c>
      <c r="R271">
        <v>4.2</v>
      </c>
      <c r="S271">
        <f>(C271-D271)*24</f>
        <v>2.0000000000582077</v>
      </c>
      <c r="T271">
        <f>IF(C271&lt;=D271,1,0)</f>
        <v>0</v>
      </c>
      <c r="U271">
        <f>(C271-B271)*24</f>
        <v>12</v>
      </c>
      <c r="V271" s="2">
        <f>G271/(F271*U271)</f>
        <v>0.42910312273057372</v>
      </c>
      <c r="W271" t="str">
        <f>IF(OR(MONTH(B271)=12, MONTH(B271)&lt;=2), "Winter", IF(AND(MONTH(B271)&gt;=7, MONTH(B271)&lt;=9), "Monsoon", "Other"))</f>
        <v>Winter</v>
      </c>
      <c r="X271">
        <f>IF(C271&gt;D271,1,0)</f>
        <v>1</v>
      </c>
      <c r="Y271" t="str">
        <f t="shared" si="8"/>
        <v>Slight Delay</v>
      </c>
      <c r="Z271">
        <f t="shared" si="9"/>
        <v>0</v>
      </c>
      <c r="AA271" s="6" t="str">
        <f>TEXT(B271, "yyyy-mm-dd")</f>
        <v>2024-01-12</v>
      </c>
    </row>
    <row r="272" spans="1:27" x14ac:dyDescent="0.3">
      <c r="A272" t="s">
        <v>360</v>
      </c>
      <c r="B272" s="1">
        <v>45303.25</v>
      </c>
      <c r="C272" s="1">
        <v>45303.75</v>
      </c>
      <c r="D272" s="1">
        <v>45303.666666666664</v>
      </c>
      <c r="E272" t="s">
        <v>19</v>
      </c>
      <c r="F272">
        <v>775</v>
      </c>
      <c r="G272">
        <v>1843</v>
      </c>
      <c r="H272">
        <v>137</v>
      </c>
      <c r="I272">
        <v>16</v>
      </c>
      <c r="J272" t="s">
        <v>20</v>
      </c>
      <c r="K272" t="s">
        <v>21</v>
      </c>
      <c r="L272" t="s">
        <v>74</v>
      </c>
      <c r="M272" t="s">
        <v>61</v>
      </c>
      <c r="N272" t="s">
        <v>40</v>
      </c>
      <c r="O272">
        <v>4.5</v>
      </c>
      <c r="P272" t="s">
        <v>25</v>
      </c>
      <c r="Q272">
        <v>4.4000000000000004</v>
      </c>
      <c r="R272">
        <v>4.5</v>
      </c>
      <c r="S272">
        <f>(C272-D272)*24</f>
        <v>2.0000000000582077</v>
      </c>
      <c r="T272">
        <f>IF(C272&lt;=D272,1,0)</f>
        <v>0</v>
      </c>
      <c r="U272">
        <f>(C272-B272)*24</f>
        <v>12</v>
      </c>
      <c r="V272" s="2">
        <f>G272/(F272*U272)</f>
        <v>0.1981720430107527</v>
      </c>
      <c r="W272" t="str">
        <f>IF(OR(MONTH(B272)=12, MONTH(B272)&lt;=2), "Winter", IF(AND(MONTH(B272)&gt;=7, MONTH(B272)&lt;=9), "Monsoon", "Other"))</f>
        <v>Winter</v>
      </c>
      <c r="X272">
        <f>IF(C272&gt;D272,1,0)</f>
        <v>1</v>
      </c>
      <c r="Y272" t="str">
        <f t="shared" si="8"/>
        <v>Slight Delay</v>
      </c>
      <c r="Z272">
        <f t="shared" si="9"/>
        <v>0</v>
      </c>
      <c r="AA272" s="6" t="str">
        <f>TEXT(B272, "yyyy-mm-dd")</f>
        <v>2024-01-12</v>
      </c>
    </row>
    <row r="273" spans="1:27" x14ac:dyDescent="0.3">
      <c r="A273" t="s">
        <v>361</v>
      </c>
      <c r="B273" s="1">
        <v>45303.291666666664</v>
      </c>
      <c r="C273" s="1">
        <v>45303.791666666664</v>
      </c>
      <c r="D273" s="1">
        <v>45303.708333333336</v>
      </c>
      <c r="E273" t="s">
        <v>32</v>
      </c>
      <c r="F273">
        <v>581</v>
      </c>
      <c r="G273">
        <v>2118</v>
      </c>
      <c r="H273">
        <v>342</v>
      </c>
      <c r="I273">
        <v>12</v>
      </c>
      <c r="J273" t="s">
        <v>28</v>
      </c>
      <c r="K273" t="s">
        <v>38</v>
      </c>
      <c r="L273" t="s">
        <v>72</v>
      </c>
      <c r="M273" t="s">
        <v>23</v>
      </c>
      <c r="N273" t="s">
        <v>24</v>
      </c>
      <c r="P273" t="s">
        <v>25</v>
      </c>
      <c r="Q273">
        <v>4.3</v>
      </c>
      <c r="R273">
        <v>4.3</v>
      </c>
      <c r="S273">
        <f>(C273-D273)*24</f>
        <v>1.9999999998835847</v>
      </c>
      <c r="T273">
        <f>IF(C273&lt;=D273,1,0)</f>
        <v>0</v>
      </c>
      <c r="U273">
        <f>(C273-B273)*24</f>
        <v>12</v>
      </c>
      <c r="V273" s="2">
        <f>G273/(F273*U273)</f>
        <v>0.30378657487091221</v>
      </c>
      <c r="W273" t="str">
        <f>IF(OR(MONTH(B273)=12, MONTH(B273)&lt;=2), "Winter", IF(AND(MONTH(B273)&gt;=7, MONTH(B273)&lt;=9), "Monsoon", "Other"))</f>
        <v>Winter</v>
      </c>
      <c r="X273">
        <f>IF(C273&gt;D273,1,0)</f>
        <v>1</v>
      </c>
      <c r="Y273" t="str">
        <f t="shared" si="8"/>
        <v>Slight Delay</v>
      </c>
      <c r="Z273">
        <f t="shared" si="9"/>
        <v>0</v>
      </c>
      <c r="AA273" s="6" t="str">
        <f>TEXT(B273, "yyyy-mm-dd")</f>
        <v>2024-01-12</v>
      </c>
    </row>
    <row r="274" spans="1:27" x14ac:dyDescent="0.3">
      <c r="A274" t="s">
        <v>362</v>
      </c>
      <c r="B274" s="1">
        <v>45303.333333333336</v>
      </c>
      <c r="C274" s="1">
        <v>45303.833333333336</v>
      </c>
      <c r="D274" s="1">
        <v>45303.75</v>
      </c>
      <c r="E274" t="s">
        <v>27</v>
      </c>
      <c r="F274">
        <v>418</v>
      </c>
      <c r="G274">
        <v>4448</v>
      </c>
      <c r="H274">
        <v>780</v>
      </c>
      <c r="I274">
        <v>25</v>
      </c>
      <c r="J274" t="s">
        <v>33</v>
      </c>
      <c r="K274" t="s">
        <v>34</v>
      </c>
      <c r="L274" t="s">
        <v>111</v>
      </c>
      <c r="M274" t="s">
        <v>45</v>
      </c>
      <c r="N274" t="s">
        <v>24</v>
      </c>
      <c r="O274">
        <v>3.8</v>
      </c>
      <c r="P274" t="s">
        <v>25</v>
      </c>
      <c r="Q274">
        <v>4.2</v>
      </c>
      <c r="R274">
        <v>3.8</v>
      </c>
      <c r="S274">
        <f>(C274-D274)*24</f>
        <v>2.0000000000582077</v>
      </c>
      <c r="T274">
        <f>IF(C274&lt;=D274,1,0)</f>
        <v>0</v>
      </c>
      <c r="U274">
        <f>(C274-B274)*24</f>
        <v>12</v>
      </c>
      <c r="V274" s="2">
        <f>G274/(F274*U274)</f>
        <v>0.88676236044657097</v>
      </c>
      <c r="W274" t="str">
        <f>IF(OR(MONTH(B274)=12, MONTH(B274)&lt;=2), "Winter", IF(AND(MONTH(B274)&gt;=7, MONTH(B274)&lt;=9), "Monsoon", "Other"))</f>
        <v>Winter</v>
      </c>
      <c r="X274">
        <f>IF(C274&gt;D274,1,0)</f>
        <v>1</v>
      </c>
      <c r="Y274" t="str">
        <f t="shared" si="8"/>
        <v>Slight Delay</v>
      </c>
      <c r="Z274">
        <f t="shared" si="9"/>
        <v>0</v>
      </c>
      <c r="AA274" s="6" t="str">
        <f>TEXT(B274, "yyyy-mm-dd")</f>
        <v>2024-01-12</v>
      </c>
    </row>
    <row r="275" spans="1:27" x14ac:dyDescent="0.3">
      <c r="A275" t="s">
        <v>363</v>
      </c>
      <c r="B275" s="1">
        <v>45303.375</v>
      </c>
      <c r="C275" s="1">
        <v>45303.875</v>
      </c>
      <c r="D275" s="1">
        <v>45303.791666666664</v>
      </c>
      <c r="E275" t="s">
        <v>50</v>
      </c>
      <c r="F275">
        <v>66</v>
      </c>
      <c r="G275">
        <v>3646</v>
      </c>
      <c r="H275">
        <v>258</v>
      </c>
      <c r="I275">
        <v>13</v>
      </c>
      <c r="J275" t="s">
        <v>33</v>
      </c>
      <c r="K275" t="s">
        <v>64</v>
      </c>
      <c r="L275" t="s">
        <v>127</v>
      </c>
      <c r="M275" t="s">
        <v>45</v>
      </c>
      <c r="N275" t="s">
        <v>24</v>
      </c>
      <c r="P275" t="s">
        <v>25</v>
      </c>
      <c r="Q275">
        <v>4.2</v>
      </c>
      <c r="R275">
        <v>4.2</v>
      </c>
      <c r="S275">
        <f>(C275-D275)*24</f>
        <v>2.0000000000582077</v>
      </c>
      <c r="T275">
        <f>IF(C275&lt;=D275,1,0)</f>
        <v>0</v>
      </c>
      <c r="U275">
        <f>(C275-B275)*24</f>
        <v>12</v>
      </c>
      <c r="V275" s="2">
        <f>G275/(F275*U275)</f>
        <v>4.6035353535353538</v>
      </c>
      <c r="W275" t="str">
        <f>IF(OR(MONTH(B275)=12, MONTH(B275)&lt;=2), "Winter", IF(AND(MONTH(B275)&gt;=7, MONTH(B275)&lt;=9), "Monsoon", "Other"))</f>
        <v>Winter</v>
      </c>
      <c r="X275">
        <f>IF(C275&gt;D275,1,0)</f>
        <v>1</v>
      </c>
      <c r="Y275" t="str">
        <f t="shared" si="8"/>
        <v>Slight Delay</v>
      </c>
      <c r="Z275">
        <f t="shared" si="9"/>
        <v>0</v>
      </c>
      <c r="AA275" s="6" t="str">
        <f>TEXT(B275, "yyyy-mm-dd")</f>
        <v>2024-01-12</v>
      </c>
    </row>
    <row r="276" spans="1:27" x14ac:dyDescent="0.3">
      <c r="A276" t="s">
        <v>364</v>
      </c>
      <c r="B276" s="1">
        <v>45303.416666666664</v>
      </c>
      <c r="C276" s="1">
        <v>45303.916666666664</v>
      </c>
      <c r="D276" s="1">
        <v>45303.833333333336</v>
      </c>
      <c r="E276" t="s">
        <v>32</v>
      </c>
      <c r="F276">
        <v>571</v>
      </c>
      <c r="G276">
        <v>3969</v>
      </c>
      <c r="H276">
        <v>651</v>
      </c>
      <c r="I276">
        <v>9</v>
      </c>
      <c r="J276" t="s">
        <v>33</v>
      </c>
      <c r="K276" t="s">
        <v>21</v>
      </c>
      <c r="L276" t="s">
        <v>184</v>
      </c>
      <c r="M276" t="s">
        <v>48</v>
      </c>
      <c r="N276" t="s">
        <v>40</v>
      </c>
      <c r="P276" t="s">
        <v>25</v>
      </c>
      <c r="Q276">
        <v>4.2</v>
      </c>
      <c r="R276">
        <v>4.2</v>
      </c>
      <c r="S276">
        <f>(C276-D276)*24</f>
        <v>1.9999999998835847</v>
      </c>
      <c r="T276">
        <f>IF(C276&lt;=D276,1,0)</f>
        <v>0</v>
      </c>
      <c r="U276">
        <f>(C276-B276)*24</f>
        <v>12</v>
      </c>
      <c r="V276" s="2">
        <f>G276/(F276*U276)</f>
        <v>0.57924693520140103</v>
      </c>
      <c r="W276" t="str">
        <f>IF(OR(MONTH(B276)=12, MONTH(B276)&lt;=2), "Winter", IF(AND(MONTH(B276)&gt;=7, MONTH(B276)&lt;=9), "Monsoon", "Other"))</f>
        <v>Winter</v>
      </c>
      <c r="X276">
        <f>IF(C276&gt;D276,1,0)</f>
        <v>1</v>
      </c>
      <c r="Y276" t="str">
        <f t="shared" si="8"/>
        <v>Slight Delay</v>
      </c>
      <c r="Z276">
        <f t="shared" si="9"/>
        <v>0</v>
      </c>
      <c r="AA276" s="6" t="str">
        <f>TEXT(B276, "yyyy-mm-dd")</f>
        <v>2024-01-12</v>
      </c>
    </row>
    <row r="277" spans="1:27" x14ac:dyDescent="0.3">
      <c r="A277" t="s">
        <v>365</v>
      </c>
      <c r="B277" s="1">
        <v>45303.458333333336</v>
      </c>
      <c r="C277" s="1">
        <v>45303.958333333336</v>
      </c>
      <c r="D277" s="1">
        <v>45303.875</v>
      </c>
      <c r="E277" t="s">
        <v>19</v>
      </c>
      <c r="F277">
        <v>778</v>
      </c>
      <c r="G277">
        <v>2063</v>
      </c>
      <c r="H277">
        <v>673</v>
      </c>
      <c r="I277">
        <v>16</v>
      </c>
      <c r="J277" t="s">
        <v>33</v>
      </c>
      <c r="K277" t="s">
        <v>38</v>
      </c>
      <c r="L277" t="s">
        <v>60</v>
      </c>
      <c r="M277" t="s">
        <v>48</v>
      </c>
      <c r="N277" t="s">
        <v>24</v>
      </c>
      <c r="O277">
        <v>4</v>
      </c>
      <c r="P277" t="s">
        <v>25</v>
      </c>
      <c r="Q277">
        <v>4.2</v>
      </c>
      <c r="R277">
        <v>4</v>
      </c>
      <c r="S277">
        <f>(C277-D277)*24</f>
        <v>2.0000000000582077</v>
      </c>
      <c r="T277">
        <f>IF(C277&lt;=D277,1,0)</f>
        <v>0</v>
      </c>
      <c r="U277">
        <f>(C277-B277)*24</f>
        <v>12</v>
      </c>
      <c r="V277" s="2">
        <f>G277/(F277*U277)</f>
        <v>0.22097257926306771</v>
      </c>
      <c r="W277" t="str">
        <f>IF(OR(MONTH(B277)=12, MONTH(B277)&lt;=2), "Winter", IF(AND(MONTH(B277)&gt;=7, MONTH(B277)&lt;=9), "Monsoon", "Other"))</f>
        <v>Winter</v>
      </c>
      <c r="X277">
        <f>IF(C277&gt;D277,1,0)</f>
        <v>1</v>
      </c>
      <c r="Y277" t="str">
        <f t="shared" si="8"/>
        <v>Slight Delay</v>
      </c>
      <c r="Z277">
        <f t="shared" si="9"/>
        <v>0</v>
      </c>
      <c r="AA277" s="6" t="str">
        <f>TEXT(B277, "yyyy-mm-dd")</f>
        <v>2024-01-12</v>
      </c>
    </row>
    <row r="278" spans="1:27" x14ac:dyDescent="0.3">
      <c r="A278" t="s">
        <v>366</v>
      </c>
      <c r="B278" s="1">
        <v>45303.5</v>
      </c>
      <c r="C278" s="1">
        <v>45304</v>
      </c>
      <c r="D278" s="1">
        <v>45303.916666666664</v>
      </c>
      <c r="E278" t="s">
        <v>66</v>
      </c>
      <c r="F278">
        <v>361</v>
      </c>
      <c r="G278">
        <v>2645</v>
      </c>
      <c r="H278">
        <v>213</v>
      </c>
      <c r="I278">
        <v>4</v>
      </c>
      <c r="J278" t="s">
        <v>37</v>
      </c>
      <c r="K278" t="s">
        <v>38</v>
      </c>
      <c r="L278" t="s">
        <v>51</v>
      </c>
      <c r="M278" t="s">
        <v>30</v>
      </c>
      <c r="N278" t="s">
        <v>40</v>
      </c>
      <c r="O278">
        <v>4.2</v>
      </c>
      <c r="P278" t="s">
        <v>25</v>
      </c>
      <c r="Q278">
        <v>4.3</v>
      </c>
      <c r="R278">
        <v>4.2</v>
      </c>
      <c r="S278">
        <f>(C278-D278)*24</f>
        <v>2.0000000000582077</v>
      </c>
      <c r="T278">
        <f>IF(C278&lt;=D278,1,0)</f>
        <v>0</v>
      </c>
      <c r="U278">
        <f>(C278-B278)*24</f>
        <v>12</v>
      </c>
      <c r="V278" s="2">
        <f>G278/(F278*U278)</f>
        <v>0.6105724838411819</v>
      </c>
      <c r="W278" t="str">
        <f>IF(OR(MONTH(B278)=12, MONTH(B278)&lt;=2), "Winter", IF(AND(MONTH(B278)&gt;=7, MONTH(B278)&lt;=9), "Monsoon", "Other"))</f>
        <v>Winter</v>
      </c>
      <c r="X278">
        <f>IF(C278&gt;D278,1,0)</f>
        <v>1</v>
      </c>
      <c r="Y278" t="str">
        <f t="shared" si="8"/>
        <v>Slight Delay</v>
      </c>
      <c r="Z278">
        <f t="shared" si="9"/>
        <v>0</v>
      </c>
      <c r="AA278" s="6" t="str">
        <f>TEXT(B278, "yyyy-mm-dd")</f>
        <v>2024-01-12</v>
      </c>
    </row>
    <row r="279" spans="1:27" x14ac:dyDescent="0.3">
      <c r="A279" t="s">
        <v>367</v>
      </c>
      <c r="B279" s="1">
        <v>45303.541666666664</v>
      </c>
      <c r="C279" s="1">
        <v>45304.041666666664</v>
      </c>
      <c r="D279" s="1">
        <v>45303.958333333336</v>
      </c>
      <c r="E279" t="s">
        <v>27</v>
      </c>
      <c r="F279">
        <v>760</v>
      </c>
      <c r="G279">
        <v>1905</v>
      </c>
      <c r="H279">
        <v>228</v>
      </c>
      <c r="I279">
        <v>19</v>
      </c>
      <c r="J279" t="s">
        <v>28</v>
      </c>
      <c r="K279" t="s">
        <v>21</v>
      </c>
      <c r="L279" t="s">
        <v>42</v>
      </c>
      <c r="M279" t="s">
        <v>61</v>
      </c>
      <c r="N279" t="s">
        <v>40</v>
      </c>
      <c r="O279">
        <v>4.2</v>
      </c>
      <c r="P279" t="s">
        <v>25</v>
      </c>
      <c r="Q279">
        <v>4.4000000000000004</v>
      </c>
      <c r="R279">
        <v>4.2</v>
      </c>
      <c r="S279">
        <f>(C279-D279)*24</f>
        <v>1.9999999998835847</v>
      </c>
      <c r="T279">
        <f>IF(C279&lt;=D279,1,0)</f>
        <v>0</v>
      </c>
      <c r="U279">
        <f>(C279-B279)*24</f>
        <v>12</v>
      </c>
      <c r="V279" s="2">
        <f>G279/(F279*U279)</f>
        <v>0.20888157894736842</v>
      </c>
      <c r="W279" t="str">
        <f>IF(OR(MONTH(B279)=12, MONTH(B279)&lt;=2), "Winter", IF(AND(MONTH(B279)&gt;=7, MONTH(B279)&lt;=9), "Monsoon", "Other"))</f>
        <v>Winter</v>
      </c>
      <c r="X279">
        <f>IF(C279&gt;D279,1,0)</f>
        <v>1</v>
      </c>
      <c r="Y279" t="str">
        <f t="shared" si="8"/>
        <v>Slight Delay</v>
      </c>
      <c r="Z279">
        <f t="shared" si="9"/>
        <v>0</v>
      </c>
      <c r="AA279" s="6" t="str">
        <f>TEXT(B279, "yyyy-mm-dd")</f>
        <v>2024-01-12</v>
      </c>
    </row>
    <row r="280" spans="1:27" x14ac:dyDescent="0.3">
      <c r="A280" t="s">
        <v>368</v>
      </c>
      <c r="B280" s="1">
        <v>45303.583333333336</v>
      </c>
      <c r="C280" s="1">
        <v>45304.083333333336</v>
      </c>
      <c r="D280" s="1">
        <v>45304</v>
      </c>
      <c r="E280" t="s">
        <v>50</v>
      </c>
      <c r="F280">
        <v>643</v>
      </c>
      <c r="G280">
        <v>2674</v>
      </c>
      <c r="H280">
        <v>323</v>
      </c>
      <c r="I280">
        <v>25</v>
      </c>
      <c r="J280" t="s">
        <v>28</v>
      </c>
      <c r="K280" t="s">
        <v>21</v>
      </c>
      <c r="L280" t="s">
        <v>60</v>
      </c>
      <c r="M280" t="s">
        <v>61</v>
      </c>
      <c r="N280" t="s">
        <v>40</v>
      </c>
      <c r="O280">
        <v>3.8</v>
      </c>
      <c r="P280" t="s">
        <v>25</v>
      </c>
      <c r="Q280">
        <v>4.4000000000000004</v>
      </c>
      <c r="R280">
        <v>3.8</v>
      </c>
      <c r="S280">
        <f>(C280-D280)*24</f>
        <v>2.0000000000582077</v>
      </c>
      <c r="T280">
        <f>IF(C280&lt;=D280,1,0)</f>
        <v>0</v>
      </c>
      <c r="U280">
        <f>(C280-B280)*24</f>
        <v>12</v>
      </c>
      <c r="V280" s="2">
        <f>G280/(F280*U280)</f>
        <v>0.34655261793675479</v>
      </c>
      <c r="W280" t="str">
        <f>IF(OR(MONTH(B280)=12, MONTH(B280)&lt;=2), "Winter", IF(AND(MONTH(B280)&gt;=7, MONTH(B280)&lt;=9), "Monsoon", "Other"))</f>
        <v>Winter</v>
      </c>
      <c r="X280">
        <f>IF(C280&gt;D280,1,0)</f>
        <v>1</v>
      </c>
      <c r="Y280" t="str">
        <f t="shared" si="8"/>
        <v>Slight Delay</v>
      </c>
      <c r="Z280">
        <f t="shared" si="9"/>
        <v>0</v>
      </c>
      <c r="AA280" s="6" t="str">
        <f>TEXT(B280, "yyyy-mm-dd")</f>
        <v>2024-01-12</v>
      </c>
    </row>
    <row r="281" spans="1:27" x14ac:dyDescent="0.3">
      <c r="A281" t="s">
        <v>369</v>
      </c>
      <c r="B281" s="1">
        <v>45303.625</v>
      </c>
      <c r="C281" s="1">
        <v>45304.125</v>
      </c>
      <c r="D281" s="1">
        <v>45304.041666666664</v>
      </c>
      <c r="E281" t="s">
        <v>50</v>
      </c>
      <c r="F281">
        <v>74</v>
      </c>
      <c r="G281">
        <v>2745</v>
      </c>
      <c r="H281">
        <v>471</v>
      </c>
      <c r="I281">
        <v>26</v>
      </c>
      <c r="J281" t="s">
        <v>20</v>
      </c>
      <c r="K281" t="s">
        <v>21</v>
      </c>
      <c r="L281" t="s">
        <v>109</v>
      </c>
      <c r="M281" t="s">
        <v>30</v>
      </c>
      <c r="N281" t="s">
        <v>24</v>
      </c>
      <c r="O281">
        <v>4.5</v>
      </c>
      <c r="P281" t="s">
        <v>25</v>
      </c>
      <c r="Q281">
        <v>4.3</v>
      </c>
      <c r="R281">
        <v>4.5</v>
      </c>
      <c r="S281">
        <f>(C281-D281)*24</f>
        <v>2.0000000000582077</v>
      </c>
      <c r="T281">
        <f>IF(C281&lt;=D281,1,0)</f>
        <v>0</v>
      </c>
      <c r="U281">
        <f>(C281-B281)*24</f>
        <v>12</v>
      </c>
      <c r="V281" s="2">
        <f>G281/(F281*U281)</f>
        <v>3.0912162162162162</v>
      </c>
      <c r="W281" t="str">
        <f>IF(OR(MONTH(B281)=12, MONTH(B281)&lt;=2), "Winter", IF(AND(MONTH(B281)&gt;=7, MONTH(B281)&lt;=9), "Monsoon", "Other"))</f>
        <v>Winter</v>
      </c>
      <c r="X281">
        <f>IF(C281&gt;D281,1,0)</f>
        <v>1</v>
      </c>
      <c r="Y281" t="str">
        <f t="shared" si="8"/>
        <v>Slight Delay</v>
      </c>
      <c r="Z281">
        <f t="shared" si="9"/>
        <v>0</v>
      </c>
      <c r="AA281" s="6" t="str">
        <f>TEXT(B281, "yyyy-mm-dd")</f>
        <v>2024-01-12</v>
      </c>
    </row>
    <row r="282" spans="1:27" x14ac:dyDescent="0.3">
      <c r="A282" t="s">
        <v>370</v>
      </c>
      <c r="B282" s="1">
        <v>45303.666666666664</v>
      </c>
      <c r="C282" s="1">
        <v>45304.166666666664</v>
      </c>
      <c r="D282" s="1">
        <v>45304.083333333336</v>
      </c>
      <c r="E282" t="s">
        <v>50</v>
      </c>
      <c r="F282">
        <v>547</v>
      </c>
      <c r="G282">
        <v>2650</v>
      </c>
      <c r="H282">
        <v>484</v>
      </c>
      <c r="I282">
        <v>28</v>
      </c>
      <c r="J282" t="s">
        <v>33</v>
      </c>
      <c r="K282" t="s">
        <v>38</v>
      </c>
      <c r="L282" t="s">
        <v>172</v>
      </c>
      <c r="M282" t="s">
        <v>45</v>
      </c>
      <c r="N282" t="s">
        <v>24</v>
      </c>
      <c r="O282">
        <v>4</v>
      </c>
      <c r="P282" t="s">
        <v>25</v>
      </c>
      <c r="Q282">
        <v>4.2</v>
      </c>
      <c r="R282">
        <v>4</v>
      </c>
      <c r="S282">
        <f>(C282-D282)*24</f>
        <v>1.9999999998835847</v>
      </c>
      <c r="T282">
        <f>IF(C282&lt;=D282,1,0)</f>
        <v>0</v>
      </c>
      <c r="U282">
        <f>(C282-B282)*24</f>
        <v>12</v>
      </c>
      <c r="V282" s="2">
        <f>G282/(F282*U282)</f>
        <v>0.4037172455819622</v>
      </c>
      <c r="W282" t="str">
        <f>IF(OR(MONTH(B282)=12, MONTH(B282)&lt;=2), "Winter", IF(AND(MONTH(B282)&gt;=7, MONTH(B282)&lt;=9), "Monsoon", "Other"))</f>
        <v>Winter</v>
      </c>
      <c r="X282">
        <f>IF(C282&gt;D282,1,0)</f>
        <v>1</v>
      </c>
      <c r="Y282" t="str">
        <f t="shared" si="8"/>
        <v>Slight Delay</v>
      </c>
      <c r="Z282">
        <f t="shared" si="9"/>
        <v>0</v>
      </c>
      <c r="AA282" s="6" t="str">
        <f>TEXT(B282, "yyyy-mm-dd")</f>
        <v>2024-01-12</v>
      </c>
    </row>
    <row r="283" spans="1:27" x14ac:dyDescent="0.3">
      <c r="A283" t="s">
        <v>371</v>
      </c>
      <c r="B283" s="1">
        <v>45303.708333333336</v>
      </c>
      <c r="C283" s="1">
        <v>45304.208333333336</v>
      </c>
      <c r="D283" s="1">
        <v>45304.125</v>
      </c>
      <c r="E283" t="s">
        <v>32</v>
      </c>
      <c r="F283">
        <v>232</v>
      </c>
      <c r="G283">
        <v>1189</v>
      </c>
      <c r="H283">
        <v>447</v>
      </c>
      <c r="I283">
        <v>16</v>
      </c>
      <c r="J283" t="s">
        <v>20</v>
      </c>
      <c r="K283" t="s">
        <v>21</v>
      </c>
      <c r="L283" t="s">
        <v>115</v>
      </c>
      <c r="M283" t="s">
        <v>61</v>
      </c>
      <c r="N283" t="s">
        <v>24</v>
      </c>
      <c r="O283">
        <v>4.2</v>
      </c>
      <c r="P283" t="s">
        <v>25</v>
      </c>
      <c r="Q283">
        <v>4.3</v>
      </c>
      <c r="R283">
        <v>4.2</v>
      </c>
      <c r="S283">
        <f>(C283-D283)*24</f>
        <v>2.0000000000582077</v>
      </c>
      <c r="T283">
        <f>IF(C283&lt;=D283,1,0)</f>
        <v>0</v>
      </c>
      <c r="U283">
        <f>(C283-B283)*24</f>
        <v>12</v>
      </c>
      <c r="V283" s="2">
        <f>G283/(F283*U283)</f>
        <v>0.42708333333333331</v>
      </c>
      <c r="W283" t="str">
        <f>IF(OR(MONTH(B283)=12, MONTH(B283)&lt;=2), "Winter", IF(AND(MONTH(B283)&gt;=7, MONTH(B283)&lt;=9), "Monsoon", "Other"))</f>
        <v>Winter</v>
      </c>
      <c r="X283">
        <f>IF(C283&gt;D283,1,0)</f>
        <v>1</v>
      </c>
      <c r="Y283" t="str">
        <f t="shared" si="8"/>
        <v>Slight Delay</v>
      </c>
      <c r="Z283">
        <f t="shared" si="9"/>
        <v>0</v>
      </c>
      <c r="AA283" s="6" t="str">
        <f>TEXT(B283, "yyyy-mm-dd")</f>
        <v>2024-01-12</v>
      </c>
    </row>
    <row r="284" spans="1:27" x14ac:dyDescent="0.3">
      <c r="A284" t="s">
        <v>372</v>
      </c>
      <c r="B284" s="1">
        <v>45303.75</v>
      </c>
      <c r="C284" s="1">
        <v>45304.25</v>
      </c>
      <c r="D284" s="1">
        <v>45304.166666666664</v>
      </c>
      <c r="E284" t="s">
        <v>66</v>
      </c>
      <c r="F284">
        <v>900</v>
      </c>
      <c r="G284">
        <v>870</v>
      </c>
      <c r="H284">
        <v>795</v>
      </c>
      <c r="I284">
        <v>3</v>
      </c>
      <c r="J284" t="s">
        <v>33</v>
      </c>
      <c r="K284" t="s">
        <v>38</v>
      </c>
      <c r="L284" t="s">
        <v>117</v>
      </c>
      <c r="M284" t="s">
        <v>30</v>
      </c>
      <c r="N284" t="s">
        <v>24</v>
      </c>
      <c r="O284">
        <v>4.7</v>
      </c>
      <c r="P284" t="s">
        <v>25</v>
      </c>
      <c r="Q284">
        <v>4.3</v>
      </c>
      <c r="R284">
        <v>4.7</v>
      </c>
      <c r="S284">
        <f>(C284-D284)*24</f>
        <v>2.0000000000582077</v>
      </c>
      <c r="T284">
        <f>IF(C284&lt;=D284,1,0)</f>
        <v>0</v>
      </c>
      <c r="U284">
        <f>(C284-B284)*24</f>
        <v>12</v>
      </c>
      <c r="V284" s="2">
        <f>G284/(F284*U284)</f>
        <v>8.0555555555555561E-2</v>
      </c>
      <c r="W284" t="str">
        <f>IF(OR(MONTH(B284)=12, MONTH(B284)&lt;=2), "Winter", IF(AND(MONTH(B284)&gt;=7, MONTH(B284)&lt;=9), "Monsoon", "Other"))</f>
        <v>Winter</v>
      </c>
      <c r="X284">
        <f>IF(C284&gt;D284,1,0)</f>
        <v>1</v>
      </c>
      <c r="Y284" t="str">
        <f t="shared" si="8"/>
        <v>Slight Delay</v>
      </c>
      <c r="Z284">
        <f t="shared" si="9"/>
        <v>0</v>
      </c>
      <c r="AA284" s="6" t="str">
        <f>TEXT(B284, "yyyy-mm-dd")</f>
        <v>2024-01-12</v>
      </c>
    </row>
    <row r="285" spans="1:27" x14ac:dyDescent="0.3">
      <c r="A285" t="s">
        <v>373</v>
      </c>
      <c r="B285" s="1">
        <v>45303.791666666664</v>
      </c>
      <c r="C285" s="1">
        <v>45304.291666666664</v>
      </c>
      <c r="D285" s="1">
        <v>45304.208333333336</v>
      </c>
      <c r="E285" t="s">
        <v>55</v>
      </c>
      <c r="F285">
        <v>942</v>
      </c>
      <c r="G285">
        <v>3467</v>
      </c>
      <c r="H285">
        <v>67</v>
      </c>
      <c r="I285">
        <v>7</v>
      </c>
      <c r="J285" t="s">
        <v>28</v>
      </c>
      <c r="K285" t="s">
        <v>64</v>
      </c>
      <c r="L285" t="s">
        <v>29</v>
      </c>
      <c r="M285" t="s">
        <v>45</v>
      </c>
      <c r="N285" t="s">
        <v>24</v>
      </c>
      <c r="O285">
        <v>4.5</v>
      </c>
      <c r="P285" t="s">
        <v>25</v>
      </c>
      <c r="Q285">
        <v>4.2</v>
      </c>
      <c r="R285">
        <v>4.5</v>
      </c>
      <c r="S285">
        <f>(C285-D285)*24</f>
        <v>1.9999999998835847</v>
      </c>
      <c r="T285">
        <f>IF(C285&lt;=D285,1,0)</f>
        <v>0</v>
      </c>
      <c r="U285">
        <f>(C285-B285)*24</f>
        <v>12</v>
      </c>
      <c r="V285" s="2">
        <f>G285/(F285*U285)</f>
        <v>0.30670559094125971</v>
      </c>
      <c r="W285" t="str">
        <f>IF(OR(MONTH(B285)=12, MONTH(B285)&lt;=2), "Winter", IF(AND(MONTH(B285)&gt;=7, MONTH(B285)&lt;=9), "Monsoon", "Other"))</f>
        <v>Winter</v>
      </c>
      <c r="X285">
        <f>IF(C285&gt;D285,1,0)</f>
        <v>1</v>
      </c>
      <c r="Y285" t="str">
        <f t="shared" si="8"/>
        <v>Slight Delay</v>
      </c>
      <c r="Z285">
        <f t="shared" si="9"/>
        <v>0</v>
      </c>
      <c r="AA285" s="6" t="str">
        <f>TEXT(B285, "yyyy-mm-dd")</f>
        <v>2024-01-12</v>
      </c>
    </row>
    <row r="286" spans="1:27" x14ac:dyDescent="0.3">
      <c r="A286" t="s">
        <v>374</v>
      </c>
      <c r="B286" s="1">
        <v>45303.833333333336</v>
      </c>
      <c r="C286" s="1">
        <v>45304.333333333336</v>
      </c>
      <c r="D286" s="1">
        <v>45304.25</v>
      </c>
      <c r="E286" t="s">
        <v>50</v>
      </c>
      <c r="F286">
        <v>404</v>
      </c>
      <c r="G286">
        <v>4183</v>
      </c>
      <c r="H286">
        <v>783</v>
      </c>
      <c r="I286">
        <v>16</v>
      </c>
      <c r="J286" t="s">
        <v>37</v>
      </c>
      <c r="K286" t="s">
        <v>34</v>
      </c>
      <c r="L286" t="s">
        <v>78</v>
      </c>
      <c r="M286" t="s">
        <v>61</v>
      </c>
      <c r="N286" t="s">
        <v>24</v>
      </c>
      <c r="O286">
        <v>4.7</v>
      </c>
      <c r="P286" t="s">
        <v>25</v>
      </c>
      <c r="Q286">
        <v>4.3</v>
      </c>
      <c r="R286">
        <v>4.7</v>
      </c>
      <c r="S286">
        <f>(C286-D286)*24</f>
        <v>2.0000000000582077</v>
      </c>
      <c r="T286">
        <f>IF(C286&lt;=D286,1,0)</f>
        <v>0</v>
      </c>
      <c r="U286">
        <f>(C286-B286)*24</f>
        <v>12</v>
      </c>
      <c r="V286" s="2">
        <f>G286/(F286*U286)</f>
        <v>0.8628300330033003</v>
      </c>
      <c r="W286" t="str">
        <f>IF(OR(MONTH(B286)=12, MONTH(B286)&lt;=2), "Winter", IF(AND(MONTH(B286)&gt;=7, MONTH(B286)&lt;=9), "Monsoon", "Other"))</f>
        <v>Winter</v>
      </c>
      <c r="X286">
        <f>IF(C286&gt;D286,1,0)</f>
        <v>1</v>
      </c>
      <c r="Y286" t="str">
        <f t="shared" si="8"/>
        <v>Slight Delay</v>
      </c>
      <c r="Z286">
        <f t="shared" si="9"/>
        <v>0</v>
      </c>
      <c r="AA286" s="6" t="str">
        <f>TEXT(B286, "yyyy-mm-dd")</f>
        <v>2024-01-12</v>
      </c>
    </row>
    <row r="287" spans="1:27" x14ac:dyDescent="0.3">
      <c r="A287" t="s">
        <v>375</v>
      </c>
      <c r="B287" s="1">
        <v>45303.875</v>
      </c>
      <c r="C287" s="1">
        <v>45304.375</v>
      </c>
      <c r="D287" s="1">
        <v>45304.291666666664</v>
      </c>
      <c r="E287" t="s">
        <v>32</v>
      </c>
      <c r="F287">
        <v>957</v>
      </c>
      <c r="G287">
        <v>2118</v>
      </c>
      <c r="H287">
        <v>795</v>
      </c>
      <c r="I287">
        <v>15</v>
      </c>
      <c r="J287" t="s">
        <v>37</v>
      </c>
      <c r="K287" t="s">
        <v>64</v>
      </c>
      <c r="L287" t="s">
        <v>225</v>
      </c>
      <c r="M287" t="s">
        <v>61</v>
      </c>
      <c r="N287" t="s">
        <v>24</v>
      </c>
      <c r="O287">
        <v>4</v>
      </c>
      <c r="P287" t="s">
        <v>25</v>
      </c>
      <c r="Q287">
        <v>4.3</v>
      </c>
      <c r="R287">
        <v>4</v>
      </c>
      <c r="S287">
        <f>(C287-D287)*24</f>
        <v>2.0000000000582077</v>
      </c>
      <c r="T287">
        <f>IF(C287&lt;=D287,1,0)</f>
        <v>0</v>
      </c>
      <c r="U287">
        <f>(C287-B287)*24</f>
        <v>12</v>
      </c>
      <c r="V287" s="2">
        <f>G287/(F287*U287)</f>
        <v>0.18443051201671892</v>
      </c>
      <c r="W287" t="str">
        <f>IF(OR(MONTH(B287)=12, MONTH(B287)&lt;=2), "Winter", IF(AND(MONTH(B287)&gt;=7, MONTH(B287)&lt;=9), "Monsoon", "Other"))</f>
        <v>Winter</v>
      </c>
      <c r="X287">
        <f>IF(C287&gt;D287,1,0)</f>
        <v>1</v>
      </c>
      <c r="Y287" t="str">
        <f t="shared" si="8"/>
        <v>Slight Delay</v>
      </c>
      <c r="Z287">
        <f t="shared" si="9"/>
        <v>0</v>
      </c>
      <c r="AA287" s="6" t="str">
        <f>TEXT(B287, "yyyy-mm-dd")</f>
        <v>2024-01-12</v>
      </c>
    </row>
    <row r="288" spans="1:27" x14ac:dyDescent="0.3">
      <c r="A288" t="s">
        <v>376</v>
      </c>
      <c r="B288" s="1">
        <v>45303.916666666664</v>
      </c>
      <c r="C288" s="1">
        <v>45304.416666666664</v>
      </c>
      <c r="D288" s="1">
        <v>45304.333333333336</v>
      </c>
      <c r="E288" t="s">
        <v>66</v>
      </c>
      <c r="F288">
        <v>802</v>
      </c>
      <c r="G288">
        <v>1537</v>
      </c>
      <c r="H288">
        <v>576</v>
      </c>
      <c r="I288">
        <v>2</v>
      </c>
      <c r="J288" t="s">
        <v>20</v>
      </c>
      <c r="K288" t="s">
        <v>21</v>
      </c>
      <c r="L288" t="s">
        <v>201</v>
      </c>
      <c r="M288" t="s">
        <v>48</v>
      </c>
      <c r="N288" t="s">
        <v>40</v>
      </c>
      <c r="O288">
        <v>4</v>
      </c>
      <c r="P288" t="s">
        <v>25</v>
      </c>
      <c r="Q288">
        <v>4.2</v>
      </c>
      <c r="R288">
        <v>4</v>
      </c>
      <c r="S288">
        <f>(C288-D288)*24</f>
        <v>1.9999999998835847</v>
      </c>
      <c r="T288">
        <f>IF(C288&lt;=D288,1,0)</f>
        <v>0</v>
      </c>
      <c r="U288">
        <f>(C288-B288)*24</f>
        <v>12</v>
      </c>
      <c r="V288" s="2">
        <f>G288/(F288*U288)</f>
        <v>0.15970490440565255</v>
      </c>
      <c r="W288" t="str">
        <f>IF(OR(MONTH(B288)=12, MONTH(B288)&lt;=2), "Winter", IF(AND(MONTH(B288)&gt;=7, MONTH(B288)&lt;=9), "Monsoon", "Other"))</f>
        <v>Winter</v>
      </c>
      <c r="X288">
        <f>IF(C288&gt;D288,1,0)</f>
        <v>1</v>
      </c>
      <c r="Y288" t="str">
        <f t="shared" si="8"/>
        <v>Slight Delay</v>
      </c>
      <c r="Z288">
        <f t="shared" si="9"/>
        <v>0</v>
      </c>
      <c r="AA288" s="6" t="str">
        <f>TEXT(B288, "yyyy-mm-dd")</f>
        <v>2024-01-12</v>
      </c>
    </row>
    <row r="289" spans="1:27" x14ac:dyDescent="0.3">
      <c r="A289" t="s">
        <v>377</v>
      </c>
      <c r="B289" s="1">
        <v>45303.958333333336</v>
      </c>
      <c r="C289" s="1">
        <v>45304.458333333336</v>
      </c>
      <c r="D289" s="1">
        <v>45304.375</v>
      </c>
      <c r="E289" t="s">
        <v>55</v>
      </c>
      <c r="F289">
        <v>770</v>
      </c>
      <c r="G289">
        <v>3452</v>
      </c>
      <c r="H289">
        <v>50</v>
      </c>
      <c r="I289">
        <v>3</v>
      </c>
      <c r="J289" t="s">
        <v>28</v>
      </c>
      <c r="K289" t="s">
        <v>34</v>
      </c>
      <c r="L289" t="s">
        <v>172</v>
      </c>
      <c r="M289" t="s">
        <v>30</v>
      </c>
      <c r="N289" t="s">
        <v>40</v>
      </c>
      <c r="O289">
        <v>4.5</v>
      </c>
      <c r="P289" t="s">
        <v>25</v>
      </c>
      <c r="Q289">
        <v>4.3</v>
      </c>
      <c r="R289">
        <v>4.5</v>
      </c>
      <c r="S289">
        <f>(C289-D289)*24</f>
        <v>2.0000000000582077</v>
      </c>
      <c r="T289">
        <f>IF(C289&lt;=D289,1,0)</f>
        <v>0</v>
      </c>
      <c r="U289">
        <f>(C289-B289)*24</f>
        <v>12</v>
      </c>
      <c r="V289" s="2">
        <f>G289/(F289*U289)</f>
        <v>0.37359307359307359</v>
      </c>
      <c r="W289" t="str">
        <f>IF(OR(MONTH(B289)=12, MONTH(B289)&lt;=2), "Winter", IF(AND(MONTH(B289)&gt;=7, MONTH(B289)&lt;=9), "Monsoon", "Other"))</f>
        <v>Winter</v>
      </c>
      <c r="X289">
        <f>IF(C289&gt;D289,1,0)</f>
        <v>1</v>
      </c>
      <c r="Y289" t="str">
        <f t="shared" si="8"/>
        <v>Slight Delay</v>
      </c>
      <c r="Z289">
        <f t="shared" si="9"/>
        <v>0</v>
      </c>
      <c r="AA289" s="6" t="str">
        <f>TEXT(B289, "yyyy-mm-dd")</f>
        <v>2024-01-12</v>
      </c>
    </row>
    <row r="290" spans="1:27" x14ac:dyDescent="0.3">
      <c r="A290" t="s">
        <v>378</v>
      </c>
      <c r="B290" s="1">
        <v>45304</v>
      </c>
      <c r="C290" s="1">
        <v>45304.5</v>
      </c>
      <c r="D290" s="1">
        <v>45304.416666666664</v>
      </c>
      <c r="E290" t="s">
        <v>27</v>
      </c>
      <c r="F290">
        <v>338</v>
      </c>
      <c r="G290">
        <v>1231</v>
      </c>
      <c r="H290">
        <v>242</v>
      </c>
      <c r="I290">
        <v>14</v>
      </c>
      <c r="J290" t="s">
        <v>37</v>
      </c>
      <c r="K290" t="s">
        <v>64</v>
      </c>
      <c r="L290" t="s">
        <v>98</v>
      </c>
      <c r="M290" t="s">
        <v>48</v>
      </c>
      <c r="N290" t="s">
        <v>24</v>
      </c>
      <c r="O290">
        <v>4.5</v>
      </c>
      <c r="P290" t="s">
        <v>25</v>
      </c>
      <c r="Q290">
        <v>4.2</v>
      </c>
      <c r="R290">
        <v>4.5</v>
      </c>
      <c r="S290">
        <f>(C290-D290)*24</f>
        <v>2.0000000000582077</v>
      </c>
      <c r="T290">
        <f>IF(C290&lt;=D290,1,0)</f>
        <v>0</v>
      </c>
      <c r="U290">
        <f>(C290-B290)*24</f>
        <v>12</v>
      </c>
      <c r="V290" s="2">
        <f>G290/(F290*U290)</f>
        <v>0.30350098619329391</v>
      </c>
      <c r="W290" t="str">
        <f>IF(OR(MONTH(B290)=12, MONTH(B290)&lt;=2), "Winter", IF(AND(MONTH(B290)&gt;=7, MONTH(B290)&lt;=9), "Monsoon", "Other"))</f>
        <v>Winter</v>
      </c>
      <c r="X290">
        <f>IF(C290&gt;D290,1,0)</f>
        <v>1</v>
      </c>
      <c r="Y290" t="str">
        <f t="shared" si="8"/>
        <v>Slight Delay</v>
      </c>
      <c r="Z290">
        <f t="shared" si="9"/>
        <v>0</v>
      </c>
      <c r="AA290" s="6" t="str">
        <f>TEXT(B290, "yyyy-mm-dd")</f>
        <v>2024-01-13</v>
      </c>
    </row>
    <row r="291" spans="1:27" x14ac:dyDescent="0.3">
      <c r="A291" t="s">
        <v>379</v>
      </c>
      <c r="B291" s="1">
        <v>45304.041666666664</v>
      </c>
      <c r="C291" s="1">
        <v>45304.541666666664</v>
      </c>
      <c r="D291" s="1">
        <v>45304.458333333336</v>
      </c>
      <c r="E291" t="s">
        <v>50</v>
      </c>
      <c r="F291">
        <v>892</v>
      </c>
      <c r="G291">
        <v>2343</v>
      </c>
      <c r="H291">
        <v>388</v>
      </c>
      <c r="I291">
        <v>10</v>
      </c>
      <c r="J291" t="s">
        <v>20</v>
      </c>
      <c r="K291" t="s">
        <v>38</v>
      </c>
      <c r="L291" t="s">
        <v>131</v>
      </c>
      <c r="M291" t="s">
        <v>61</v>
      </c>
      <c r="N291" t="s">
        <v>40</v>
      </c>
      <c r="O291">
        <v>4.7</v>
      </c>
      <c r="P291" t="s">
        <v>25</v>
      </c>
      <c r="Q291">
        <v>4.4000000000000004</v>
      </c>
      <c r="R291">
        <v>4.7</v>
      </c>
      <c r="S291">
        <f>(C291-D291)*24</f>
        <v>1.9999999998835847</v>
      </c>
      <c r="T291">
        <f>IF(C291&lt;=D291,1,0)</f>
        <v>0</v>
      </c>
      <c r="U291">
        <f>(C291-B291)*24</f>
        <v>12</v>
      </c>
      <c r="V291" s="2">
        <f>G291/(F291*U291)</f>
        <v>0.21889013452914799</v>
      </c>
      <c r="W291" t="str">
        <f>IF(OR(MONTH(B291)=12, MONTH(B291)&lt;=2), "Winter", IF(AND(MONTH(B291)&gt;=7, MONTH(B291)&lt;=9), "Monsoon", "Other"))</f>
        <v>Winter</v>
      </c>
      <c r="X291">
        <f>IF(C291&gt;D291,1,0)</f>
        <v>1</v>
      </c>
      <c r="Y291" t="str">
        <f t="shared" si="8"/>
        <v>Slight Delay</v>
      </c>
      <c r="Z291">
        <f t="shared" si="9"/>
        <v>0</v>
      </c>
      <c r="AA291" s="6" t="str">
        <f>TEXT(B291, "yyyy-mm-dd")</f>
        <v>2024-01-13</v>
      </c>
    </row>
    <row r="292" spans="1:27" x14ac:dyDescent="0.3">
      <c r="A292" t="s">
        <v>380</v>
      </c>
      <c r="B292" s="1">
        <v>45304.083333333336</v>
      </c>
      <c r="C292" s="1">
        <v>45304.583333333336</v>
      </c>
      <c r="D292" s="1">
        <v>45304.5</v>
      </c>
      <c r="E292" t="s">
        <v>32</v>
      </c>
      <c r="F292">
        <v>200</v>
      </c>
      <c r="G292">
        <v>3610</v>
      </c>
      <c r="H292">
        <v>743</v>
      </c>
      <c r="I292">
        <v>25</v>
      </c>
      <c r="J292" t="s">
        <v>37</v>
      </c>
      <c r="K292" t="s">
        <v>34</v>
      </c>
      <c r="L292" t="s">
        <v>98</v>
      </c>
      <c r="M292" t="s">
        <v>48</v>
      </c>
      <c r="N292" t="s">
        <v>40</v>
      </c>
      <c r="O292">
        <v>4</v>
      </c>
      <c r="P292" t="s">
        <v>25</v>
      </c>
      <c r="Q292">
        <v>4.2</v>
      </c>
      <c r="R292">
        <v>4</v>
      </c>
      <c r="S292">
        <f>(C292-D292)*24</f>
        <v>2.0000000000582077</v>
      </c>
      <c r="T292">
        <f>IF(C292&lt;=D292,1,0)</f>
        <v>0</v>
      </c>
      <c r="U292">
        <f>(C292-B292)*24</f>
        <v>12</v>
      </c>
      <c r="V292" s="2">
        <f>G292/(F292*U292)</f>
        <v>1.5041666666666667</v>
      </c>
      <c r="W292" t="str">
        <f>IF(OR(MONTH(B292)=12, MONTH(B292)&lt;=2), "Winter", IF(AND(MONTH(B292)&gt;=7, MONTH(B292)&lt;=9), "Monsoon", "Other"))</f>
        <v>Winter</v>
      </c>
      <c r="X292">
        <f>IF(C292&gt;D292,1,0)</f>
        <v>1</v>
      </c>
      <c r="Y292" t="str">
        <f t="shared" si="8"/>
        <v>Slight Delay</v>
      </c>
      <c r="Z292">
        <f t="shared" si="9"/>
        <v>0</v>
      </c>
      <c r="AA292" s="6" t="str">
        <f>TEXT(B292, "yyyy-mm-dd")</f>
        <v>2024-01-13</v>
      </c>
    </row>
    <row r="293" spans="1:27" x14ac:dyDescent="0.3">
      <c r="A293" t="s">
        <v>381</v>
      </c>
      <c r="B293" s="1">
        <v>45304.125</v>
      </c>
      <c r="C293" s="1">
        <v>45304.625</v>
      </c>
      <c r="D293" s="1">
        <v>45304.541666666664</v>
      </c>
      <c r="E293" t="s">
        <v>32</v>
      </c>
      <c r="F293">
        <v>400</v>
      </c>
      <c r="G293">
        <v>1297</v>
      </c>
      <c r="H293">
        <v>138</v>
      </c>
      <c r="I293">
        <v>6</v>
      </c>
      <c r="J293" t="s">
        <v>33</v>
      </c>
      <c r="K293" t="s">
        <v>34</v>
      </c>
      <c r="L293" t="s">
        <v>70</v>
      </c>
      <c r="M293" t="s">
        <v>23</v>
      </c>
      <c r="N293" t="s">
        <v>40</v>
      </c>
      <c r="O293">
        <v>4</v>
      </c>
      <c r="P293" t="s">
        <v>25</v>
      </c>
      <c r="Q293">
        <v>4.2</v>
      </c>
      <c r="R293">
        <v>4</v>
      </c>
      <c r="S293">
        <f>(C293-D293)*24</f>
        <v>2.0000000000582077</v>
      </c>
      <c r="T293">
        <f>IF(C293&lt;=D293,1,0)</f>
        <v>0</v>
      </c>
      <c r="U293">
        <f>(C293-B293)*24</f>
        <v>12</v>
      </c>
      <c r="V293" s="2">
        <f>G293/(F293*U293)</f>
        <v>0.27020833333333333</v>
      </c>
      <c r="W293" t="str">
        <f>IF(OR(MONTH(B293)=12, MONTH(B293)&lt;=2), "Winter", IF(AND(MONTH(B293)&gt;=7, MONTH(B293)&lt;=9), "Monsoon", "Other"))</f>
        <v>Winter</v>
      </c>
      <c r="X293">
        <f>IF(C293&gt;D293,1,0)</f>
        <v>1</v>
      </c>
      <c r="Y293" t="str">
        <f t="shared" si="8"/>
        <v>Slight Delay</v>
      </c>
      <c r="Z293">
        <f t="shared" si="9"/>
        <v>0</v>
      </c>
      <c r="AA293" s="6" t="str">
        <f>TEXT(B293, "yyyy-mm-dd")</f>
        <v>2024-01-13</v>
      </c>
    </row>
    <row r="294" spans="1:27" x14ac:dyDescent="0.3">
      <c r="A294" t="s">
        <v>382</v>
      </c>
      <c r="B294" s="1">
        <v>45304.166666666664</v>
      </c>
      <c r="C294" s="1">
        <v>45304.666666666664</v>
      </c>
      <c r="D294" s="1">
        <v>45304.583333333336</v>
      </c>
      <c r="E294" t="s">
        <v>50</v>
      </c>
      <c r="F294">
        <v>385</v>
      </c>
      <c r="G294">
        <v>2827</v>
      </c>
      <c r="H294">
        <v>630</v>
      </c>
      <c r="I294">
        <v>25</v>
      </c>
      <c r="J294" t="s">
        <v>37</v>
      </c>
      <c r="K294" t="s">
        <v>38</v>
      </c>
      <c r="L294" t="s">
        <v>225</v>
      </c>
      <c r="M294" t="s">
        <v>30</v>
      </c>
      <c r="N294" t="s">
        <v>24</v>
      </c>
      <c r="O294">
        <v>4.2</v>
      </c>
      <c r="P294" t="s">
        <v>25</v>
      </c>
      <c r="Q294">
        <v>4.3</v>
      </c>
      <c r="R294">
        <v>4.2</v>
      </c>
      <c r="S294">
        <f>(C294-D294)*24</f>
        <v>1.9999999998835847</v>
      </c>
      <c r="T294">
        <f>IF(C294&lt;=D294,1,0)</f>
        <v>0</v>
      </c>
      <c r="U294">
        <f>(C294-B294)*24</f>
        <v>12</v>
      </c>
      <c r="V294" s="2">
        <f>G294/(F294*U294)</f>
        <v>0.61190476190476195</v>
      </c>
      <c r="W294" t="str">
        <f>IF(OR(MONTH(B294)=12, MONTH(B294)&lt;=2), "Winter", IF(AND(MONTH(B294)&gt;=7, MONTH(B294)&lt;=9), "Monsoon", "Other"))</f>
        <v>Winter</v>
      </c>
      <c r="X294">
        <f>IF(C294&gt;D294,1,0)</f>
        <v>1</v>
      </c>
      <c r="Y294" t="str">
        <f t="shared" si="8"/>
        <v>Slight Delay</v>
      </c>
      <c r="Z294">
        <f t="shared" si="9"/>
        <v>0</v>
      </c>
      <c r="AA294" s="6" t="str">
        <f>TEXT(B294, "yyyy-mm-dd")</f>
        <v>2024-01-13</v>
      </c>
    </row>
    <row r="295" spans="1:27" x14ac:dyDescent="0.3">
      <c r="A295" t="s">
        <v>383</v>
      </c>
      <c r="B295" s="1">
        <v>45304.208333333336</v>
      </c>
      <c r="C295" s="1">
        <v>45304.708333333336</v>
      </c>
      <c r="D295" s="1">
        <v>45304.625</v>
      </c>
      <c r="E295" t="s">
        <v>32</v>
      </c>
      <c r="F295">
        <v>55</v>
      </c>
      <c r="G295">
        <v>1369</v>
      </c>
      <c r="H295">
        <v>182</v>
      </c>
      <c r="I295">
        <v>2</v>
      </c>
      <c r="J295" t="s">
        <v>33</v>
      </c>
      <c r="K295" t="s">
        <v>38</v>
      </c>
      <c r="L295" t="s">
        <v>72</v>
      </c>
      <c r="M295" t="s">
        <v>30</v>
      </c>
      <c r="N295" t="s">
        <v>24</v>
      </c>
      <c r="O295">
        <v>4</v>
      </c>
      <c r="P295" t="s">
        <v>25</v>
      </c>
      <c r="Q295">
        <v>4.3</v>
      </c>
      <c r="R295">
        <v>4</v>
      </c>
      <c r="S295">
        <f>(C295-D295)*24</f>
        <v>2.0000000000582077</v>
      </c>
      <c r="T295">
        <f>IF(C295&lt;=D295,1,0)</f>
        <v>0</v>
      </c>
      <c r="U295">
        <f>(C295-B295)*24</f>
        <v>12</v>
      </c>
      <c r="V295" s="2">
        <f>G295/(F295*U295)</f>
        <v>2.0742424242424242</v>
      </c>
      <c r="W295" t="str">
        <f>IF(OR(MONTH(B295)=12, MONTH(B295)&lt;=2), "Winter", IF(AND(MONTH(B295)&gt;=7, MONTH(B295)&lt;=9), "Monsoon", "Other"))</f>
        <v>Winter</v>
      </c>
      <c r="X295">
        <f>IF(C295&gt;D295,1,0)</f>
        <v>1</v>
      </c>
      <c r="Y295" t="str">
        <f t="shared" si="8"/>
        <v>Slight Delay</v>
      </c>
      <c r="Z295">
        <f t="shared" si="9"/>
        <v>0</v>
      </c>
      <c r="AA295" s="6" t="str">
        <f>TEXT(B295, "yyyy-mm-dd")</f>
        <v>2024-01-13</v>
      </c>
    </row>
    <row r="296" spans="1:27" x14ac:dyDescent="0.3">
      <c r="A296" t="s">
        <v>384</v>
      </c>
      <c r="B296" s="1">
        <v>45304.25</v>
      </c>
      <c r="C296" s="1">
        <v>45304.75</v>
      </c>
      <c r="D296" s="1">
        <v>45304.666666666664</v>
      </c>
      <c r="E296" t="s">
        <v>66</v>
      </c>
      <c r="F296">
        <v>846</v>
      </c>
      <c r="G296">
        <v>1950</v>
      </c>
      <c r="H296">
        <v>621</v>
      </c>
      <c r="I296">
        <v>20</v>
      </c>
      <c r="J296" t="s">
        <v>20</v>
      </c>
      <c r="K296" t="s">
        <v>64</v>
      </c>
      <c r="L296" t="s">
        <v>105</v>
      </c>
      <c r="M296" t="s">
        <v>61</v>
      </c>
      <c r="N296" t="s">
        <v>40</v>
      </c>
      <c r="O296">
        <v>4.5</v>
      </c>
      <c r="P296" t="s">
        <v>25</v>
      </c>
      <c r="Q296">
        <v>4.4000000000000004</v>
      </c>
      <c r="R296">
        <v>4.5</v>
      </c>
      <c r="S296">
        <f>(C296-D296)*24</f>
        <v>2.0000000000582077</v>
      </c>
      <c r="T296">
        <f>IF(C296&lt;=D296,1,0)</f>
        <v>0</v>
      </c>
      <c r="U296">
        <f>(C296-B296)*24</f>
        <v>12</v>
      </c>
      <c r="V296" s="2">
        <f>G296/(F296*U296)</f>
        <v>0.19208037825059102</v>
      </c>
      <c r="W296" t="str">
        <f>IF(OR(MONTH(B296)=12, MONTH(B296)&lt;=2), "Winter", IF(AND(MONTH(B296)&gt;=7, MONTH(B296)&lt;=9), "Monsoon", "Other"))</f>
        <v>Winter</v>
      </c>
      <c r="X296">
        <f>IF(C296&gt;D296,1,0)</f>
        <v>1</v>
      </c>
      <c r="Y296" t="str">
        <f t="shared" si="8"/>
        <v>Slight Delay</v>
      </c>
      <c r="Z296">
        <f t="shared" si="9"/>
        <v>0</v>
      </c>
      <c r="AA296" s="6" t="str">
        <f>TEXT(B296, "yyyy-mm-dd")</f>
        <v>2024-01-13</v>
      </c>
    </row>
    <row r="297" spans="1:27" x14ac:dyDescent="0.3">
      <c r="A297" t="s">
        <v>385</v>
      </c>
      <c r="B297" s="1">
        <v>45304.291666666664</v>
      </c>
      <c r="C297" s="1">
        <v>45304.791666666664</v>
      </c>
      <c r="D297" s="1">
        <v>45304.708333333336</v>
      </c>
      <c r="E297" t="s">
        <v>32</v>
      </c>
      <c r="F297">
        <v>554</v>
      </c>
      <c r="G297">
        <v>2810</v>
      </c>
      <c r="H297">
        <v>235</v>
      </c>
      <c r="I297">
        <v>28</v>
      </c>
      <c r="J297" t="s">
        <v>33</v>
      </c>
      <c r="K297" t="s">
        <v>34</v>
      </c>
      <c r="L297" t="s">
        <v>22</v>
      </c>
      <c r="M297" t="s">
        <v>48</v>
      </c>
      <c r="N297" t="s">
        <v>40</v>
      </c>
      <c r="O297">
        <v>3.8</v>
      </c>
      <c r="P297" t="s">
        <v>25</v>
      </c>
      <c r="Q297">
        <v>4.2</v>
      </c>
      <c r="R297">
        <v>3.8</v>
      </c>
      <c r="S297">
        <f>(C297-D297)*24</f>
        <v>1.9999999998835847</v>
      </c>
      <c r="T297">
        <f>IF(C297&lt;=D297,1,0)</f>
        <v>0</v>
      </c>
      <c r="U297">
        <f>(C297-B297)*24</f>
        <v>12</v>
      </c>
      <c r="V297" s="2">
        <f>G297/(F297*U297)</f>
        <v>0.42268351383874847</v>
      </c>
      <c r="W297" t="str">
        <f>IF(OR(MONTH(B297)=12, MONTH(B297)&lt;=2), "Winter", IF(AND(MONTH(B297)&gt;=7, MONTH(B297)&lt;=9), "Monsoon", "Other"))</f>
        <v>Winter</v>
      </c>
      <c r="X297">
        <f>IF(C297&gt;D297,1,0)</f>
        <v>1</v>
      </c>
      <c r="Y297" t="str">
        <f t="shared" si="8"/>
        <v>Slight Delay</v>
      </c>
      <c r="Z297">
        <f t="shared" si="9"/>
        <v>0</v>
      </c>
      <c r="AA297" s="6" t="str">
        <f>TEXT(B297, "yyyy-mm-dd")</f>
        <v>2024-01-13</v>
      </c>
    </row>
    <row r="298" spans="1:27" x14ac:dyDescent="0.3">
      <c r="A298" t="s">
        <v>386</v>
      </c>
      <c r="B298" s="1">
        <v>45304.333333333336</v>
      </c>
      <c r="C298" s="1">
        <v>45304.833333333336</v>
      </c>
      <c r="D298" s="1">
        <v>45304.75</v>
      </c>
      <c r="E298" t="s">
        <v>19</v>
      </c>
      <c r="F298">
        <v>317</v>
      </c>
      <c r="G298">
        <v>1052</v>
      </c>
      <c r="H298">
        <v>185</v>
      </c>
      <c r="I298">
        <v>27</v>
      </c>
      <c r="J298" t="s">
        <v>20</v>
      </c>
      <c r="K298" t="s">
        <v>34</v>
      </c>
      <c r="L298" t="s">
        <v>172</v>
      </c>
      <c r="M298" t="s">
        <v>61</v>
      </c>
      <c r="N298" t="s">
        <v>40</v>
      </c>
      <c r="O298">
        <v>4.7</v>
      </c>
      <c r="P298" t="s">
        <v>25</v>
      </c>
      <c r="Q298">
        <v>4.4000000000000004</v>
      </c>
      <c r="R298">
        <v>4.7</v>
      </c>
      <c r="S298">
        <f>(C298-D298)*24</f>
        <v>2.0000000000582077</v>
      </c>
      <c r="T298">
        <f>IF(C298&lt;=D298,1,0)</f>
        <v>0</v>
      </c>
      <c r="U298">
        <f>(C298-B298)*24</f>
        <v>12</v>
      </c>
      <c r="V298" s="2">
        <f>G298/(F298*U298)</f>
        <v>0.27655099894847529</v>
      </c>
      <c r="W298" t="str">
        <f>IF(OR(MONTH(B298)=12, MONTH(B298)&lt;=2), "Winter", IF(AND(MONTH(B298)&gt;=7, MONTH(B298)&lt;=9), "Monsoon", "Other"))</f>
        <v>Winter</v>
      </c>
      <c r="X298">
        <f>IF(C298&gt;D298,1,0)</f>
        <v>1</v>
      </c>
      <c r="Y298" t="str">
        <f t="shared" si="8"/>
        <v>Slight Delay</v>
      </c>
      <c r="Z298">
        <f t="shared" si="9"/>
        <v>0</v>
      </c>
      <c r="AA298" s="6" t="str">
        <f>TEXT(B298, "yyyy-mm-dd")</f>
        <v>2024-01-13</v>
      </c>
    </row>
    <row r="299" spans="1:27" x14ac:dyDescent="0.3">
      <c r="A299" t="s">
        <v>387</v>
      </c>
      <c r="B299" s="1">
        <v>45304.375</v>
      </c>
      <c r="C299" s="1">
        <v>45304.875</v>
      </c>
      <c r="D299" s="1">
        <v>45304.791666666664</v>
      </c>
      <c r="E299" t="s">
        <v>50</v>
      </c>
      <c r="F299">
        <v>744</v>
      </c>
      <c r="G299">
        <v>1976</v>
      </c>
      <c r="H299">
        <v>144</v>
      </c>
      <c r="I299">
        <v>10</v>
      </c>
      <c r="J299" t="s">
        <v>28</v>
      </c>
      <c r="K299" t="s">
        <v>64</v>
      </c>
      <c r="L299" t="s">
        <v>94</v>
      </c>
      <c r="M299" t="s">
        <v>23</v>
      </c>
      <c r="N299" t="s">
        <v>24</v>
      </c>
      <c r="O299">
        <v>4.5</v>
      </c>
      <c r="P299" t="s">
        <v>25</v>
      </c>
      <c r="Q299">
        <v>4.3</v>
      </c>
      <c r="R299">
        <v>4.5</v>
      </c>
      <c r="S299">
        <f>(C299-D299)*24</f>
        <v>2.0000000000582077</v>
      </c>
      <c r="T299">
        <f>IF(C299&lt;=D299,1,0)</f>
        <v>0</v>
      </c>
      <c r="U299">
        <f>(C299-B299)*24</f>
        <v>12</v>
      </c>
      <c r="V299" s="2">
        <f>G299/(F299*U299)</f>
        <v>0.22132616487455198</v>
      </c>
      <c r="W299" t="str">
        <f>IF(OR(MONTH(B299)=12, MONTH(B299)&lt;=2), "Winter", IF(AND(MONTH(B299)&gt;=7, MONTH(B299)&lt;=9), "Monsoon", "Other"))</f>
        <v>Winter</v>
      </c>
      <c r="X299">
        <f>IF(C299&gt;D299,1,0)</f>
        <v>1</v>
      </c>
      <c r="Y299" t="str">
        <f t="shared" si="8"/>
        <v>Slight Delay</v>
      </c>
      <c r="Z299">
        <f t="shared" si="9"/>
        <v>0</v>
      </c>
      <c r="AA299" s="6" t="str">
        <f>TEXT(B299, "yyyy-mm-dd")</f>
        <v>2024-01-13</v>
      </c>
    </row>
    <row r="300" spans="1:27" x14ac:dyDescent="0.3">
      <c r="A300" t="s">
        <v>388</v>
      </c>
      <c r="B300" s="1">
        <v>45304.416666666664</v>
      </c>
      <c r="C300" s="1">
        <v>45304.916666666664</v>
      </c>
      <c r="D300" s="1">
        <v>45304.833333333336</v>
      </c>
      <c r="E300" t="s">
        <v>50</v>
      </c>
      <c r="F300">
        <v>876</v>
      </c>
      <c r="G300">
        <v>3936</v>
      </c>
      <c r="H300">
        <v>298</v>
      </c>
      <c r="I300">
        <v>10</v>
      </c>
      <c r="J300" t="s">
        <v>20</v>
      </c>
      <c r="K300" t="s">
        <v>21</v>
      </c>
      <c r="L300" t="s">
        <v>88</v>
      </c>
      <c r="M300" t="s">
        <v>48</v>
      </c>
      <c r="N300" t="s">
        <v>24</v>
      </c>
      <c r="O300">
        <v>3.8</v>
      </c>
      <c r="P300" t="s">
        <v>25</v>
      </c>
      <c r="Q300">
        <v>4.2</v>
      </c>
      <c r="R300">
        <v>3.8</v>
      </c>
      <c r="S300">
        <f>(C300-D300)*24</f>
        <v>1.9999999998835847</v>
      </c>
      <c r="T300">
        <f>IF(C300&lt;=D300,1,0)</f>
        <v>0</v>
      </c>
      <c r="U300">
        <f>(C300-B300)*24</f>
        <v>12</v>
      </c>
      <c r="V300" s="2">
        <f>G300/(F300*U300)</f>
        <v>0.37442922374429222</v>
      </c>
      <c r="W300" t="str">
        <f>IF(OR(MONTH(B300)=12, MONTH(B300)&lt;=2), "Winter", IF(AND(MONTH(B300)&gt;=7, MONTH(B300)&lt;=9), "Monsoon", "Other"))</f>
        <v>Winter</v>
      </c>
      <c r="X300">
        <f>IF(C300&gt;D300,1,0)</f>
        <v>1</v>
      </c>
      <c r="Y300" t="str">
        <f t="shared" si="8"/>
        <v>Slight Delay</v>
      </c>
      <c r="Z300">
        <f t="shared" si="9"/>
        <v>0</v>
      </c>
      <c r="AA300" s="6" t="str">
        <f>TEXT(B300, "yyyy-mm-dd")</f>
        <v>2024-01-13</v>
      </c>
    </row>
    <row r="301" spans="1:27" x14ac:dyDescent="0.3">
      <c r="A301" t="s">
        <v>389</v>
      </c>
      <c r="B301" s="1">
        <v>45304.458333333336</v>
      </c>
      <c r="C301" s="1">
        <v>45304.958333333336</v>
      </c>
      <c r="D301" s="1">
        <v>45304.875</v>
      </c>
      <c r="E301" t="s">
        <v>27</v>
      </c>
      <c r="F301">
        <v>395</v>
      </c>
      <c r="G301">
        <v>1330</v>
      </c>
      <c r="H301">
        <v>77</v>
      </c>
      <c r="I301">
        <v>29</v>
      </c>
      <c r="J301" t="s">
        <v>20</v>
      </c>
      <c r="K301" t="s">
        <v>34</v>
      </c>
      <c r="L301" t="s">
        <v>84</v>
      </c>
      <c r="M301" t="s">
        <v>61</v>
      </c>
      <c r="N301" t="s">
        <v>40</v>
      </c>
      <c r="P301" t="s">
        <v>25</v>
      </c>
      <c r="Q301">
        <v>4.4000000000000004</v>
      </c>
      <c r="R301">
        <v>4.4000000000000004</v>
      </c>
      <c r="S301">
        <f>(C301-D301)*24</f>
        <v>2.0000000000582077</v>
      </c>
      <c r="T301">
        <f>IF(C301&lt;=D301,1,0)</f>
        <v>0</v>
      </c>
      <c r="U301">
        <f>(C301-B301)*24</f>
        <v>12</v>
      </c>
      <c r="V301" s="2">
        <f>G301/(F301*U301)</f>
        <v>0.28059071729957807</v>
      </c>
      <c r="W301" t="str">
        <f>IF(OR(MONTH(B301)=12, MONTH(B301)&lt;=2), "Winter", IF(AND(MONTH(B301)&gt;=7, MONTH(B301)&lt;=9), "Monsoon", "Other"))</f>
        <v>Winter</v>
      </c>
      <c r="X301">
        <f>IF(C301&gt;D301,1,0)</f>
        <v>1</v>
      </c>
      <c r="Y301" t="str">
        <f t="shared" si="8"/>
        <v>Slight Delay</v>
      </c>
      <c r="Z301">
        <f t="shared" si="9"/>
        <v>0</v>
      </c>
      <c r="AA301" s="6" t="str">
        <f>TEXT(B301, "yyyy-mm-dd")</f>
        <v>2024-01-13</v>
      </c>
    </row>
    <row r="302" spans="1:27" x14ac:dyDescent="0.3">
      <c r="A302" t="s">
        <v>390</v>
      </c>
      <c r="B302" s="1">
        <v>45304.5</v>
      </c>
      <c r="C302" s="1">
        <v>45305</v>
      </c>
      <c r="D302" s="1">
        <v>45304.916666666664</v>
      </c>
      <c r="E302" t="s">
        <v>55</v>
      </c>
      <c r="F302">
        <v>495</v>
      </c>
      <c r="G302">
        <v>4638</v>
      </c>
      <c r="H302">
        <v>257</v>
      </c>
      <c r="I302">
        <v>9</v>
      </c>
      <c r="J302" t="s">
        <v>33</v>
      </c>
      <c r="K302" t="s">
        <v>21</v>
      </c>
      <c r="L302" t="s">
        <v>90</v>
      </c>
      <c r="M302" t="s">
        <v>48</v>
      </c>
      <c r="N302" t="s">
        <v>24</v>
      </c>
      <c r="O302">
        <v>4.2</v>
      </c>
      <c r="P302" t="s">
        <v>25</v>
      </c>
      <c r="Q302">
        <v>4.2</v>
      </c>
      <c r="R302">
        <v>4.2</v>
      </c>
      <c r="S302">
        <f>(C302-D302)*24</f>
        <v>2.0000000000582077</v>
      </c>
      <c r="T302">
        <f>IF(C302&lt;=D302,1,0)</f>
        <v>0</v>
      </c>
      <c r="U302">
        <f>(C302-B302)*24</f>
        <v>12</v>
      </c>
      <c r="V302" s="2">
        <f>G302/(F302*U302)</f>
        <v>0.78080808080808084</v>
      </c>
      <c r="W302" t="str">
        <f>IF(OR(MONTH(B302)=12, MONTH(B302)&lt;=2), "Winter", IF(AND(MONTH(B302)&gt;=7, MONTH(B302)&lt;=9), "Monsoon", "Other"))</f>
        <v>Winter</v>
      </c>
      <c r="X302">
        <f>IF(C302&gt;D302,1,0)</f>
        <v>1</v>
      </c>
      <c r="Y302" t="str">
        <f t="shared" si="8"/>
        <v>Slight Delay</v>
      </c>
      <c r="Z302">
        <f t="shared" si="9"/>
        <v>0</v>
      </c>
      <c r="AA302" s="6" t="str">
        <f>TEXT(B302, "yyyy-mm-dd")</f>
        <v>2024-01-13</v>
      </c>
    </row>
    <row r="303" spans="1:27" x14ac:dyDescent="0.3">
      <c r="A303" t="s">
        <v>391</v>
      </c>
      <c r="B303" s="1">
        <v>45304.541666666664</v>
      </c>
      <c r="C303" s="1">
        <v>45305.041666666664</v>
      </c>
      <c r="D303" s="1">
        <v>45304.958333333336</v>
      </c>
      <c r="E303" t="s">
        <v>66</v>
      </c>
      <c r="F303">
        <v>778</v>
      </c>
      <c r="G303">
        <v>1288</v>
      </c>
      <c r="H303">
        <v>384</v>
      </c>
      <c r="I303">
        <v>4</v>
      </c>
      <c r="J303" t="s">
        <v>37</v>
      </c>
      <c r="K303" t="s">
        <v>21</v>
      </c>
      <c r="L303" t="s">
        <v>39</v>
      </c>
      <c r="M303" t="s">
        <v>23</v>
      </c>
      <c r="N303" t="s">
        <v>40</v>
      </c>
      <c r="P303" t="s">
        <v>25</v>
      </c>
      <c r="Q303">
        <v>4.2</v>
      </c>
      <c r="R303">
        <v>4.2</v>
      </c>
      <c r="S303">
        <f>(C303-D303)*24</f>
        <v>1.9999999998835847</v>
      </c>
      <c r="T303">
        <f>IF(C303&lt;=D303,1,0)</f>
        <v>0</v>
      </c>
      <c r="U303">
        <f>(C303-B303)*24</f>
        <v>12</v>
      </c>
      <c r="V303" s="2">
        <f>G303/(F303*U303)</f>
        <v>0.13796058269065981</v>
      </c>
      <c r="W303" t="str">
        <f>IF(OR(MONTH(B303)=12, MONTH(B303)&lt;=2), "Winter", IF(AND(MONTH(B303)&gt;=7, MONTH(B303)&lt;=9), "Monsoon", "Other"))</f>
        <v>Winter</v>
      </c>
      <c r="X303">
        <f>IF(C303&gt;D303,1,0)</f>
        <v>1</v>
      </c>
      <c r="Y303" t="str">
        <f t="shared" si="8"/>
        <v>Slight Delay</v>
      </c>
      <c r="Z303">
        <f t="shared" si="9"/>
        <v>0</v>
      </c>
      <c r="AA303" s="6" t="str">
        <f>TEXT(B303, "yyyy-mm-dd")</f>
        <v>2024-01-13</v>
      </c>
    </row>
    <row r="304" spans="1:27" x14ac:dyDescent="0.3">
      <c r="A304" t="s">
        <v>392</v>
      </c>
      <c r="B304" s="1">
        <v>45304.583333333336</v>
      </c>
      <c r="C304" s="1">
        <v>45305.083333333336</v>
      </c>
      <c r="D304" s="1">
        <v>45305</v>
      </c>
      <c r="E304" t="s">
        <v>27</v>
      </c>
      <c r="F304">
        <v>623</v>
      </c>
      <c r="G304">
        <v>4042</v>
      </c>
      <c r="H304">
        <v>457</v>
      </c>
      <c r="I304">
        <v>28</v>
      </c>
      <c r="J304" t="s">
        <v>33</v>
      </c>
      <c r="K304" t="s">
        <v>64</v>
      </c>
      <c r="L304" t="s">
        <v>138</v>
      </c>
      <c r="M304" t="s">
        <v>45</v>
      </c>
      <c r="N304" t="s">
        <v>24</v>
      </c>
      <c r="P304" t="s">
        <v>25</v>
      </c>
      <c r="Q304">
        <v>4.2</v>
      </c>
      <c r="R304">
        <v>4.2</v>
      </c>
      <c r="S304">
        <f>(C304-D304)*24</f>
        <v>2.0000000000582077</v>
      </c>
      <c r="T304">
        <f>IF(C304&lt;=D304,1,0)</f>
        <v>0</v>
      </c>
      <c r="U304">
        <f>(C304-B304)*24</f>
        <v>12</v>
      </c>
      <c r="V304" s="2">
        <f>G304/(F304*U304)</f>
        <v>0.54066345639379343</v>
      </c>
      <c r="W304" t="str">
        <f>IF(OR(MONTH(B304)=12, MONTH(B304)&lt;=2), "Winter", IF(AND(MONTH(B304)&gt;=7, MONTH(B304)&lt;=9), "Monsoon", "Other"))</f>
        <v>Winter</v>
      </c>
      <c r="X304">
        <f>IF(C304&gt;D304,1,0)</f>
        <v>1</v>
      </c>
      <c r="Y304" t="str">
        <f t="shared" si="8"/>
        <v>Slight Delay</v>
      </c>
      <c r="Z304">
        <f t="shared" si="9"/>
        <v>0</v>
      </c>
      <c r="AA304" s="6" t="str">
        <f>TEXT(B304, "yyyy-mm-dd")</f>
        <v>2024-01-13</v>
      </c>
    </row>
    <row r="305" spans="1:27" x14ac:dyDescent="0.3">
      <c r="A305" t="s">
        <v>393</v>
      </c>
      <c r="B305" s="1">
        <v>45304.625</v>
      </c>
      <c r="C305" s="1">
        <v>45305.125</v>
      </c>
      <c r="D305" s="1">
        <v>45305.041666666664</v>
      </c>
      <c r="E305" t="s">
        <v>27</v>
      </c>
      <c r="F305">
        <v>478</v>
      </c>
      <c r="G305">
        <v>1938</v>
      </c>
      <c r="H305">
        <v>238</v>
      </c>
      <c r="I305">
        <v>16</v>
      </c>
      <c r="J305" t="s">
        <v>20</v>
      </c>
      <c r="K305" t="s">
        <v>21</v>
      </c>
      <c r="L305" t="s">
        <v>100</v>
      </c>
      <c r="M305" t="s">
        <v>48</v>
      </c>
      <c r="N305" t="s">
        <v>24</v>
      </c>
      <c r="O305">
        <v>3.8</v>
      </c>
      <c r="P305" t="s">
        <v>25</v>
      </c>
      <c r="Q305">
        <v>4.2</v>
      </c>
      <c r="R305">
        <v>3.8</v>
      </c>
      <c r="S305">
        <f>(C305-D305)*24</f>
        <v>2.0000000000582077</v>
      </c>
      <c r="T305">
        <f>IF(C305&lt;=D305,1,0)</f>
        <v>0</v>
      </c>
      <c r="U305">
        <f>(C305-B305)*24</f>
        <v>12</v>
      </c>
      <c r="V305" s="2">
        <f>G305/(F305*U305)</f>
        <v>0.33786610878661089</v>
      </c>
      <c r="W305" t="str">
        <f>IF(OR(MONTH(B305)=12, MONTH(B305)&lt;=2), "Winter", IF(AND(MONTH(B305)&gt;=7, MONTH(B305)&lt;=9), "Monsoon", "Other"))</f>
        <v>Winter</v>
      </c>
      <c r="X305">
        <f>IF(C305&gt;D305,1,0)</f>
        <v>1</v>
      </c>
      <c r="Y305" t="str">
        <f t="shared" si="8"/>
        <v>Slight Delay</v>
      </c>
      <c r="Z305">
        <f t="shared" si="9"/>
        <v>0</v>
      </c>
      <c r="AA305" s="6" t="str">
        <f>TEXT(B305, "yyyy-mm-dd")</f>
        <v>2024-01-13</v>
      </c>
    </row>
    <row r="306" spans="1:27" x14ac:dyDescent="0.3">
      <c r="A306" t="s">
        <v>394</v>
      </c>
      <c r="B306" s="1">
        <v>45304.666666666664</v>
      </c>
      <c r="C306" s="1">
        <v>45305.166666666664</v>
      </c>
      <c r="D306" s="1">
        <v>45305.083333333336</v>
      </c>
      <c r="E306" t="s">
        <v>32</v>
      </c>
      <c r="F306">
        <v>853</v>
      </c>
      <c r="G306">
        <v>3982</v>
      </c>
      <c r="H306">
        <v>161</v>
      </c>
      <c r="I306">
        <v>7</v>
      </c>
      <c r="J306" t="s">
        <v>20</v>
      </c>
      <c r="K306" t="s">
        <v>64</v>
      </c>
      <c r="L306" t="s">
        <v>131</v>
      </c>
      <c r="M306" t="s">
        <v>48</v>
      </c>
      <c r="N306" t="s">
        <v>24</v>
      </c>
      <c r="P306" t="s">
        <v>25</v>
      </c>
      <c r="Q306">
        <v>4.2</v>
      </c>
      <c r="R306">
        <v>4.2</v>
      </c>
      <c r="S306">
        <f>(C306-D306)*24</f>
        <v>1.9999999998835847</v>
      </c>
      <c r="T306">
        <f>IF(C306&lt;=D306,1,0)</f>
        <v>0</v>
      </c>
      <c r="U306">
        <f>(C306-B306)*24</f>
        <v>12</v>
      </c>
      <c r="V306" s="2">
        <f>G306/(F306*U306)</f>
        <v>0.38901914810472843</v>
      </c>
      <c r="W306" t="str">
        <f>IF(OR(MONTH(B306)=12, MONTH(B306)&lt;=2), "Winter", IF(AND(MONTH(B306)&gt;=7, MONTH(B306)&lt;=9), "Monsoon", "Other"))</f>
        <v>Winter</v>
      </c>
      <c r="X306">
        <f>IF(C306&gt;D306,1,0)</f>
        <v>1</v>
      </c>
      <c r="Y306" t="str">
        <f t="shared" si="8"/>
        <v>Slight Delay</v>
      </c>
      <c r="Z306">
        <f t="shared" si="9"/>
        <v>0</v>
      </c>
      <c r="AA306" s="6" t="str">
        <f>TEXT(B306, "yyyy-mm-dd")</f>
        <v>2024-01-13</v>
      </c>
    </row>
    <row r="307" spans="1:27" x14ac:dyDescent="0.3">
      <c r="A307" t="s">
        <v>395</v>
      </c>
      <c r="B307" s="1">
        <v>45304.708333333336</v>
      </c>
      <c r="C307" s="1">
        <v>45305.208333333336</v>
      </c>
      <c r="D307" s="1">
        <v>45305.125</v>
      </c>
      <c r="E307" t="s">
        <v>19</v>
      </c>
      <c r="F307">
        <v>905</v>
      </c>
      <c r="G307">
        <v>4980</v>
      </c>
      <c r="H307">
        <v>719</v>
      </c>
      <c r="I307">
        <v>17</v>
      </c>
      <c r="J307" t="s">
        <v>20</v>
      </c>
      <c r="K307" t="s">
        <v>38</v>
      </c>
      <c r="L307" t="s">
        <v>113</v>
      </c>
      <c r="M307" t="s">
        <v>30</v>
      </c>
      <c r="N307" t="s">
        <v>40</v>
      </c>
      <c r="O307">
        <v>4.5</v>
      </c>
      <c r="P307" t="s">
        <v>25</v>
      </c>
      <c r="Q307">
        <v>4.3</v>
      </c>
      <c r="R307">
        <v>4.5</v>
      </c>
      <c r="S307">
        <f>(C307-D307)*24</f>
        <v>2.0000000000582077</v>
      </c>
      <c r="T307">
        <f>IF(C307&lt;=D307,1,0)</f>
        <v>0</v>
      </c>
      <c r="U307">
        <f>(C307-B307)*24</f>
        <v>12</v>
      </c>
      <c r="V307" s="2">
        <f>G307/(F307*U307)</f>
        <v>0.4585635359116022</v>
      </c>
      <c r="W307" t="str">
        <f>IF(OR(MONTH(B307)=12, MONTH(B307)&lt;=2), "Winter", IF(AND(MONTH(B307)&gt;=7, MONTH(B307)&lt;=9), "Monsoon", "Other"))</f>
        <v>Winter</v>
      </c>
      <c r="X307">
        <f>IF(C307&gt;D307,1,0)</f>
        <v>1</v>
      </c>
      <c r="Y307" t="str">
        <f t="shared" si="8"/>
        <v>Slight Delay</v>
      </c>
      <c r="Z307">
        <f t="shared" si="9"/>
        <v>0</v>
      </c>
      <c r="AA307" s="6" t="str">
        <f>TEXT(B307, "yyyy-mm-dd")</f>
        <v>2024-01-13</v>
      </c>
    </row>
    <row r="308" spans="1:27" x14ac:dyDescent="0.3">
      <c r="A308" t="s">
        <v>396</v>
      </c>
      <c r="B308" s="1">
        <v>45304.75</v>
      </c>
      <c r="C308" s="1">
        <v>45305.25</v>
      </c>
      <c r="D308" s="1">
        <v>45305.166666666664</v>
      </c>
      <c r="E308" t="s">
        <v>19</v>
      </c>
      <c r="F308">
        <v>563</v>
      </c>
      <c r="G308">
        <v>1787</v>
      </c>
      <c r="H308">
        <v>520</v>
      </c>
      <c r="I308">
        <v>28</v>
      </c>
      <c r="J308" t="s">
        <v>28</v>
      </c>
      <c r="K308" t="s">
        <v>64</v>
      </c>
      <c r="L308" t="s">
        <v>90</v>
      </c>
      <c r="M308" t="s">
        <v>23</v>
      </c>
      <c r="N308" t="s">
        <v>24</v>
      </c>
      <c r="O308">
        <v>4.7</v>
      </c>
      <c r="P308" t="s">
        <v>25</v>
      </c>
      <c r="Q308">
        <v>4.3</v>
      </c>
      <c r="R308">
        <v>4.7</v>
      </c>
      <c r="S308">
        <f>(C308-D308)*24</f>
        <v>2.0000000000582077</v>
      </c>
      <c r="T308">
        <f>IF(C308&lt;=D308,1,0)</f>
        <v>0</v>
      </c>
      <c r="U308">
        <f>(C308-B308)*24</f>
        <v>12</v>
      </c>
      <c r="V308" s="2">
        <f>G308/(F308*U308)</f>
        <v>0.26450562462995858</v>
      </c>
      <c r="W308" t="str">
        <f>IF(OR(MONTH(B308)=12, MONTH(B308)&lt;=2), "Winter", IF(AND(MONTH(B308)&gt;=7, MONTH(B308)&lt;=9), "Monsoon", "Other"))</f>
        <v>Winter</v>
      </c>
      <c r="X308">
        <f>IF(C308&gt;D308,1,0)</f>
        <v>1</v>
      </c>
      <c r="Y308" t="str">
        <f t="shared" si="8"/>
        <v>Slight Delay</v>
      </c>
      <c r="Z308">
        <f t="shared" si="9"/>
        <v>0</v>
      </c>
      <c r="AA308" s="6" t="str">
        <f>TEXT(B308, "yyyy-mm-dd")</f>
        <v>2024-01-13</v>
      </c>
    </row>
    <row r="309" spans="1:27" x14ac:dyDescent="0.3">
      <c r="A309" t="s">
        <v>397</v>
      </c>
      <c r="B309" s="1">
        <v>45304.791666666664</v>
      </c>
      <c r="C309" s="1">
        <v>45305.291666666664</v>
      </c>
      <c r="D309" s="1">
        <v>45305.208333333336</v>
      </c>
      <c r="E309" t="s">
        <v>27</v>
      </c>
      <c r="F309">
        <v>933</v>
      </c>
      <c r="G309">
        <v>4944</v>
      </c>
      <c r="H309">
        <v>647</v>
      </c>
      <c r="I309">
        <v>3</v>
      </c>
      <c r="J309" t="s">
        <v>33</v>
      </c>
      <c r="K309" t="s">
        <v>21</v>
      </c>
      <c r="L309" t="s">
        <v>129</v>
      </c>
      <c r="M309" t="s">
        <v>45</v>
      </c>
      <c r="N309" t="s">
        <v>40</v>
      </c>
      <c r="P309" t="s">
        <v>25</v>
      </c>
      <c r="Q309">
        <v>4.2</v>
      </c>
      <c r="R309">
        <v>4.2</v>
      </c>
      <c r="S309">
        <f>(C309-D309)*24</f>
        <v>1.9999999998835847</v>
      </c>
      <c r="T309">
        <f>IF(C309&lt;=D309,1,0)</f>
        <v>0</v>
      </c>
      <c r="U309">
        <f>(C309-B309)*24</f>
        <v>12</v>
      </c>
      <c r="V309" s="2">
        <f>G309/(F309*U309)</f>
        <v>0.44158628081457663</v>
      </c>
      <c r="W309" t="str">
        <f>IF(OR(MONTH(B309)=12, MONTH(B309)&lt;=2), "Winter", IF(AND(MONTH(B309)&gt;=7, MONTH(B309)&lt;=9), "Monsoon", "Other"))</f>
        <v>Winter</v>
      </c>
      <c r="X309">
        <f>IF(C309&gt;D309,1,0)</f>
        <v>1</v>
      </c>
      <c r="Y309" t="str">
        <f t="shared" si="8"/>
        <v>Slight Delay</v>
      </c>
      <c r="Z309">
        <f t="shared" si="9"/>
        <v>0</v>
      </c>
      <c r="AA309" s="6" t="str">
        <f>TEXT(B309, "yyyy-mm-dd")</f>
        <v>2024-01-13</v>
      </c>
    </row>
    <row r="310" spans="1:27" x14ac:dyDescent="0.3">
      <c r="A310" t="s">
        <v>398</v>
      </c>
      <c r="B310" s="1">
        <v>45304.833333333336</v>
      </c>
      <c r="C310" s="1">
        <v>45305.333333333336</v>
      </c>
      <c r="D310" s="1">
        <v>45305.25</v>
      </c>
      <c r="E310" t="s">
        <v>32</v>
      </c>
      <c r="F310">
        <v>327</v>
      </c>
      <c r="G310">
        <v>2645</v>
      </c>
      <c r="H310">
        <v>624</v>
      </c>
      <c r="I310">
        <v>11</v>
      </c>
      <c r="J310" t="s">
        <v>33</v>
      </c>
      <c r="K310" t="s">
        <v>64</v>
      </c>
      <c r="L310" t="s">
        <v>129</v>
      </c>
      <c r="M310" t="s">
        <v>61</v>
      </c>
      <c r="N310" t="s">
        <v>24</v>
      </c>
      <c r="P310" t="s">
        <v>25</v>
      </c>
      <c r="Q310">
        <v>4.3</v>
      </c>
      <c r="R310">
        <v>4.3</v>
      </c>
      <c r="S310">
        <f>(C310-D310)*24</f>
        <v>2.0000000000582077</v>
      </c>
      <c r="T310">
        <f>IF(C310&lt;=D310,1,0)</f>
        <v>0</v>
      </c>
      <c r="U310">
        <f>(C310-B310)*24</f>
        <v>12</v>
      </c>
      <c r="V310" s="2">
        <f>G310/(F310*U310)</f>
        <v>0.67405708460754332</v>
      </c>
      <c r="W310" t="str">
        <f>IF(OR(MONTH(B310)=12, MONTH(B310)&lt;=2), "Winter", IF(AND(MONTH(B310)&gt;=7, MONTH(B310)&lt;=9), "Monsoon", "Other"))</f>
        <v>Winter</v>
      </c>
      <c r="X310">
        <f>IF(C310&gt;D310,1,0)</f>
        <v>1</v>
      </c>
      <c r="Y310" t="str">
        <f t="shared" si="8"/>
        <v>Slight Delay</v>
      </c>
      <c r="Z310">
        <f t="shared" si="9"/>
        <v>0</v>
      </c>
      <c r="AA310" s="6" t="str">
        <f>TEXT(B310, "yyyy-mm-dd")</f>
        <v>2024-01-13</v>
      </c>
    </row>
    <row r="311" spans="1:27" x14ac:dyDescent="0.3">
      <c r="A311" t="s">
        <v>399</v>
      </c>
      <c r="B311" s="1">
        <v>45304.875</v>
      </c>
      <c r="C311" s="1">
        <v>45305.375</v>
      </c>
      <c r="D311" s="1">
        <v>45305.291666666664</v>
      </c>
      <c r="E311" t="s">
        <v>19</v>
      </c>
      <c r="F311">
        <v>938</v>
      </c>
      <c r="G311">
        <v>4177</v>
      </c>
      <c r="H311">
        <v>213</v>
      </c>
      <c r="I311">
        <v>29</v>
      </c>
      <c r="J311" t="s">
        <v>33</v>
      </c>
      <c r="K311" t="s">
        <v>21</v>
      </c>
      <c r="L311" t="s">
        <v>253</v>
      </c>
      <c r="M311" t="s">
        <v>48</v>
      </c>
      <c r="N311" t="s">
        <v>40</v>
      </c>
      <c r="O311">
        <v>4</v>
      </c>
      <c r="P311" t="s">
        <v>25</v>
      </c>
      <c r="Q311">
        <v>4.2</v>
      </c>
      <c r="R311">
        <v>4</v>
      </c>
      <c r="S311">
        <f>(C311-D311)*24</f>
        <v>2.0000000000582077</v>
      </c>
      <c r="T311">
        <f>IF(C311&lt;=D311,1,0)</f>
        <v>0</v>
      </c>
      <c r="U311">
        <f>(C311-B311)*24</f>
        <v>12</v>
      </c>
      <c r="V311" s="2">
        <f>G311/(F311*U311)</f>
        <v>0.371090973702914</v>
      </c>
      <c r="W311" t="str">
        <f>IF(OR(MONTH(B311)=12, MONTH(B311)&lt;=2), "Winter", IF(AND(MONTH(B311)&gt;=7, MONTH(B311)&lt;=9), "Monsoon", "Other"))</f>
        <v>Winter</v>
      </c>
      <c r="X311">
        <f>IF(C311&gt;D311,1,0)</f>
        <v>1</v>
      </c>
      <c r="Y311" t="str">
        <f t="shared" si="8"/>
        <v>Slight Delay</v>
      </c>
      <c r="Z311">
        <f t="shared" si="9"/>
        <v>0</v>
      </c>
      <c r="AA311" s="6" t="str">
        <f>TEXT(B311, "yyyy-mm-dd")</f>
        <v>2024-01-13</v>
      </c>
    </row>
    <row r="312" spans="1:27" x14ac:dyDescent="0.3">
      <c r="A312" t="s">
        <v>400</v>
      </c>
      <c r="B312" s="1">
        <v>45304.916666666664</v>
      </c>
      <c r="C312" s="1">
        <v>45305.416666666664</v>
      </c>
      <c r="D312" s="1">
        <v>45305.333333333336</v>
      </c>
      <c r="E312" t="s">
        <v>19</v>
      </c>
      <c r="F312">
        <v>469</v>
      </c>
      <c r="G312">
        <v>4596</v>
      </c>
      <c r="H312">
        <v>280</v>
      </c>
      <c r="I312">
        <v>4</v>
      </c>
      <c r="J312" t="s">
        <v>20</v>
      </c>
      <c r="K312" t="s">
        <v>64</v>
      </c>
      <c r="L312" t="s">
        <v>51</v>
      </c>
      <c r="M312" t="s">
        <v>30</v>
      </c>
      <c r="N312" t="s">
        <v>24</v>
      </c>
      <c r="P312" t="s">
        <v>25</v>
      </c>
      <c r="Q312">
        <v>4.3</v>
      </c>
      <c r="R312">
        <v>4.3</v>
      </c>
      <c r="S312">
        <f>(C312-D312)*24</f>
        <v>1.9999999998835847</v>
      </c>
      <c r="T312">
        <f>IF(C312&lt;=D312,1,0)</f>
        <v>0</v>
      </c>
      <c r="U312">
        <f>(C312-B312)*24</f>
        <v>12</v>
      </c>
      <c r="V312" s="2">
        <f>G312/(F312*U312)</f>
        <v>0.81663113006396593</v>
      </c>
      <c r="W312" t="str">
        <f>IF(OR(MONTH(B312)=12, MONTH(B312)&lt;=2), "Winter", IF(AND(MONTH(B312)&gt;=7, MONTH(B312)&lt;=9), "Monsoon", "Other"))</f>
        <v>Winter</v>
      </c>
      <c r="X312">
        <f>IF(C312&gt;D312,1,0)</f>
        <v>1</v>
      </c>
      <c r="Y312" t="str">
        <f t="shared" si="8"/>
        <v>Slight Delay</v>
      </c>
      <c r="Z312">
        <f t="shared" si="9"/>
        <v>0</v>
      </c>
      <c r="AA312" s="6" t="str">
        <f>TEXT(B312, "yyyy-mm-dd")</f>
        <v>2024-01-13</v>
      </c>
    </row>
    <row r="313" spans="1:27" x14ac:dyDescent="0.3">
      <c r="A313" t="s">
        <v>401</v>
      </c>
      <c r="B313" s="1">
        <v>45304.958333333336</v>
      </c>
      <c r="C313" s="1">
        <v>45305.458333333336</v>
      </c>
      <c r="D313" s="1">
        <v>45305.375</v>
      </c>
      <c r="E313" t="s">
        <v>66</v>
      </c>
      <c r="F313">
        <v>329</v>
      </c>
      <c r="G313">
        <v>587</v>
      </c>
      <c r="H313">
        <v>54</v>
      </c>
      <c r="I313">
        <v>9</v>
      </c>
      <c r="J313" t="s">
        <v>33</v>
      </c>
      <c r="K313" t="s">
        <v>38</v>
      </c>
      <c r="L313" t="s">
        <v>229</v>
      </c>
      <c r="M313" t="s">
        <v>23</v>
      </c>
      <c r="N313" t="s">
        <v>40</v>
      </c>
      <c r="O313">
        <v>4.5</v>
      </c>
      <c r="P313" t="s">
        <v>25</v>
      </c>
      <c r="Q313">
        <v>4.2</v>
      </c>
      <c r="R313">
        <v>4.5</v>
      </c>
      <c r="S313">
        <f>(C313-D313)*24</f>
        <v>2.0000000000582077</v>
      </c>
      <c r="T313">
        <f>IF(C313&lt;=D313,1,0)</f>
        <v>0</v>
      </c>
      <c r="U313">
        <f>(C313-B313)*24</f>
        <v>12</v>
      </c>
      <c r="V313" s="2">
        <f>G313/(F313*U313)</f>
        <v>0.14868287740628167</v>
      </c>
      <c r="W313" t="str">
        <f>IF(OR(MONTH(B313)=12, MONTH(B313)&lt;=2), "Winter", IF(AND(MONTH(B313)&gt;=7, MONTH(B313)&lt;=9), "Monsoon", "Other"))</f>
        <v>Winter</v>
      </c>
      <c r="X313">
        <f>IF(C313&gt;D313,1,0)</f>
        <v>1</v>
      </c>
      <c r="Y313" t="str">
        <f t="shared" si="8"/>
        <v>Slight Delay</v>
      </c>
      <c r="Z313">
        <f t="shared" si="9"/>
        <v>0</v>
      </c>
      <c r="AA313" s="6" t="str">
        <f>TEXT(B313, "yyyy-mm-dd")</f>
        <v>2024-01-13</v>
      </c>
    </row>
    <row r="314" spans="1:27" x14ac:dyDescent="0.3">
      <c r="A314" t="s">
        <v>402</v>
      </c>
      <c r="B314" s="1">
        <v>45305</v>
      </c>
      <c r="C314" s="1">
        <v>45305.5</v>
      </c>
      <c r="D314" s="1">
        <v>45305.416666666664</v>
      </c>
      <c r="E314" t="s">
        <v>50</v>
      </c>
      <c r="F314">
        <v>222</v>
      </c>
      <c r="G314">
        <v>869</v>
      </c>
      <c r="H314">
        <v>716</v>
      </c>
      <c r="I314">
        <v>20</v>
      </c>
      <c r="J314" t="s">
        <v>20</v>
      </c>
      <c r="K314" t="s">
        <v>64</v>
      </c>
      <c r="L314" t="s">
        <v>88</v>
      </c>
      <c r="M314" t="s">
        <v>61</v>
      </c>
      <c r="N314" t="s">
        <v>40</v>
      </c>
      <c r="O314">
        <v>4</v>
      </c>
      <c r="P314" t="s">
        <v>25</v>
      </c>
      <c r="Q314">
        <v>4.4000000000000004</v>
      </c>
      <c r="R314">
        <v>4</v>
      </c>
      <c r="S314">
        <f>(C314-D314)*24</f>
        <v>2.0000000000582077</v>
      </c>
      <c r="T314">
        <f>IF(C314&lt;=D314,1,0)</f>
        <v>0</v>
      </c>
      <c r="U314">
        <f>(C314-B314)*24</f>
        <v>12</v>
      </c>
      <c r="V314" s="2">
        <f>G314/(F314*U314)</f>
        <v>0.32620120120120122</v>
      </c>
      <c r="W314" t="str">
        <f>IF(OR(MONTH(B314)=12, MONTH(B314)&lt;=2), "Winter", IF(AND(MONTH(B314)&gt;=7, MONTH(B314)&lt;=9), "Monsoon", "Other"))</f>
        <v>Winter</v>
      </c>
      <c r="X314">
        <f>IF(C314&gt;D314,1,0)</f>
        <v>1</v>
      </c>
      <c r="Y314" t="str">
        <f t="shared" si="8"/>
        <v>Slight Delay</v>
      </c>
      <c r="Z314">
        <f t="shared" si="9"/>
        <v>0</v>
      </c>
      <c r="AA314" s="6" t="str">
        <f>TEXT(B314, "yyyy-mm-dd")</f>
        <v>2024-01-14</v>
      </c>
    </row>
    <row r="315" spans="1:27" x14ac:dyDescent="0.3">
      <c r="A315" t="s">
        <v>403</v>
      </c>
      <c r="B315" s="1">
        <v>45305.041666666664</v>
      </c>
      <c r="C315" s="1">
        <v>45305.541666666664</v>
      </c>
      <c r="D315" s="1">
        <v>45305.458333333336</v>
      </c>
      <c r="E315" t="s">
        <v>50</v>
      </c>
      <c r="F315">
        <v>909</v>
      </c>
      <c r="G315">
        <v>1033</v>
      </c>
      <c r="H315">
        <v>787</v>
      </c>
      <c r="I315">
        <v>12</v>
      </c>
      <c r="J315" t="s">
        <v>20</v>
      </c>
      <c r="K315" t="s">
        <v>34</v>
      </c>
      <c r="L315" t="s">
        <v>98</v>
      </c>
      <c r="M315" t="s">
        <v>23</v>
      </c>
      <c r="N315" t="s">
        <v>40</v>
      </c>
      <c r="O315">
        <v>4.7</v>
      </c>
      <c r="P315" t="s">
        <v>25</v>
      </c>
      <c r="Q315">
        <v>4.2</v>
      </c>
      <c r="R315">
        <v>4.7</v>
      </c>
      <c r="S315">
        <f>(C315-D315)*24</f>
        <v>1.9999999998835847</v>
      </c>
      <c r="T315">
        <f>IF(C315&lt;=D315,1,0)</f>
        <v>0</v>
      </c>
      <c r="U315">
        <f>(C315-B315)*24</f>
        <v>12</v>
      </c>
      <c r="V315" s="2">
        <f>G315/(F315*U315)</f>
        <v>9.4701136780344697E-2</v>
      </c>
      <c r="W315" t="str">
        <f>IF(OR(MONTH(B315)=12, MONTH(B315)&lt;=2), "Winter", IF(AND(MONTH(B315)&gt;=7, MONTH(B315)&lt;=9), "Monsoon", "Other"))</f>
        <v>Winter</v>
      </c>
      <c r="X315">
        <f>IF(C315&gt;D315,1,0)</f>
        <v>1</v>
      </c>
      <c r="Y315" t="str">
        <f t="shared" si="8"/>
        <v>Slight Delay</v>
      </c>
      <c r="Z315">
        <f t="shared" si="9"/>
        <v>0</v>
      </c>
      <c r="AA315" s="6" t="str">
        <f>TEXT(B315, "yyyy-mm-dd")</f>
        <v>2024-01-14</v>
      </c>
    </row>
    <row r="316" spans="1:27" x14ac:dyDescent="0.3">
      <c r="A316" t="s">
        <v>404</v>
      </c>
      <c r="B316" s="1">
        <v>45305.083333333336</v>
      </c>
      <c r="C316" s="1">
        <v>45305.583333333336</v>
      </c>
      <c r="D316" s="1">
        <v>45305.5</v>
      </c>
      <c r="E316" t="s">
        <v>32</v>
      </c>
      <c r="F316">
        <v>926</v>
      </c>
      <c r="G316">
        <v>1884</v>
      </c>
      <c r="H316">
        <v>552</v>
      </c>
      <c r="I316">
        <v>23</v>
      </c>
      <c r="J316" t="s">
        <v>37</v>
      </c>
      <c r="K316" t="s">
        <v>64</v>
      </c>
      <c r="L316" t="s">
        <v>231</v>
      </c>
      <c r="M316" t="s">
        <v>23</v>
      </c>
      <c r="N316" t="s">
        <v>40</v>
      </c>
      <c r="O316">
        <v>4.7</v>
      </c>
      <c r="P316" t="s">
        <v>25</v>
      </c>
      <c r="Q316">
        <v>4.2</v>
      </c>
      <c r="R316">
        <v>4.7</v>
      </c>
      <c r="S316">
        <f>(C316-D316)*24</f>
        <v>2.0000000000582077</v>
      </c>
      <c r="T316">
        <f>IF(C316&lt;=D316,1,0)</f>
        <v>0</v>
      </c>
      <c r="U316">
        <f>(C316-B316)*24</f>
        <v>12</v>
      </c>
      <c r="V316" s="2">
        <f>G316/(F316*U316)</f>
        <v>0.16954643628509719</v>
      </c>
      <c r="W316" t="str">
        <f>IF(OR(MONTH(B316)=12, MONTH(B316)&lt;=2), "Winter", IF(AND(MONTH(B316)&gt;=7, MONTH(B316)&lt;=9), "Monsoon", "Other"))</f>
        <v>Winter</v>
      </c>
      <c r="X316">
        <f>IF(C316&gt;D316,1,0)</f>
        <v>1</v>
      </c>
      <c r="Y316" t="str">
        <f t="shared" si="8"/>
        <v>Slight Delay</v>
      </c>
      <c r="Z316">
        <f t="shared" si="9"/>
        <v>0</v>
      </c>
      <c r="AA316" s="6" t="str">
        <f>TEXT(B316, "yyyy-mm-dd")</f>
        <v>2024-01-14</v>
      </c>
    </row>
    <row r="317" spans="1:27" x14ac:dyDescent="0.3">
      <c r="A317" t="s">
        <v>405</v>
      </c>
      <c r="B317" s="1">
        <v>45305.125</v>
      </c>
      <c r="C317" s="1">
        <v>45305.625</v>
      </c>
      <c r="D317" s="1">
        <v>45305.541666666664</v>
      </c>
      <c r="E317" t="s">
        <v>32</v>
      </c>
      <c r="F317">
        <v>579</v>
      </c>
      <c r="G317">
        <v>779</v>
      </c>
      <c r="H317">
        <v>78</v>
      </c>
      <c r="I317">
        <v>16</v>
      </c>
      <c r="J317" t="s">
        <v>20</v>
      </c>
      <c r="K317" t="s">
        <v>21</v>
      </c>
      <c r="L317" t="s">
        <v>72</v>
      </c>
      <c r="M317" t="s">
        <v>30</v>
      </c>
      <c r="N317" t="s">
        <v>40</v>
      </c>
      <c r="O317">
        <v>4.5</v>
      </c>
      <c r="P317" t="s">
        <v>25</v>
      </c>
      <c r="Q317">
        <v>4.3</v>
      </c>
      <c r="R317">
        <v>4.5</v>
      </c>
      <c r="S317">
        <f>(C317-D317)*24</f>
        <v>2.0000000000582077</v>
      </c>
      <c r="T317">
        <f>IF(C317&lt;=D317,1,0)</f>
        <v>0</v>
      </c>
      <c r="U317">
        <f>(C317-B317)*24</f>
        <v>12</v>
      </c>
      <c r="V317" s="2">
        <f>G317/(F317*U317)</f>
        <v>0.11211859527921704</v>
      </c>
      <c r="W317" t="str">
        <f>IF(OR(MONTH(B317)=12, MONTH(B317)&lt;=2), "Winter", IF(AND(MONTH(B317)&gt;=7, MONTH(B317)&lt;=9), "Monsoon", "Other"))</f>
        <v>Winter</v>
      </c>
      <c r="X317">
        <f>IF(C317&gt;D317,1,0)</f>
        <v>1</v>
      </c>
      <c r="Y317" t="str">
        <f t="shared" si="8"/>
        <v>Slight Delay</v>
      </c>
      <c r="Z317">
        <f t="shared" si="9"/>
        <v>0</v>
      </c>
      <c r="AA317" s="6" t="str">
        <f>TEXT(B317, "yyyy-mm-dd")</f>
        <v>2024-01-14</v>
      </c>
    </row>
    <row r="318" spans="1:27" x14ac:dyDescent="0.3">
      <c r="A318" t="s">
        <v>406</v>
      </c>
      <c r="B318" s="1">
        <v>45305.166666666664</v>
      </c>
      <c r="C318" s="1">
        <v>45305.666666666664</v>
      </c>
      <c r="D318" s="1">
        <v>45305.583333333336</v>
      </c>
      <c r="E318" t="s">
        <v>50</v>
      </c>
      <c r="F318">
        <v>730</v>
      </c>
      <c r="G318">
        <v>3421</v>
      </c>
      <c r="H318">
        <v>476</v>
      </c>
      <c r="I318">
        <v>15</v>
      </c>
      <c r="J318" t="s">
        <v>28</v>
      </c>
      <c r="K318" t="s">
        <v>34</v>
      </c>
      <c r="L318" t="s">
        <v>81</v>
      </c>
      <c r="M318" t="s">
        <v>23</v>
      </c>
      <c r="N318" t="s">
        <v>40</v>
      </c>
      <c r="P318" t="s">
        <v>25</v>
      </c>
      <c r="Q318">
        <v>4.2</v>
      </c>
      <c r="R318">
        <v>4.2</v>
      </c>
      <c r="S318">
        <f>(C318-D318)*24</f>
        <v>1.9999999998835847</v>
      </c>
      <c r="T318">
        <f>IF(C318&lt;=D318,1,0)</f>
        <v>0</v>
      </c>
      <c r="U318">
        <f>(C318-B318)*24</f>
        <v>12</v>
      </c>
      <c r="V318" s="2">
        <f>G318/(F318*U318)</f>
        <v>0.39052511415525115</v>
      </c>
      <c r="W318" t="str">
        <f>IF(OR(MONTH(B318)=12, MONTH(B318)&lt;=2), "Winter", IF(AND(MONTH(B318)&gt;=7, MONTH(B318)&lt;=9), "Monsoon", "Other"))</f>
        <v>Winter</v>
      </c>
      <c r="X318">
        <f>IF(C318&gt;D318,1,0)</f>
        <v>1</v>
      </c>
      <c r="Y318" t="str">
        <f t="shared" si="8"/>
        <v>Slight Delay</v>
      </c>
      <c r="Z318">
        <f t="shared" si="9"/>
        <v>0</v>
      </c>
      <c r="AA318" s="6" t="str">
        <f>TEXT(B318, "yyyy-mm-dd")</f>
        <v>2024-01-14</v>
      </c>
    </row>
    <row r="319" spans="1:27" x14ac:dyDescent="0.3">
      <c r="A319" t="s">
        <v>407</v>
      </c>
      <c r="B319" s="1">
        <v>45305.208333333336</v>
      </c>
      <c r="C319" s="1">
        <v>45305.708333333336</v>
      </c>
      <c r="D319" s="1">
        <v>45305.625</v>
      </c>
      <c r="E319" t="s">
        <v>66</v>
      </c>
      <c r="F319">
        <v>425</v>
      </c>
      <c r="G319">
        <v>4524</v>
      </c>
      <c r="H319">
        <v>480</v>
      </c>
      <c r="I319">
        <v>6</v>
      </c>
      <c r="J319" t="s">
        <v>20</v>
      </c>
      <c r="K319" t="s">
        <v>34</v>
      </c>
      <c r="L319" t="s">
        <v>42</v>
      </c>
      <c r="M319" t="s">
        <v>30</v>
      </c>
      <c r="N319" t="s">
        <v>40</v>
      </c>
      <c r="P319" t="s">
        <v>25</v>
      </c>
      <c r="Q319">
        <v>4.3</v>
      </c>
      <c r="R319">
        <v>4.3</v>
      </c>
      <c r="S319">
        <f>(C319-D319)*24</f>
        <v>2.0000000000582077</v>
      </c>
      <c r="T319">
        <f>IF(C319&lt;=D319,1,0)</f>
        <v>0</v>
      </c>
      <c r="U319">
        <f>(C319-B319)*24</f>
        <v>12</v>
      </c>
      <c r="V319" s="2">
        <f>G319/(F319*U319)</f>
        <v>0.88705882352941179</v>
      </c>
      <c r="W319" t="str">
        <f>IF(OR(MONTH(B319)=12, MONTH(B319)&lt;=2), "Winter", IF(AND(MONTH(B319)&gt;=7, MONTH(B319)&lt;=9), "Monsoon", "Other"))</f>
        <v>Winter</v>
      </c>
      <c r="X319">
        <f>IF(C319&gt;D319,1,0)</f>
        <v>1</v>
      </c>
      <c r="Y319" t="str">
        <f t="shared" si="8"/>
        <v>Slight Delay</v>
      </c>
      <c r="Z319">
        <f t="shared" si="9"/>
        <v>0</v>
      </c>
      <c r="AA319" s="6" t="str">
        <f>TEXT(B319, "yyyy-mm-dd")</f>
        <v>2024-01-14</v>
      </c>
    </row>
    <row r="320" spans="1:27" x14ac:dyDescent="0.3">
      <c r="A320" t="s">
        <v>408</v>
      </c>
      <c r="B320" s="1">
        <v>45305.25</v>
      </c>
      <c r="C320" s="1">
        <v>45305.75</v>
      </c>
      <c r="D320" s="1">
        <v>45305.666666666664</v>
      </c>
      <c r="E320" t="s">
        <v>32</v>
      </c>
      <c r="F320">
        <v>614</v>
      </c>
      <c r="G320">
        <v>3966</v>
      </c>
      <c r="H320">
        <v>382</v>
      </c>
      <c r="I320">
        <v>25</v>
      </c>
      <c r="J320" t="s">
        <v>37</v>
      </c>
      <c r="K320" t="s">
        <v>64</v>
      </c>
      <c r="L320" t="s">
        <v>159</v>
      </c>
      <c r="M320" t="s">
        <v>30</v>
      </c>
      <c r="N320" t="s">
        <v>40</v>
      </c>
      <c r="O320">
        <v>4</v>
      </c>
      <c r="P320" t="s">
        <v>25</v>
      </c>
      <c r="Q320">
        <v>4.3</v>
      </c>
      <c r="R320">
        <v>4</v>
      </c>
      <c r="S320">
        <f>(C320-D320)*24</f>
        <v>2.0000000000582077</v>
      </c>
      <c r="T320">
        <f>IF(C320&lt;=D320,1,0)</f>
        <v>0</v>
      </c>
      <c r="U320">
        <f>(C320-B320)*24</f>
        <v>12</v>
      </c>
      <c r="V320" s="2">
        <f>G320/(F320*U320)</f>
        <v>0.53827361563517917</v>
      </c>
      <c r="W320" t="str">
        <f>IF(OR(MONTH(B320)=12, MONTH(B320)&lt;=2), "Winter", IF(AND(MONTH(B320)&gt;=7, MONTH(B320)&lt;=9), "Monsoon", "Other"))</f>
        <v>Winter</v>
      </c>
      <c r="X320">
        <f>IF(C320&gt;D320,1,0)</f>
        <v>1</v>
      </c>
      <c r="Y320" t="str">
        <f t="shared" si="8"/>
        <v>Slight Delay</v>
      </c>
      <c r="Z320">
        <f t="shared" si="9"/>
        <v>0</v>
      </c>
      <c r="AA320" s="6" t="str">
        <f>TEXT(B320, "yyyy-mm-dd")</f>
        <v>2024-01-14</v>
      </c>
    </row>
    <row r="321" spans="1:27" x14ac:dyDescent="0.3">
      <c r="A321" t="s">
        <v>409</v>
      </c>
      <c r="B321" s="1">
        <v>45305.291666666664</v>
      </c>
      <c r="C321" s="1">
        <v>45305.791666666664</v>
      </c>
      <c r="D321" s="1">
        <v>45305.708333333336</v>
      </c>
      <c r="E321" t="s">
        <v>19</v>
      </c>
      <c r="F321">
        <v>471</v>
      </c>
      <c r="G321">
        <v>4025</v>
      </c>
      <c r="H321">
        <v>636</v>
      </c>
      <c r="I321">
        <v>24</v>
      </c>
      <c r="J321" t="s">
        <v>28</v>
      </c>
      <c r="K321" t="s">
        <v>21</v>
      </c>
      <c r="L321" t="s">
        <v>141</v>
      </c>
      <c r="M321" t="s">
        <v>23</v>
      </c>
      <c r="N321" t="s">
        <v>24</v>
      </c>
      <c r="O321">
        <v>4</v>
      </c>
      <c r="P321" t="s">
        <v>25</v>
      </c>
      <c r="Q321">
        <v>4.3</v>
      </c>
      <c r="R321">
        <v>4</v>
      </c>
      <c r="S321">
        <f>(C321-D321)*24</f>
        <v>1.9999999998835847</v>
      </c>
      <c r="T321">
        <f>IF(C321&lt;=D321,1,0)</f>
        <v>0</v>
      </c>
      <c r="U321">
        <f>(C321-B321)*24</f>
        <v>12</v>
      </c>
      <c r="V321" s="2">
        <f>G321/(F321*U321)</f>
        <v>0.71213729653220104</v>
      </c>
      <c r="W321" t="str">
        <f>IF(OR(MONTH(B321)=12, MONTH(B321)&lt;=2), "Winter", IF(AND(MONTH(B321)&gt;=7, MONTH(B321)&lt;=9), "Monsoon", "Other"))</f>
        <v>Winter</v>
      </c>
      <c r="X321">
        <f>IF(C321&gt;D321,1,0)</f>
        <v>1</v>
      </c>
      <c r="Y321" t="str">
        <f t="shared" si="8"/>
        <v>Slight Delay</v>
      </c>
      <c r="Z321">
        <f t="shared" si="9"/>
        <v>0</v>
      </c>
      <c r="AA321" s="6" t="str">
        <f>TEXT(B321, "yyyy-mm-dd")</f>
        <v>2024-01-14</v>
      </c>
    </row>
    <row r="322" spans="1:27" x14ac:dyDescent="0.3">
      <c r="A322" t="s">
        <v>410</v>
      </c>
      <c r="B322" s="1">
        <v>45305.333333333336</v>
      </c>
      <c r="C322" s="1">
        <v>45305.833333333336</v>
      </c>
      <c r="D322" s="1">
        <v>45305.75</v>
      </c>
      <c r="E322" t="s">
        <v>50</v>
      </c>
      <c r="F322">
        <v>287</v>
      </c>
      <c r="G322">
        <v>4240</v>
      </c>
      <c r="H322">
        <v>570</v>
      </c>
      <c r="I322">
        <v>18</v>
      </c>
      <c r="J322" t="s">
        <v>28</v>
      </c>
      <c r="K322" t="s">
        <v>34</v>
      </c>
      <c r="L322" t="s">
        <v>129</v>
      </c>
      <c r="M322" t="s">
        <v>30</v>
      </c>
      <c r="N322" t="s">
        <v>24</v>
      </c>
      <c r="O322">
        <v>4</v>
      </c>
      <c r="P322" t="s">
        <v>25</v>
      </c>
      <c r="Q322">
        <v>4.3</v>
      </c>
      <c r="R322">
        <v>4</v>
      </c>
      <c r="S322">
        <f>(C322-D322)*24</f>
        <v>2.0000000000582077</v>
      </c>
      <c r="T322">
        <f>IF(C322&lt;=D322,1,0)</f>
        <v>0</v>
      </c>
      <c r="U322">
        <f>(C322-B322)*24</f>
        <v>12</v>
      </c>
      <c r="V322" s="2">
        <f>G322/(F322*U322)</f>
        <v>1.2311265969802556</v>
      </c>
      <c r="W322" t="str">
        <f>IF(OR(MONTH(B322)=12, MONTH(B322)&lt;=2), "Winter", IF(AND(MONTH(B322)&gt;=7, MONTH(B322)&lt;=9), "Monsoon", "Other"))</f>
        <v>Winter</v>
      </c>
      <c r="X322">
        <f>IF(C322&gt;D322,1,0)</f>
        <v>1</v>
      </c>
      <c r="Y322" t="str">
        <f t="shared" ref="Y322:Y385" si="10">IF(ROUND(S322*60,0)&lt;=30,"On-Time",IF(ROUND(S322*60,0)&lt;=120,"Slight Delay","Major Delay"))</f>
        <v>Slight Delay</v>
      </c>
      <c r="Z322">
        <f t="shared" ref="Z322:Z385" si="11">IF(ROUND(S322, 2) &gt; 2, 1, 0)</f>
        <v>0</v>
      </c>
      <c r="AA322" s="6" t="str">
        <f>TEXT(B322, "yyyy-mm-dd")</f>
        <v>2024-01-14</v>
      </c>
    </row>
    <row r="323" spans="1:27" x14ac:dyDescent="0.3">
      <c r="A323" t="s">
        <v>411</v>
      </c>
      <c r="B323" s="1">
        <v>45305.375</v>
      </c>
      <c r="C323" s="1">
        <v>45305.875</v>
      </c>
      <c r="D323" s="1">
        <v>45305.791666666664</v>
      </c>
      <c r="E323" t="s">
        <v>32</v>
      </c>
      <c r="F323">
        <v>479</v>
      </c>
      <c r="G323">
        <v>2924</v>
      </c>
      <c r="H323">
        <v>714</v>
      </c>
      <c r="I323">
        <v>16</v>
      </c>
      <c r="J323" t="s">
        <v>20</v>
      </c>
      <c r="K323" t="s">
        <v>38</v>
      </c>
      <c r="L323" t="s">
        <v>84</v>
      </c>
      <c r="M323" t="s">
        <v>45</v>
      </c>
      <c r="N323" t="s">
        <v>24</v>
      </c>
      <c r="O323">
        <v>4.7</v>
      </c>
      <c r="P323" t="s">
        <v>25</v>
      </c>
      <c r="Q323">
        <v>4.2</v>
      </c>
      <c r="R323">
        <v>4.7</v>
      </c>
      <c r="S323">
        <f>(C323-D323)*24</f>
        <v>2.0000000000582077</v>
      </c>
      <c r="T323">
        <f>IF(C323&lt;=D323,1,0)</f>
        <v>0</v>
      </c>
      <c r="U323">
        <f>(C323-B323)*24</f>
        <v>12</v>
      </c>
      <c r="V323" s="2">
        <f>G323/(F323*U323)</f>
        <v>0.50869867780097422</v>
      </c>
      <c r="W323" t="str">
        <f>IF(OR(MONTH(B323)=12, MONTH(B323)&lt;=2), "Winter", IF(AND(MONTH(B323)&gt;=7, MONTH(B323)&lt;=9), "Monsoon", "Other"))</f>
        <v>Winter</v>
      </c>
      <c r="X323">
        <f>IF(C323&gt;D323,1,0)</f>
        <v>1</v>
      </c>
      <c r="Y323" t="str">
        <f t="shared" si="10"/>
        <v>Slight Delay</v>
      </c>
      <c r="Z323">
        <f t="shared" si="11"/>
        <v>0</v>
      </c>
      <c r="AA323" s="6" t="str">
        <f>TEXT(B323, "yyyy-mm-dd")</f>
        <v>2024-01-14</v>
      </c>
    </row>
    <row r="324" spans="1:27" x14ac:dyDescent="0.3">
      <c r="A324" t="s">
        <v>412</v>
      </c>
      <c r="B324" s="1">
        <v>45305.416666666664</v>
      </c>
      <c r="C324" s="1">
        <v>45305.916666666664</v>
      </c>
      <c r="D324" s="1">
        <v>45305.833333333336</v>
      </c>
      <c r="E324" t="s">
        <v>50</v>
      </c>
      <c r="F324">
        <v>626</v>
      </c>
      <c r="G324">
        <v>945</v>
      </c>
      <c r="H324">
        <v>189</v>
      </c>
      <c r="I324">
        <v>25</v>
      </c>
      <c r="J324" t="s">
        <v>33</v>
      </c>
      <c r="K324" t="s">
        <v>64</v>
      </c>
      <c r="L324" t="s">
        <v>155</v>
      </c>
      <c r="M324" t="s">
        <v>61</v>
      </c>
      <c r="N324" t="s">
        <v>40</v>
      </c>
      <c r="P324" t="s">
        <v>25</v>
      </c>
      <c r="Q324">
        <v>4.4000000000000004</v>
      </c>
      <c r="R324">
        <v>4.4000000000000004</v>
      </c>
      <c r="S324">
        <f>(C324-D324)*24</f>
        <v>1.9999999998835847</v>
      </c>
      <c r="T324">
        <f>IF(C324&lt;=D324,1,0)</f>
        <v>0</v>
      </c>
      <c r="U324">
        <f>(C324-B324)*24</f>
        <v>12</v>
      </c>
      <c r="V324" s="2">
        <f>G324/(F324*U324)</f>
        <v>0.12579872204472844</v>
      </c>
      <c r="W324" t="str">
        <f>IF(OR(MONTH(B324)=12, MONTH(B324)&lt;=2), "Winter", IF(AND(MONTH(B324)&gt;=7, MONTH(B324)&lt;=9), "Monsoon", "Other"))</f>
        <v>Winter</v>
      </c>
      <c r="X324">
        <f>IF(C324&gt;D324,1,0)</f>
        <v>1</v>
      </c>
      <c r="Y324" t="str">
        <f t="shared" si="10"/>
        <v>Slight Delay</v>
      </c>
      <c r="Z324">
        <f t="shared" si="11"/>
        <v>0</v>
      </c>
      <c r="AA324" s="6" t="str">
        <f>TEXT(B324, "yyyy-mm-dd")</f>
        <v>2024-01-14</v>
      </c>
    </row>
    <row r="325" spans="1:27" x14ac:dyDescent="0.3">
      <c r="A325" t="s">
        <v>413</v>
      </c>
      <c r="B325" s="1">
        <v>45305.458333333336</v>
      </c>
      <c r="C325" s="1">
        <v>45305.958333333336</v>
      </c>
      <c r="D325" s="1">
        <v>45305.875</v>
      </c>
      <c r="E325" t="s">
        <v>27</v>
      </c>
      <c r="F325">
        <v>729</v>
      </c>
      <c r="G325">
        <v>2055</v>
      </c>
      <c r="H325">
        <v>775</v>
      </c>
      <c r="I325">
        <v>1</v>
      </c>
      <c r="J325" t="s">
        <v>20</v>
      </c>
      <c r="K325" t="s">
        <v>64</v>
      </c>
      <c r="L325" t="s">
        <v>47</v>
      </c>
      <c r="M325" t="s">
        <v>48</v>
      </c>
      <c r="N325" t="s">
        <v>40</v>
      </c>
      <c r="O325">
        <v>4.2</v>
      </c>
      <c r="P325" t="s">
        <v>25</v>
      </c>
      <c r="Q325">
        <v>4.2</v>
      </c>
      <c r="R325">
        <v>4.2</v>
      </c>
      <c r="S325">
        <f>(C325-D325)*24</f>
        <v>2.0000000000582077</v>
      </c>
      <c r="T325">
        <f>IF(C325&lt;=D325,1,0)</f>
        <v>0</v>
      </c>
      <c r="U325">
        <f>(C325-B325)*24</f>
        <v>12</v>
      </c>
      <c r="V325" s="2">
        <f>G325/(F325*U325)</f>
        <v>0.23491083676268862</v>
      </c>
      <c r="W325" t="str">
        <f>IF(OR(MONTH(B325)=12, MONTH(B325)&lt;=2), "Winter", IF(AND(MONTH(B325)&gt;=7, MONTH(B325)&lt;=9), "Monsoon", "Other"))</f>
        <v>Winter</v>
      </c>
      <c r="X325">
        <f>IF(C325&gt;D325,1,0)</f>
        <v>1</v>
      </c>
      <c r="Y325" t="str">
        <f t="shared" si="10"/>
        <v>Slight Delay</v>
      </c>
      <c r="Z325">
        <f t="shared" si="11"/>
        <v>0</v>
      </c>
      <c r="AA325" s="6" t="str">
        <f>TEXT(B325, "yyyy-mm-dd")</f>
        <v>2024-01-14</v>
      </c>
    </row>
    <row r="326" spans="1:27" x14ac:dyDescent="0.3">
      <c r="A326" t="s">
        <v>414</v>
      </c>
      <c r="B326" s="1">
        <v>45305.5</v>
      </c>
      <c r="C326" s="1">
        <v>45306</v>
      </c>
      <c r="D326" s="1">
        <v>45305.916666666664</v>
      </c>
      <c r="E326" t="s">
        <v>66</v>
      </c>
      <c r="F326">
        <v>61</v>
      </c>
      <c r="G326">
        <v>2888</v>
      </c>
      <c r="H326">
        <v>285</v>
      </c>
      <c r="I326">
        <v>28</v>
      </c>
      <c r="J326" t="s">
        <v>20</v>
      </c>
      <c r="K326" t="s">
        <v>64</v>
      </c>
      <c r="L326" t="s">
        <v>141</v>
      </c>
      <c r="M326" t="s">
        <v>30</v>
      </c>
      <c r="N326" t="s">
        <v>40</v>
      </c>
      <c r="O326">
        <v>4.5</v>
      </c>
      <c r="P326" t="s">
        <v>25</v>
      </c>
      <c r="Q326">
        <v>4.3</v>
      </c>
      <c r="R326">
        <v>4.5</v>
      </c>
      <c r="S326">
        <f>(C326-D326)*24</f>
        <v>2.0000000000582077</v>
      </c>
      <c r="T326">
        <f>IF(C326&lt;=D326,1,0)</f>
        <v>0</v>
      </c>
      <c r="U326">
        <f>(C326-B326)*24</f>
        <v>12</v>
      </c>
      <c r="V326" s="2">
        <f>G326/(F326*U326)</f>
        <v>3.9453551912568305</v>
      </c>
      <c r="W326" t="str">
        <f>IF(OR(MONTH(B326)=12, MONTH(B326)&lt;=2), "Winter", IF(AND(MONTH(B326)&gt;=7, MONTH(B326)&lt;=9), "Monsoon", "Other"))</f>
        <v>Winter</v>
      </c>
      <c r="X326">
        <f>IF(C326&gt;D326,1,0)</f>
        <v>1</v>
      </c>
      <c r="Y326" t="str">
        <f t="shared" si="10"/>
        <v>Slight Delay</v>
      </c>
      <c r="Z326">
        <f t="shared" si="11"/>
        <v>0</v>
      </c>
      <c r="AA326" s="6" t="str">
        <f>TEXT(B326, "yyyy-mm-dd")</f>
        <v>2024-01-14</v>
      </c>
    </row>
    <row r="327" spans="1:27" x14ac:dyDescent="0.3">
      <c r="A327" t="s">
        <v>415</v>
      </c>
      <c r="B327" s="1">
        <v>45305.541666666664</v>
      </c>
      <c r="C327" s="1">
        <v>45306.041666666664</v>
      </c>
      <c r="D327" s="1">
        <v>45305.958333333336</v>
      </c>
      <c r="E327" t="s">
        <v>19</v>
      </c>
      <c r="F327">
        <v>370</v>
      </c>
      <c r="G327">
        <v>3561</v>
      </c>
      <c r="H327">
        <v>387</v>
      </c>
      <c r="I327">
        <v>28</v>
      </c>
      <c r="J327" t="s">
        <v>28</v>
      </c>
      <c r="K327" t="s">
        <v>34</v>
      </c>
      <c r="L327" t="s">
        <v>35</v>
      </c>
      <c r="M327" t="s">
        <v>30</v>
      </c>
      <c r="N327" t="s">
        <v>24</v>
      </c>
      <c r="P327" t="s">
        <v>25</v>
      </c>
      <c r="Q327">
        <v>4.3</v>
      </c>
      <c r="R327">
        <v>4.3</v>
      </c>
      <c r="S327">
        <f>(C327-D327)*24</f>
        <v>1.9999999998835847</v>
      </c>
      <c r="T327">
        <f>IF(C327&lt;=D327,1,0)</f>
        <v>0</v>
      </c>
      <c r="U327">
        <f>(C327-B327)*24</f>
        <v>12</v>
      </c>
      <c r="V327" s="2">
        <f>G327/(F327*U327)</f>
        <v>0.802027027027027</v>
      </c>
      <c r="W327" t="str">
        <f>IF(OR(MONTH(B327)=12, MONTH(B327)&lt;=2), "Winter", IF(AND(MONTH(B327)&gt;=7, MONTH(B327)&lt;=9), "Monsoon", "Other"))</f>
        <v>Winter</v>
      </c>
      <c r="X327">
        <f>IF(C327&gt;D327,1,0)</f>
        <v>1</v>
      </c>
      <c r="Y327" t="str">
        <f t="shared" si="10"/>
        <v>Slight Delay</v>
      </c>
      <c r="Z327">
        <f t="shared" si="11"/>
        <v>0</v>
      </c>
      <c r="AA327" s="6" t="str">
        <f>TEXT(B327, "yyyy-mm-dd")</f>
        <v>2024-01-14</v>
      </c>
    </row>
    <row r="328" spans="1:27" x14ac:dyDescent="0.3">
      <c r="A328" t="s">
        <v>416</v>
      </c>
      <c r="B328" s="1">
        <v>45305.583333333336</v>
      </c>
      <c r="C328" s="1">
        <v>45306.083333333336</v>
      </c>
      <c r="D328" s="1">
        <v>45306</v>
      </c>
      <c r="E328" t="s">
        <v>50</v>
      </c>
      <c r="F328">
        <v>900</v>
      </c>
      <c r="G328">
        <v>972</v>
      </c>
      <c r="H328">
        <v>559</v>
      </c>
      <c r="I328">
        <v>15</v>
      </c>
      <c r="J328" t="s">
        <v>33</v>
      </c>
      <c r="K328" t="s">
        <v>21</v>
      </c>
      <c r="L328" t="s">
        <v>56</v>
      </c>
      <c r="M328" t="s">
        <v>48</v>
      </c>
      <c r="N328" t="s">
        <v>40</v>
      </c>
      <c r="O328">
        <v>4.2</v>
      </c>
      <c r="P328" t="s">
        <v>25</v>
      </c>
      <c r="Q328">
        <v>4.2</v>
      </c>
      <c r="R328">
        <v>4.2</v>
      </c>
      <c r="S328">
        <f>(C328-D328)*24</f>
        <v>2.0000000000582077</v>
      </c>
      <c r="T328">
        <f>IF(C328&lt;=D328,1,0)</f>
        <v>0</v>
      </c>
      <c r="U328">
        <f>(C328-B328)*24</f>
        <v>12</v>
      </c>
      <c r="V328" s="2">
        <f>G328/(F328*U328)</f>
        <v>0.09</v>
      </c>
      <c r="W328" t="str">
        <f>IF(OR(MONTH(B328)=12, MONTH(B328)&lt;=2), "Winter", IF(AND(MONTH(B328)&gt;=7, MONTH(B328)&lt;=9), "Monsoon", "Other"))</f>
        <v>Winter</v>
      </c>
      <c r="X328">
        <f>IF(C328&gt;D328,1,0)</f>
        <v>1</v>
      </c>
      <c r="Y328" t="str">
        <f t="shared" si="10"/>
        <v>Slight Delay</v>
      </c>
      <c r="Z328">
        <f t="shared" si="11"/>
        <v>0</v>
      </c>
      <c r="AA328" s="6" t="str">
        <f>TEXT(B328, "yyyy-mm-dd")</f>
        <v>2024-01-14</v>
      </c>
    </row>
    <row r="329" spans="1:27" x14ac:dyDescent="0.3">
      <c r="A329" t="s">
        <v>417</v>
      </c>
      <c r="B329" s="1">
        <v>45305.625</v>
      </c>
      <c r="C329" s="1">
        <v>45306.125</v>
      </c>
      <c r="D329" s="1">
        <v>45306.041666666664</v>
      </c>
      <c r="E329" t="s">
        <v>32</v>
      </c>
      <c r="F329">
        <v>992</v>
      </c>
      <c r="G329">
        <v>3529</v>
      </c>
      <c r="H329">
        <v>324</v>
      </c>
      <c r="I329">
        <v>29</v>
      </c>
      <c r="J329" t="s">
        <v>37</v>
      </c>
      <c r="K329" t="s">
        <v>34</v>
      </c>
      <c r="L329" t="s">
        <v>35</v>
      </c>
      <c r="M329" t="s">
        <v>45</v>
      </c>
      <c r="N329" t="s">
        <v>40</v>
      </c>
      <c r="O329">
        <v>4.2</v>
      </c>
      <c r="P329" t="s">
        <v>25</v>
      </c>
      <c r="Q329">
        <v>4.2</v>
      </c>
      <c r="R329">
        <v>4.2</v>
      </c>
      <c r="S329">
        <f>(C329-D329)*24</f>
        <v>2.0000000000582077</v>
      </c>
      <c r="T329">
        <f>IF(C329&lt;=D329,1,0)</f>
        <v>0</v>
      </c>
      <c r="U329">
        <f>(C329-B329)*24</f>
        <v>12</v>
      </c>
      <c r="V329" s="2">
        <f>G329/(F329*U329)</f>
        <v>0.29645497311827956</v>
      </c>
      <c r="W329" t="str">
        <f>IF(OR(MONTH(B329)=12, MONTH(B329)&lt;=2), "Winter", IF(AND(MONTH(B329)&gt;=7, MONTH(B329)&lt;=9), "Monsoon", "Other"))</f>
        <v>Winter</v>
      </c>
      <c r="X329">
        <f>IF(C329&gt;D329,1,0)</f>
        <v>1</v>
      </c>
      <c r="Y329" t="str">
        <f t="shared" si="10"/>
        <v>Slight Delay</v>
      </c>
      <c r="Z329">
        <f t="shared" si="11"/>
        <v>0</v>
      </c>
      <c r="AA329" s="6" t="str">
        <f>TEXT(B329, "yyyy-mm-dd")</f>
        <v>2024-01-14</v>
      </c>
    </row>
    <row r="330" spans="1:27" x14ac:dyDescent="0.3">
      <c r="A330" t="s">
        <v>418</v>
      </c>
      <c r="B330" s="1">
        <v>45305.666666666664</v>
      </c>
      <c r="C330" s="1">
        <v>45306.166666666664</v>
      </c>
      <c r="D330" s="1">
        <v>45306.083333333336</v>
      </c>
      <c r="E330" t="s">
        <v>32</v>
      </c>
      <c r="F330">
        <v>863</v>
      </c>
      <c r="G330">
        <v>3593</v>
      </c>
      <c r="H330">
        <v>465</v>
      </c>
      <c r="I330">
        <v>6</v>
      </c>
      <c r="J330" t="s">
        <v>37</v>
      </c>
      <c r="K330" t="s">
        <v>64</v>
      </c>
      <c r="L330" t="s">
        <v>127</v>
      </c>
      <c r="M330" t="s">
        <v>45</v>
      </c>
      <c r="N330" t="s">
        <v>40</v>
      </c>
      <c r="O330">
        <v>4.2</v>
      </c>
      <c r="P330" t="s">
        <v>25</v>
      </c>
      <c r="Q330">
        <v>4.2</v>
      </c>
      <c r="R330">
        <v>4.2</v>
      </c>
      <c r="S330">
        <f>(C330-D330)*24</f>
        <v>1.9999999998835847</v>
      </c>
      <c r="T330">
        <f>IF(C330&lt;=D330,1,0)</f>
        <v>0</v>
      </c>
      <c r="U330">
        <f>(C330-B330)*24</f>
        <v>12</v>
      </c>
      <c r="V330" s="2">
        <f>G330/(F330*U330)</f>
        <v>0.34694862881421396</v>
      </c>
      <c r="W330" t="str">
        <f>IF(OR(MONTH(B330)=12, MONTH(B330)&lt;=2), "Winter", IF(AND(MONTH(B330)&gt;=7, MONTH(B330)&lt;=9), "Monsoon", "Other"))</f>
        <v>Winter</v>
      </c>
      <c r="X330">
        <f>IF(C330&gt;D330,1,0)</f>
        <v>1</v>
      </c>
      <c r="Y330" t="str">
        <f t="shared" si="10"/>
        <v>Slight Delay</v>
      </c>
      <c r="Z330">
        <f t="shared" si="11"/>
        <v>0</v>
      </c>
      <c r="AA330" s="6" t="str">
        <f>TEXT(B330, "yyyy-mm-dd")</f>
        <v>2024-01-14</v>
      </c>
    </row>
    <row r="331" spans="1:27" x14ac:dyDescent="0.3">
      <c r="A331" t="s">
        <v>419</v>
      </c>
      <c r="B331" s="1">
        <v>45305.708333333336</v>
      </c>
      <c r="C331" s="1">
        <v>45306.208333333336</v>
      </c>
      <c r="D331" s="1">
        <v>45306.125</v>
      </c>
      <c r="E331" t="s">
        <v>19</v>
      </c>
      <c r="F331">
        <v>606</v>
      </c>
      <c r="G331">
        <v>883</v>
      </c>
      <c r="H331">
        <v>731</v>
      </c>
      <c r="I331">
        <v>23</v>
      </c>
      <c r="J331" t="s">
        <v>33</v>
      </c>
      <c r="K331" t="s">
        <v>38</v>
      </c>
      <c r="L331" t="s">
        <v>131</v>
      </c>
      <c r="M331" t="s">
        <v>48</v>
      </c>
      <c r="N331" t="s">
        <v>40</v>
      </c>
      <c r="O331">
        <v>4.5</v>
      </c>
      <c r="P331" t="s">
        <v>25</v>
      </c>
      <c r="Q331">
        <v>4.2</v>
      </c>
      <c r="R331">
        <v>4.5</v>
      </c>
      <c r="S331">
        <f>(C331-D331)*24</f>
        <v>2.0000000000582077</v>
      </c>
      <c r="T331">
        <f>IF(C331&lt;=D331,1,0)</f>
        <v>0</v>
      </c>
      <c r="U331">
        <f>(C331-B331)*24</f>
        <v>12</v>
      </c>
      <c r="V331" s="2">
        <f>G331/(F331*U331)</f>
        <v>0.12142464246424642</v>
      </c>
      <c r="W331" t="str">
        <f>IF(OR(MONTH(B331)=12, MONTH(B331)&lt;=2), "Winter", IF(AND(MONTH(B331)&gt;=7, MONTH(B331)&lt;=9), "Monsoon", "Other"))</f>
        <v>Winter</v>
      </c>
      <c r="X331">
        <f>IF(C331&gt;D331,1,0)</f>
        <v>1</v>
      </c>
      <c r="Y331" t="str">
        <f t="shared" si="10"/>
        <v>Slight Delay</v>
      </c>
      <c r="Z331">
        <f t="shared" si="11"/>
        <v>0</v>
      </c>
      <c r="AA331" s="6" t="str">
        <f>TEXT(B331, "yyyy-mm-dd")</f>
        <v>2024-01-14</v>
      </c>
    </row>
    <row r="332" spans="1:27" x14ac:dyDescent="0.3">
      <c r="A332" t="s">
        <v>420</v>
      </c>
      <c r="B332" s="1">
        <v>45305.75</v>
      </c>
      <c r="C332" s="1">
        <v>45306.25</v>
      </c>
      <c r="D332" s="1">
        <v>45306.166666666664</v>
      </c>
      <c r="E332" t="s">
        <v>55</v>
      </c>
      <c r="F332">
        <v>244</v>
      </c>
      <c r="G332">
        <v>3856</v>
      </c>
      <c r="H332">
        <v>712</v>
      </c>
      <c r="I332">
        <v>18</v>
      </c>
      <c r="J332" t="s">
        <v>33</v>
      </c>
      <c r="K332" t="s">
        <v>38</v>
      </c>
      <c r="L332" t="s">
        <v>115</v>
      </c>
      <c r="M332" t="s">
        <v>23</v>
      </c>
      <c r="N332" t="s">
        <v>40</v>
      </c>
      <c r="O332">
        <v>4.5</v>
      </c>
      <c r="P332" t="s">
        <v>25</v>
      </c>
      <c r="Q332">
        <v>4.2</v>
      </c>
      <c r="R332">
        <v>4.5</v>
      </c>
      <c r="S332">
        <f>(C332-D332)*24</f>
        <v>2.0000000000582077</v>
      </c>
      <c r="T332">
        <f>IF(C332&lt;=D332,1,0)</f>
        <v>0</v>
      </c>
      <c r="U332">
        <f>(C332-B332)*24</f>
        <v>12</v>
      </c>
      <c r="V332" s="2">
        <f>G332/(F332*U332)</f>
        <v>1.3169398907103824</v>
      </c>
      <c r="W332" t="str">
        <f>IF(OR(MONTH(B332)=12, MONTH(B332)&lt;=2), "Winter", IF(AND(MONTH(B332)&gt;=7, MONTH(B332)&lt;=9), "Monsoon", "Other"))</f>
        <v>Winter</v>
      </c>
      <c r="X332">
        <f>IF(C332&gt;D332,1,0)</f>
        <v>1</v>
      </c>
      <c r="Y332" t="str">
        <f t="shared" si="10"/>
        <v>Slight Delay</v>
      </c>
      <c r="Z332">
        <f t="shared" si="11"/>
        <v>0</v>
      </c>
      <c r="AA332" s="6" t="str">
        <f>TEXT(B332, "yyyy-mm-dd")</f>
        <v>2024-01-14</v>
      </c>
    </row>
    <row r="333" spans="1:27" x14ac:dyDescent="0.3">
      <c r="A333" t="s">
        <v>421</v>
      </c>
      <c r="B333" s="1">
        <v>45305.791666666664</v>
      </c>
      <c r="C333" s="1">
        <v>45306.291666666664</v>
      </c>
      <c r="D333" s="1">
        <v>45306.208333333336</v>
      </c>
      <c r="E333" t="s">
        <v>55</v>
      </c>
      <c r="F333">
        <v>725</v>
      </c>
      <c r="G333">
        <v>4311</v>
      </c>
      <c r="H333">
        <v>256</v>
      </c>
      <c r="I333">
        <v>10</v>
      </c>
      <c r="J333" t="s">
        <v>33</v>
      </c>
      <c r="K333" t="s">
        <v>38</v>
      </c>
      <c r="L333" t="s">
        <v>184</v>
      </c>
      <c r="M333" t="s">
        <v>23</v>
      </c>
      <c r="N333" t="s">
        <v>40</v>
      </c>
      <c r="O333">
        <v>3.8</v>
      </c>
      <c r="P333" t="s">
        <v>25</v>
      </c>
      <c r="Q333">
        <v>4.2</v>
      </c>
      <c r="R333">
        <v>3.8</v>
      </c>
      <c r="S333">
        <f>(C333-D333)*24</f>
        <v>1.9999999998835847</v>
      </c>
      <c r="T333">
        <f>IF(C333&lt;=D333,1,0)</f>
        <v>0</v>
      </c>
      <c r="U333">
        <f>(C333-B333)*24</f>
        <v>12</v>
      </c>
      <c r="V333" s="2">
        <f>G333/(F333*U333)</f>
        <v>0.49551724137931036</v>
      </c>
      <c r="W333" t="str">
        <f>IF(OR(MONTH(B333)=12, MONTH(B333)&lt;=2), "Winter", IF(AND(MONTH(B333)&gt;=7, MONTH(B333)&lt;=9), "Monsoon", "Other"))</f>
        <v>Winter</v>
      </c>
      <c r="X333">
        <f>IF(C333&gt;D333,1,0)</f>
        <v>1</v>
      </c>
      <c r="Y333" t="str">
        <f t="shared" si="10"/>
        <v>Slight Delay</v>
      </c>
      <c r="Z333">
        <f t="shared" si="11"/>
        <v>0</v>
      </c>
      <c r="AA333" s="6" t="str">
        <f>TEXT(B333, "yyyy-mm-dd")</f>
        <v>2024-01-14</v>
      </c>
    </row>
    <row r="334" spans="1:27" x14ac:dyDescent="0.3">
      <c r="A334" t="s">
        <v>422</v>
      </c>
      <c r="B334" s="1">
        <v>45305.833333333336</v>
      </c>
      <c r="C334" s="1">
        <v>45306.333333333336</v>
      </c>
      <c r="D334" s="1">
        <v>45306.25</v>
      </c>
      <c r="E334" t="s">
        <v>50</v>
      </c>
      <c r="F334">
        <v>254</v>
      </c>
      <c r="G334">
        <v>1926</v>
      </c>
      <c r="H334">
        <v>56</v>
      </c>
      <c r="I334">
        <v>14</v>
      </c>
      <c r="J334" t="s">
        <v>20</v>
      </c>
      <c r="K334" t="s">
        <v>21</v>
      </c>
      <c r="L334" t="s">
        <v>94</v>
      </c>
      <c r="M334" t="s">
        <v>61</v>
      </c>
      <c r="N334" t="s">
        <v>40</v>
      </c>
      <c r="P334" t="s">
        <v>25</v>
      </c>
      <c r="Q334">
        <v>4.4000000000000004</v>
      </c>
      <c r="R334">
        <v>4.4000000000000004</v>
      </c>
      <c r="S334">
        <f>(C334-D334)*24</f>
        <v>2.0000000000582077</v>
      </c>
      <c r="T334">
        <f>IF(C334&lt;=D334,1,0)</f>
        <v>0</v>
      </c>
      <c r="U334">
        <f>(C334-B334)*24</f>
        <v>12</v>
      </c>
      <c r="V334" s="2">
        <f>G334/(F334*U334)</f>
        <v>0.63188976377952755</v>
      </c>
      <c r="W334" t="str">
        <f>IF(OR(MONTH(B334)=12, MONTH(B334)&lt;=2), "Winter", IF(AND(MONTH(B334)&gt;=7, MONTH(B334)&lt;=9), "Monsoon", "Other"))</f>
        <v>Winter</v>
      </c>
      <c r="X334">
        <f>IF(C334&gt;D334,1,0)</f>
        <v>1</v>
      </c>
      <c r="Y334" t="str">
        <f t="shared" si="10"/>
        <v>Slight Delay</v>
      </c>
      <c r="Z334">
        <f t="shared" si="11"/>
        <v>0</v>
      </c>
      <c r="AA334" s="6" t="str">
        <f>TEXT(B334, "yyyy-mm-dd")</f>
        <v>2024-01-14</v>
      </c>
    </row>
    <row r="335" spans="1:27" x14ac:dyDescent="0.3">
      <c r="A335" t="s">
        <v>423</v>
      </c>
      <c r="B335" s="1">
        <v>45305.875</v>
      </c>
      <c r="C335" s="1">
        <v>45306.375</v>
      </c>
      <c r="D335" s="1">
        <v>45306.291666666664</v>
      </c>
      <c r="E335" t="s">
        <v>19</v>
      </c>
      <c r="F335">
        <v>695</v>
      </c>
      <c r="G335">
        <v>4608</v>
      </c>
      <c r="H335">
        <v>484</v>
      </c>
      <c r="I335">
        <v>18</v>
      </c>
      <c r="J335" t="s">
        <v>28</v>
      </c>
      <c r="K335" t="s">
        <v>38</v>
      </c>
      <c r="L335" t="s">
        <v>81</v>
      </c>
      <c r="M335" t="s">
        <v>30</v>
      </c>
      <c r="N335" t="s">
        <v>40</v>
      </c>
      <c r="P335" t="s">
        <v>25</v>
      </c>
      <c r="Q335">
        <v>4.3</v>
      </c>
      <c r="R335">
        <v>4.3</v>
      </c>
      <c r="S335">
        <f>(C335-D335)*24</f>
        <v>2.0000000000582077</v>
      </c>
      <c r="T335">
        <f>IF(C335&lt;=D335,1,0)</f>
        <v>0</v>
      </c>
      <c r="U335">
        <f>(C335-B335)*24</f>
        <v>12</v>
      </c>
      <c r="V335" s="2">
        <f>G335/(F335*U335)</f>
        <v>0.55251798561151078</v>
      </c>
      <c r="W335" t="str">
        <f>IF(OR(MONTH(B335)=12, MONTH(B335)&lt;=2), "Winter", IF(AND(MONTH(B335)&gt;=7, MONTH(B335)&lt;=9), "Monsoon", "Other"))</f>
        <v>Winter</v>
      </c>
      <c r="X335">
        <f>IF(C335&gt;D335,1,0)</f>
        <v>1</v>
      </c>
      <c r="Y335" t="str">
        <f t="shared" si="10"/>
        <v>Slight Delay</v>
      </c>
      <c r="Z335">
        <f t="shared" si="11"/>
        <v>0</v>
      </c>
      <c r="AA335" s="6" t="str">
        <f>TEXT(B335, "yyyy-mm-dd")</f>
        <v>2024-01-14</v>
      </c>
    </row>
    <row r="336" spans="1:27" x14ac:dyDescent="0.3">
      <c r="A336" t="s">
        <v>424</v>
      </c>
      <c r="B336" s="1">
        <v>45305.916666666664</v>
      </c>
      <c r="C336" s="1">
        <v>45306.416666666664</v>
      </c>
      <c r="D336" s="1">
        <v>45306.333333333336</v>
      </c>
      <c r="E336" t="s">
        <v>19</v>
      </c>
      <c r="F336">
        <v>681</v>
      </c>
      <c r="G336">
        <v>4120</v>
      </c>
      <c r="H336">
        <v>226</v>
      </c>
      <c r="I336">
        <v>15</v>
      </c>
      <c r="J336" t="s">
        <v>37</v>
      </c>
      <c r="K336" t="s">
        <v>21</v>
      </c>
      <c r="L336" t="s">
        <v>42</v>
      </c>
      <c r="M336" t="s">
        <v>48</v>
      </c>
      <c r="N336" t="s">
        <v>24</v>
      </c>
      <c r="P336" t="s">
        <v>25</v>
      </c>
      <c r="Q336">
        <v>4.2</v>
      </c>
      <c r="R336">
        <v>4.2</v>
      </c>
      <c r="S336">
        <f>(C336-D336)*24</f>
        <v>1.9999999998835847</v>
      </c>
      <c r="T336">
        <f>IF(C336&lt;=D336,1,0)</f>
        <v>0</v>
      </c>
      <c r="U336">
        <f>(C336-B336)*24</f>
        <v>12</v>
      </c>
      <c r="V336" s="2">
        <f>G336/(F336*U336)</f>
        <v>0.50416054821341161</v>
      </c>
      <c r="W336" t="str">
        <f>IF(OR(MONTH(B336)=12, MONTH(B336)&lt;=2), "Winter", IF(AND(MONTH(B336)&gt;=7, MONTH(B336)&lt;=9), "Monsoon", "Other"))</f>
        <v>Winter</v>
      </c>
      <c r="X336">
        <f>IF(C336&gt;D336,1,0)</f>
        <v>1</v>
      </c>
      <c r="Y336" t="str">
        <f t="shared" si="10"/>
        <v>Slight Delay</v>
      </c>
      <c r="Z336">
        <f t="shared" si="11"/>
        <v>0</v>
      </c>
      <c r="AA336" s="6" t="str">
        <f>TEXT(B336, "yyyy-mm-dd")</f>
        <v>2024-01-14</v>
      </c>
    </row>
    <row r="337" spans="1:27" x14ac:dyDescent="0.3">
      <c r="A337" t="s">
        <v>425</v>
      </c>
      <c r="B337" s="1">
        <v>45305.958333333336</v>
      </c>
      <c r="C337" s="1">
        <v>45306.458333333336</v>
      </c>
      <c r="D337" s="1">
        <v>45306.375</v>
      </c>
      <c r="E337" t="s">
        <v>66</v>
      </c>
      <c r="F337">
        <v>892</v>
      </c>
      <c r="G337">
        <v>2024</v>
      </c>
      <c r="H337">
        <v>513</v>
      </c>
      <c r="I337">
        <v>11</v>
      </c>
      <c r="J337" t="s">
        <v>20</v>
      </c>
      <c r="K337" t="s">
        <v>21</v>
      </c>
      <c r="L337" t="s">
        <v>225</v>
      </c>
      <c r="M337" t="s">
        <v>61</v>
      </c>
      <c r="N337" t="s">
        <v>40</v>
      </c>
      <c r="O337">
        <v>4.2</v>
      </c>
      <c r="P337" t="s">
        <v>25</v>
      </c>
      <c r="Q337">
        <v>4.4000000000000004</v>
      </c>
      <c r="R337">
        <v>4.2</v>
      </c>
      <c r="S337">
        <f>(C337-D337)*24</f>
        <v>2.0000000000582077</v>
      </c>
      <c r="T337">
        <f>IF(C337&lt;=D337,1,0)</f>
        <v>0</v>
      </c>
      <c r="U337">
        <f>(C337-B337)*24</f>
        <v>12</v>
      </c>
      <c r="V337" s="2">
        <f>G337/(F337*U337)</f>
        <v>0.1890881913303438</v>
      </c>
      <c r="W337" t="str">
        <f>IF(OR(MONTH(B337)=12, MONTH(B337)&lt;=2), "Winter", IF(AND(MONTH(B337)&gt;=7, MONTH(B337)&lt;=9), "Monsoon", "Other"))</f>
        <v>Winter</v>
      </c>
      <c r="X337">
        <f>IF(C337&gt;D337,1,0)</f>
        <v>1</v>
      </c>
      <c r="Y337" t="str">
        <f t="shared" si="10"/>
        <v>Slight Delay</v>
      </c>
      <c r="Z337">
        <f t="shared" si="11"/>
        <v>0</v>
      </c>
      <c r="AA337" s="6" t="str">
        <f>TEXT(B337, "yyyy-mm-dd")</f>
        <v>2024-01-14</v>
      </c>
    </row>
    <row r="338" spans="1:27" x14ac:dyDescent="0.3">
      <c r="A338" t="s">
        <v>426</v>
      </c>
      <c r="B338" s="1">
        <v>45306</v>
      </c>
      <c r="C338" s="1">
        <v>45306.5</v>
      </c>
      <c r="D338" s="1">
        <v>45306.416666666664</v>
      </c>
      <c r="E338" t="s">
        <v>27</v>
      </c>
      <c r="F338">
        <v>283</v>
      </c>
      <c r="G338">
        <v>1094</v>
      </c>
      <c r="H338">
        <v>678</v>
      </c>
      <c r="I338">
        <v>10</v>
      </c>
      <c r="J338" t="s">
        <v>28</v>
      </c>
      <c r="K338" t="s">
        <v>21</v>
      </c>
      <c r="L338" t="s">
        <v>47</v>
      </c>
      <c r="M338" t="s">
        <v>45</v>
      </c>
      <c r="N338" t="s">
        <v>40</v>
      </c>
      <c r="P338" t="s">
        <v>25</v>
      </c>
      <c r="Q338">
        <v>4.2</v>
      </c>
      <c r="R338">
        <v>4.2</v>
      </c>
      <c r="S338">
        <f>(C338-D338)*24</f>
        <v>2.0000000000582077</v>
      </c>
      <c r="T338">
        <f>IF(C338&lt;=D338,1,0)</f>
        <v>0</v>
      </c>
      <c r="U338">
        <f>(C338-B338)*24</f>
        <v>12</v>
      </c>
      <c r="V338" s="2">
        <f>G338/(F338*U338)</f>
        <v>0.32214369846878682</v>
      </c>
      <c r="W338" t="str">
        <f>IF(OR(MONTH(B338)=12, MONTH(B338)&lt;=2), "Winter", IF(AND(MONTH(B338)&gt;=7, MONTH(B338)&lt;=9), "Monsoon", "Other"))</f>
        <v>Winter</v>
      </c>
      <c r="X338">
        <f>IF(C338&gt;D338,1,0)</f>
        <v>1</v>
      </c>
      <c r="Y338" t="str">
        <f t="shared" si="10"/>
        <v>Slight Delay</v>
      </c>
      <c r="Z338">
        <f t="shared" si="11"/>
        <v>0</v>
      </c>
      <c r="AA338" s="6" t="str">
        <f>TEXT(B338, "yyyy-mm-dd")</f>
        <v>2024-01-15</v>
      </c>
    </row>
    <row r="339" spans="1:27" x14ac:dyDescent="0.3">
      <c r="A339" t="s">
        <v>427</v>
      </c>
      <c r="B339" s="1">
        <v>45306.041666666664</v>
      </c>
      <c r="C339" s="1">
        <v>45306.541666666664</v>
      </c>
      <c r="D339" s="1">
        <v>45306.458333333336</v>
      </c>
      <c r="E339" t="s">
        <v>50</v>
      </c>
      <c r="F339">
        <v>135</v>
      </c>
      <c r="G339">
        <v>1856</v>
      </c>
      <c r="H339">
        <v>719</v>
      </c>
      <c r="I339">
        <v>11</v>
      </c>
      <c r="J339" t="s">
        <v>20</v>
      </c>
      <c r="K339" t="s">
        <v>38</v>
      </c>
      <c r="L339" t="s">
        <v>115</v>
      </c>
      <c r="M339" t="s">
        <v>45</v>
      </c>
      <c r="N339" t="s">
        <v>24</v>
      </c>
      <c r="O339">
        <v>4.7</v>
      </c>
      <c r="P339" t="s">
        <v>25</v>
      </c>
      <c r="Q339">
        <v>4.2</v>
      </c>
      <c r="R339">
        <v>4.7</v>
      </c>
      <c r="S339">
        <f>(C339-D339)*24</f>
        <v>1.9999999998835847</v>
      </c>
      <c r="T339">
        <f>IF(C339&lt;=D339,1,0)</f>
        <v>0</v>
      </c>
      <c r="U339">
        <f>(C339-B339)*24</f>
        <v>12</v>
      </c>
      <c r="V339" s="2">
        <f>G339/(F339*U339)</f>
        <v>1.145679012345679</v>
      </c>
      <c r="W339" t="str">
        <f>IF(OR(MONTH(B339)=12, MONTH(B339)&lt;=2), "Winter", IF(AND(MONTH(B339)&gt;=7, MONTH(B339)&lt;=9), "Monsoon", "Other"))</f>
        <v>Winter</v>
      </c>
      <c r="X339">
        <f>IF(C339&gt;D339,1,0)</f>
        <v>1</v>
      </c>
      <c r="Y339" t="str">
        <f t="shared" si="10"/>
        <v>Slight Delay</v>
      </c>
      <c r="Z339">
        <f t="shared" si="11"/>
        <v>0</v>
      </c>
      <c r="AA339" s="6" t="str">
        <f>TEXT(B339, "yyyy-mm-dd")</f>
        <v>2024-01-15</v>
      </c>
    </row>
    <row r="340" spans="1:27" x14ac:dyDescent="0.3">
      <c r="A340" t="s">
        <v>428</v>
      </c>
      <c r="B340" s="1">
        <v>45306.083333333336</v>
      </c>
      <c r="C340" s="1">
        <v>45306.583333333336</v>
      </c>
      <c r="D340" s="1">
        <v>45306.5</v>
      </c>
      <c r="E340" t="s">
        <v>66</v>
      </c>
      <c r="F340">
        <v>875</v>
      </c>
      <c r="G340">
        <v>3058</v>
      </c>
      <c r="H340">
        <v>234</v>
      </c>
      <c r="I340">
        <v>5</v>
      </c>
      <c r="J340" t="s">
        <v>37</v>
      </c>
      <c r="K340" t="s">
        <v>21</v>
      </c>
      <c r="L340" t="s">
        <v>98</v>
      </c>
      <c r="M340" t="s">
        <v>23</v>
      </c>
      <c r="N340" t="s">
        <v>24</v>
      </c>
      <c r="O340">
        <v>3.8</v>
      </c>
      <c r="P340" t="s">
        <v>25</v>
      </c>
      <c r="Q340">
        <v>4.3</v>
      </c>
      <c r="R340">
        <v>3.8</v>
      </c>
      <c r="S340">
        <f>(C340-D340)*24</f>
        <v>2.0000000000582077</v>
      </c>
      <c r="T340">
        <f>IF(C340&lt;=D340,1,0)</f>
        <v>0</v>
      </c>
      <c r="U340">
        <f>(C340-B340)*24</f>
        <v>12</v>
      </c>
      <c r="V340" s="2">
        <f>G340/(F340*U340)</f>
        <v>0.29123809523809524</v>
      </c>
      <c r="W340" t="str">
        <f>IF(OR(MONTH(B340)=12, MONTH(B340)&lt;=2), "Winter", IF(AND(MONTH(B340)&gt;=7, MONTH(B340)&lt;=9), "Monsoon", "Other"))</f>
        <v>Winter</v>
      </c>
      <c r="X340">
        <f>IF(C340&gt;D340,1,0)</f>
        <v>1</v>
      </c>
      <c r="Y340" t="str">
        <f t="shared" si="10"/>
        <v>Slight Delay</v>
      </c>
      <c r="Z340">
        <f t="shared" si="11"/>
        <v>0</v>
      </c>
      <c r="AA340" s="6" t="str">
        <f>TEXT(B340, "yyyy-mm-dd")</f>
        <v>2024-01-15</v>
      </c>
    </row>
    <row r="341" spans="1:27" x14ac:dyDescent="0.3">
      <c r="A341" t="s">
        <v>429</v>
      </c>
      <c r="B341" s="1">
        <v>45306.125</v>
      </c>
      <c r="C341" s="1">
        <v>45306.625</v>
      </c>
      <c r="D341" s="1">
        <v>45306.541666666664</v>
      </c>
      <c r="E341" t="s">
        <v>27</v>
      </c>
      <c r="F341">
        <v>700</v>
      </c>
      <c r="G341">
        <v>1514</v>
      </c>
      <c r="H341">
        <v>267</v>
      </c>
      <c r="I341">
        <v>23</v>
      </c>
      <c r="J341" t="s">
        <v>20</v>
      </c>
      <c r="K341" t="s">
        <v>34</v>
      </c>
      <c r="L341" t="s">
        <v>76</v>
      </c>
      <c r="M341" t="s">
        <v>23</v>
      </c>
      <c r="N341" t="s">
        <v>40</v>
      </c>
      <c r="O341">
        <v>3.8</v>
      </c>
      <c r="P341" t="s">
        <v>25</v>
      </c>
      <c r="Q341">
        <v>4.2</v>
      </c>
      <c r="R341">
        <v>3.8</v>
      </c>
      <c r="S341">
        <f>(C341-D341)*24</f>
        <v>2.0000000000582077</v>
      </c>
      <c r="T341">
        <f>IF(C341&lt;=D341,1,0)</f>
        <v>0</v>
      </c>
      <c r="U341">
        <f>(C341-B341)*24</f>
        <v>12</v>
      </c>
      <c r="V341" s="2">
        <f>G341/(F341*U341)</f>
        <v>0.18023809523809523</v>
      </c>
      <c r="W341" t="str">
        <f>IF(OR(MONTH(B341)=12, MONTH(B341)&lt;=2), "Winter", IF(AND(MONTH(B341)&gt;=7, MONTH(B341)&lt;=9), "Monsoon", "Other"))</f>
        <v>Winter</v>
      </c>
      <c r="X341">
        <f>IF(C341&gt;D341,1,0)</f>
        <v>1</v>
      </c>
      <c r="Y341" t="str">
        <f t="shared" si="10"/>
        <v>Slight Delay</v>
      </c>
      <c r="Z341">
        <f t="shared" si="11"/>
        <v>0</v>
      </c>
      <c r="AA341" s="6" t="str">
        <f>TEXT(B341, "yyyy-mm-dd")</f>
        <v>2024-01-15</v>
      </c>
    </row>
    <row r="342" spans="1:27" x14ac:dyDescent="0.3">
      <c r="A342" t="s">
        <v>430</v>
      </c>
      <c r="B342" s="1">
        <v>45306.166666666664</v>
      </c>
      <c r="C342" s="1">
        <v>45306.666666666664</v>
      </c>
      <c r="D342" s="1">
        <v>45306.583333333336</v>
      </c>
      <c r="E342" t="s">
        <v>50</v>
      </c>
      <c r="F342">
        <v>257</v>
      </c>
      <c r="G342">
        <v>4023</v>
      </c>
      <c r="H342">
        <v>228</v>
      </c>
      <c r="I342">
        <v>26</v>
      </c>
      <c r="J342" t="s">
        <v>37</v>
      </c>
      <c r="K342" t="s">
        <v>38</v>
      </c>
      <c r="L342" t="s">
        <v>225</v>
      </c>
      <c r="M342" t="s">
        <v>61</v>
      </c>
      <c r="N342" t="s">
        <v>24</v>
      </c>
      <c r="O342">
        <v>4.7</v>
      </c>
      <c r="P342" t="s">
        <v>25</v>
      </c>
      <c r="Q342">
        <v>4.3</v>
      </c>
      <c r="R342">
        <v>4.7</v>
      </c>
      <c r="S342">
        <f>(C342-D342)*24</f>
        <v>1.9999999998835847</v>
      </c>
      <c r="T342">
        <f>IF(C342&lt;=D342,1,0)</f>
        <v>0</v>
      </c>
      <c r="U342">
        <f>(C342-B342)*24</f>
        <v>12</v>
      </c>
      <c r="V342" s="2">
        <f>G342/(F342*U342)</f>
        <v>1.3044747081712063</v>
      </c>
      <c r="W342" t="str">
        <f>IF(OR(MONTH(B342)=12, MONTH(B342)&lt;=2), "Winter", IF(AND(MONTH(B342)&gt;=7, MONTH(B342)&lt;=9), "Monsoon", "Other"))</f>
        <v>Winter</v>
      </c>
      <c r="X342">
        <f>IF(C342&gt;D342,1,0)</f>
        <v>1</v>
      </c>
      <c r="Y342" t="str">
        <f t="shared" si="10"/>
        <v>Slight Delay</v>
      </c>
      <c r="Z342">
        <f t="shared" si="11"/>
        <v>0</v>
      </c>
      <c r="AA342" s="6" t="str">
        <f>TEXT(B342, "yyyy-mm-dd")</f>
        <v>2024-01-15</v>
      </c>
    </row>
    <row r="343" spans="1:27" x14ac:dyDescent="0.3">
      <c r="A343" t="s">
        <v>431</v>
      </c>
      <c r="B343" s="1">
        <v>45306.208333333336</v>
      </c>
      <c r="C343" s="1">
        <v>45306.708333333336</v>
      </c>
      <c r="D343" s="1">
        <v>45306.625</v>
      </c>
      <c r="E343" t="s">
        <v>32</v>
      </c>
      <c r="F343">
        <v>434</v>
      </c>
      <c r="G343">
        <v>3035</v>
      </c>
      <c r="H343">
        <v>374</v>
      </c>
      <c r="I343">
        <v>23</v>
      </c>
      <c r="J343" t="s">
        <v>37</v>
      </c>
      <c r="K343" t="s">
        <v>64</v>
      </c>
      <c r="L343" t="s">
        <v>96</v>
      </c>
      <c r="M343" t="s">
        <v>48</v>
      </c>
      <c r="N343" t="s">
        <v>24</v>
      </c>
      <c r="P343" t="s">
        <v>25</v>
      </c>
      <c r="Q343">
        <v>4.2</v>
      </c>
      <c r="R343">
        <v>4.2</v>
      </c>
      <c r="S343">
        <f>(C343-D343)*24</f>
        <v>2.0000000000582077</v>
      </c>
      <c r="T343">
        <f>IF(C343&lt;=D343,1,0)</f>
        <v>0</v>
      </c>
      <c r="U343">
        <f>(C343-B343)*24</f>
        <v>12</v>
      </c>
      <c r="V343" s="2">
        <f>G343/(F343*U343)</f>
        <v>0.58275729646697394</v>
      </c>
      <c r="W343" t="str">
        <f>IF(OR(MONTH(B343)=12, MONTH(B343)&lt;=2), "Winter", IF(AND(MONTH(B343)&gt;=7, MONTH(B343)&lt;=9), "Monsoon", "Other"))</f>
        <v>Winter</v>
      </c>
      <c r="X343">
        <f>IF(C343&gt;D343,1,0)</f>
        <v>1</v>
      </c>
      <c r="Y343" t="str">
        <f t="shared" si="10"/>
        <v>Slight Delay</v>
      </c>
      <c r="Z343">
        <f t="shared" si="11"/>
        <v>0</v>
      </c>
      <c r="AA343" s="6" t="str">
        <f>TEXT(B343, "yyyy-mm-dd")</f>
        <v>2024-01-15</v>
      </c>
    </row>
    <row r="344" spans="1:27" x14ac:dyDescent="0.3">
      <c r="A344" t="s">
        <v>432</v>
      </c>
      <c r="B344" s="1">
        <v>45306.25</v>
      </c>
      <c r="C344" s="1">
        <v>45306.75</v>
      </c>
      <c r="D344" s="1">
        <v>45306.666666666664</v>
      </c>
      <c r="E344" t="s">
        <v>32</v>
      </c>
      <c r="F344">
        <v>958</v>
      </c>
      <c r="G344">
        <v>4731</v>
      </c>
      <c r="H344">
        <v>69</v>
      </c>
      <c r="I344">
        <v>20</v>
      </c>
      <c r="J344" t="s">
        <v>37</v>
      </c>
      <c r="K344" t="s">
        <v>64</v>
      </c>
      <c r="L344" t="s">
        <v>141</v>
      </c>
      <c r="M344" t="s">
        <v>61</v>
      </c>
      <c r="N344" t="s">
        <v>40</v>
      </c>
      <c r="O344">
        <v>4.7</v>
      </c>
      <c r="P344" t="s">
        <v>25</v>
      </c>
      <c r="Q344">
        <v>4.4000000000000004</v>
      </c>
      <c r="R344">
        <v>4.7</v>
      </c>
      <c r="S344">
        <f>(C344-D344)*24</f>
        <v>2.0000000000582077</v>
      </c>
      <c r="T344">
        <f>IF(C344&lt;=D344,1,0)</f>
        <v>0</v>
      </c>
      <c r="U344">
        <f>(C344-B344)*24</f>
        <v>12</v>
      </c>
      <c r="V344" s="2">
        <f>G344/(F344*U344)</f>
        <v>0.41153444676409184</v>
      </c>
      <c r="W344" t="str">
        <f>IF(OR(MONTH(B344)=12, MONTH(B344)&lt;=2), "Winter", IF(AND(MONTH(B344)&gt;=7, MONTH(B344)&lt;=9), "Monsoon", "Other"))</f>
        <v>Winter</v>
      </c>
      <c r="X344">
        <f>IF(C344&gt;D344,1,0)</f>
        <v>1</v>
      </c>
      <c r="Y344" t="str">
        <f t="shared" si="10"/>
        <v>Slight Delay</v>
      </c>
      <c r="Z344">
        <f t="shared" si="11"/>
        <v>0</v>
      </c>
      <c r="AA344" s="6" t="str">
        <f>TEXT(B344, "yyyy-mm-dd")</f>
        <v>2024-01-15</v>
      </c>
    </row>
    <row r="345" spans="1:27" x14ac:dyDescent="0.3">
      <c r="A345" t="s">
        <v>433</v>
      </c>
      <c r="B345" s="1">
        <v>45306.291666666664</v>
      </c>
      <c r="C345" s="1">
        <v>45306.791666666664</v>
      </c>
      <c r="D345" s="1">
        <v>45306.708333333336</v>
      </c>
      <c r="E345" t="s">
        <v>66</v>
      </c>
      <c r="F345">
        <v>989</v>
      </c>
      <c r="G345">
        <v>4909</v>
      </c>
      <c r="H345">
        <v>159</v>
      </c>
      <c r="I345">
        <v>7</v>
      </c>
      <c r="J345" t="s">
        <v>28</v>
      </c>
      <c r="K345" t="s">
        <v>34</v>
      </c>
      <c r="L345" t="s">
        <v>88</v>
      </c>
      <c r="M345" t="s">
        <v>23</v>
      </c>
      <c r="N345" t="s">
        <v>40</v>
      </c>
      <c r="P345" t="s">
        <v>25</v>
      </c>
      <c r="Q345">
        <v>4.2</v>
      </c>
      <c r="R345">
        <v>4.2</v>
      </c>
      <c r="S345">
        <f>(C345-D345)*24</f>
        <v>1.9999999998835847</v>
      </c>
      <c r="T345">
        <f>IF(C345&lt;=D345,1,0)</f>
        <v>0</v>
      </c>
      <c r="U345">
        <f>(C345-B345)*24</f>
        <v>12</v>
      </c>
      <c r="V345" s="2">
        <f>G345/(F345*U345)</f>
        <v>0.41363329962925516</v>
      </c>
      <c r="W345" t="str">
        <f>IF(OR(MONTH(B345)=12, MONTH(B345)&lt;=2), "Winter", IF(AND(MONTH(B345)&gt;=7, MONTH(B345)&lt;=9), "Monsoon", "Other"))</f>
        <v>Winter</v>
      </c>
      <c r="X345">
        <f>IF(C345&gt;D345,1,0)</f>
        <v>1</v>
      </c>
      <c r="Y345" t="str">
        <f t="shared" si="10"/>
        <v>Slight Delay</v>
      </c>
      <c r="Z345">
        <f t="shared" si="11"/>
        <v>0</v>
      </c>
      <c r="AA345" s="6" t="str">
        <f>TEXT(B345, "yyyy-mm-dd")</f>
        <v>2024-01-15</v>
      </c>
    </row>
    <row r="346" spans="1:27" x14ac:dyDescent="0.3">
      <c r="A346" t="s">
        <v>434</v>
      </c>
      <c r="B346" s="1">
        <v>45306.333333333336</v>
      </c>
      <c r="C346" s="1">
        <v>45306.833333333336</v>
      </c>
      <c r="D346" s="1">
        <v>45306.75</v>
      </c>
      <c r="E346" t="s">
        <v>50</v>
      </c>
      <c r="F346">
        <v>265</v>
      </c>
      <c r="G346">
        <v>4163</v>
      </c>
      <c r="H346">
        <v>555</v>
      </c>
      <c r="I346">
        <v>28</v>
      </c>
      <c r="J346" t="s">
        <v>28</v>
      </c>
      <c r="K346" t="s">
        <v>21</v>
      </c>
      <c r="L346" t="s">
        <v>231</v>
      </c>
      <c r="M346" t="s">
        <v>45</v>
      </c>
      <c r="N346" t="s">
        <v>40</v>
      </c>
      <c r="P346" t="s">
        <v>25</v>
      </c>
      <c r="Q346">
        <v>4.2</v>
      </c>
      <c r="R346">
        <v>4.2</v>
      </c>
      <c r="S346">
        <f>(C346-D346)*24</f>
        <v>2.0000000000582077</v>
      </c>
      <c r="T346">
        <f>IF(C346&lt;=D346,1,0)</f>
        <v>0</v>
      </c>
      <c r="U346">
        <f>(C346-B346)*24</f>
        <v>12</v>
      </c>
      <c r="V346" s="2">
        <f>G346/(F346*U346)</f>
        <v>1.3091194968553459</v>
      </c>
      <c r="W346" t="str">
        <f>IF(OR(MONTH(B346)=12, MONTH(B346)&lt;=2), "Winter", IF(AND(MONTH(B346)&gt;=7, MONTH(B346)&lt;=9), "Monsoon", "Other"))</f>
        <v>Winter</v>
      </c>
      <c r="X346">
        <f>IF(C346&gt;D346,1,0)</f>
        <v>1</v>
      </c>
      <c r="Y346" t="str">
        <f t="shared" si="10"/>
        <v>Slight Delay</v>
      </c>
      <c r="Z346">
        <f t="shared" si="11"/>
        <v>0</v>
      </c>
      <c r="AA346" s="6" t="str">
        <f>TEXT(B346, "yyyy-mm-dd")</f>
        <v>2024-01-15</v>
      </c>
    </row>
    <row r="347" spans="1:27" x14ac:dyDescent="0.3">
      <c r="A347" t="s">
        <v>435</v>
      </c>
      <c r="B347" s="1">
        <v>45306.375</v>
      </c>
      <c r="C347" s="1">
        <v>45306.875</v>
      </c>
      <c r="D347" s="1">
        <v>45306.791666666664</v>
      </c>
      <c r="E347" t="s">
        <v>66</v>
      </c>
      <c r="F347">
        <v>633</v>
      </c>
      <c r="G347">
        <v>4152</v>
      </c>
      <c r="H347">
        <v>505</v>
      </c>
      <c r="I347">
        <v>16</v>
      </c>
      <c r="J347" t="s">
        <v>20</v>
      </c>
      <c r="K347" t="s">
        <v>21</v>
      </c>
      <c r="L347" t="s">
        <v>35</v>
      </c>
      <c r="M347" t="s">
        <v>48</v>
      </c>
      <c r="N347" t="s">
        <v>40</v>
      </c>
      <c r="O347">
        <v>4</v>
      </c>
      <c r="P347" t="s">
        <v>25</v>
      </c>
      <c r="Q347">
        <v>4.2</v>
      </c>
      <c r="R347">
        <v>4</v>
      </c>
      <c r="S347">
        <f>(C347-D347)*24</f>
        <v>2.0000000000582077</v>
      </c>
      <c r="T347">
        <f>IF(C347&lt;=D347,1,0)</f>
        <v>0</v>
      </c>
      <c r="U347">
        <f>(C347-B347)*24</f>
        <v>12</v>
      </c>
      <c r="V347" s="2">
        <f>G347/(F347*U347)</f>
        <v>0.54660347551342814</v>
      </c>
      <c r="W347" t="str">
        <f>IF(OR(MONTH(B347)=12, MONTH(B347)&lt;=2), "Winter", IF(AND(MONTH(B347)&gt;=7, MONTH(B347)&lt;=9), "Monsoon", "Other"))</f>
        <v>Winter</v>
      </c>
      <c r="X347">
        <f>IF(C347&gt;D347,1,0)</f>
        <v>1</v>
      </c>
      <c r="Y347" t="str">
        <f t="shared" si="10"/>
        <v>Slight Delay</v>
      </c>
      <c r="Z347">
        <f t="shared" si="11"/>
        <v>0</v>
      </c>
      <c r="AA347" s="6" t="str">
        <f>TEXT(B347, "yyyy-mm-dd")</f>
        <v>2024-01-15</v>
      </c>
    </row>
    <row r="348" spans="1:27" x14ac:dyDescent="0.3">
      <c r="A348" t="s">
        <v>436</v>
      </c>
      <c r="B348" s="1">
        <v>45306.416666666664</v>
      </c>
      <c r="C348" s="1">
        <v>45306.916666666664</v>
      </c>
      <c r="D348" s="1">
        <v>45306.833333333336</v>
      </c>
      <c r="E348" t="s">
        <v>32</v>
      </c>
      <c r="F348">
        <v>649</v>
      </c>
      <c r="G348">
        <v>3058</v>
      </c>
      <c r="H348">
        <v>487</v>
      </c>
      <c r="I348">
        <v>29</v>
      </c>
      <c r="J348" t="s">
        <v>20</v>
      </c>
      <c r="K348" t="s">
        <v>64</v>
      </c>
      <c r="L348" t="s">
        <v>88</v>
      </c>
      <c r="M348" t="s">
        <v>45</v>
      </c>
      <c r="N348" t="s">
        <v>40</v>
      </c>
      <c r="O348">
        <v>4.5</v>
      </c>
      <c r="P348" t="s">
        <v>25</v>
      </c>
      <c r="Q348">
        <v>4.2</v>
      </c>
      <c r="R348">
        <v>4.5</v>
      </c>
      <c r="S348">
        <f>(C348-D348)*24</f>
        <v>1.9999999998835847</v>
      </c>
      <c r="T348">
        <f>IF(C348&lt;=D348,1,0)</f>
        <v>0</v>
      </c>
      <c r="U348">
        <f>(C348-B348)*24</f>
        <v>12</v>
      </c>
      <c r="V348" s="2">
        <f>G348/(F348*U348)</f>
        <v>0.39265536723163841</v>
      </c>
      <c r="W348" t="str">
        <f>IF(OR(MONTH(B348)=12, MONTH(B348)&lt;=2), "Winter", IF(AND(MONTH(B348)&gt;=7, MONTH(B348)&lt;=9), "Monsoon", "Other"))</f>
        <v>Winter</v>
      </c>
      <c r="X348">
        <f>IF(C348&gt;D348,1,0)</f>
        <v>1</v>
      </c>
      <c r="Y348" t="str">
        <f t="shared" si="10"/>
        <v>Slight Delay</v>
      </c>
      <c r="Z348">
        <f t="shared" si="11"/>
        <v>0</v>
      </c>
      <c r="AA348" s="6" t="str">
        <f>TEXT(B348, "yyyy-mm-dd")</f>
        <v>2024-01-15</v>
      </c>
    </row>
    <row r="349" spans="1:27" x14ac:dyDescent="0.3">
      <c r="A349" t="s">
        <v>437</v>
      </c>
      <c r="B349" s="1">
        <v>45306.458333333336</v>
      </c>
      <c r="C349" s="1">
        <v>45306.958333333336</v>
      </c>
      <c r="D349" s="1">
        <v>45306.875</v>
      </c>
      <c r="E349" t="s">
        <v>55</v>
      </c>
      <c r="F349">
        <v>489</v>
      </c>
      <c r="G349">
        <v>1166</v>
      </c>
      <c r="H349">
        <v>242</v>
      </c>
      <c r="I349">
        <v>27</v>
      </c>
      <c r="J349" t="s">
        <v>33</v>
      </c>
      <c r="K349" t="s">
        <v>34</v>
      </c>
      <c r="L349" t="s">
        <v>172</v>
      </c>
      <c r="M349" t="s">
        <v>61</v>
      </c>
      <c r="N349" t="s">
        <v>24</v>
      </c>
      <c r="O349">
        <v>3.8</v>
      </c>
      <c r="P349" t="s">
        <v>25</v>
      </c>
      <c r="Q349">
        <v>4.3</v>
      </c>
      <c r="R349">
        <v>3.8</v>
      </c>
      <c r="S349">
        <f>(C349-D349)*24</f>
        <v>2.0000000000582077</v>
      </c>
      <c r="T349">
        <f>IF(C349&lt;=D349,1,0)</f>
        <v>0</v>
      </c>
      <c r="U349">
        <f>(C349-B349)*24</f>
        <v>12</v>
      </c>
      <c r="V349" s="2">
        <f>G349/(F349*U349)</f>
        <v>0.19870483980913428</v>
      </c>
      <c r="W349" t="str">
        <f>IF(OR(MONTH(B349)=12, MONTH(B349)&lt;=2), "Winter", IF(AND(MONTH(B349)&gt;=7, MONTH(B349)&lt;=9), "Monsoon", "Other"))</f>
        <v>Winter</v>
      </c>
      <c r="X349">
        <f>IF(C349&gt;D349,1,0)</f>
        <v>1</v>
      </c>
      <c r="Y349" t="str">
        <f t="shared" si="10"/>
        <v>Slight Delay</v>
      </c>
      <c r="Z349">
        <f t="shared" si="11"/>
        <v>0</v>
      </c>
      <c r="AA349" s="6" t="str">
        <f>TEXT(B349, "yyyy-mm-dd")</f>
        <v>2024-01-15</v>
      </c>
    </row>
    <row r="350" spans="1:27" x14ac:dyDescent="0.3">
      <c r="A350" t="s">
        <v>438</v>
      </c>
      <c r="B350" s="1">
        <v>45306.5</v>
      </c>
      <c r="C350" s="1">
        <v>45307</v>
      </c>
      <c r="D350" s="1">
        <v>45306.916666666664</v>
      </c>
      <c r="E350" t="s">
        <v>50</v>
      </c>
      <c r="F350">
        <v>468</v>
      </c>
      <c r="G350">
        <v>1810</v>
      </c>
      <c r="H350">
        <v>146</v>
      </c>
      <c r="I350">
        <v>15</v>
      </c>
      <c r="J350" t="s">
        <v>37</v>
      </c>
      <c r="K350" t="s">
        <v>34</v>
      </c>
      <c r="L350" t="s">
        <v>29</v>
      </c>
      <c r="M350" t="s">
        <v>30</v>
      </c>
      <c r="N350" t="s">
        <v>40</v>
      </c>
      <c r="O350">
        <v>4.2</v>
      </c>
      <c r="P350" t="s">
        <v>25</v>
      </c>
      <c r="Q350">
        <v>4.3</v>
      </c>
      <c r="R350">
        <v>4.2</v>
      </c>
      <c r="S350">
        <f>(C350-D350)*24</f>
        <v>2.0000000000582077</v>
      </c>
      <c r="T350">
        <f>IF(C350&lt;=D350,1,0)</f>
        <v>0</v>
      </c>
      <c r="U350">
        <f>(C350-B350)*24</f>
        <v>12</v>
      </c>
      <c r="V350" s="2">
        <f>G350/(F350*U350)</f>
        <v>0.32229344729344728</v>
      </c>
      <c r="W350" t="str">
        <f>IF(OR(MONTH(B350)=12, MONTH(B350)&lt;=2), "Winter", IF(AND(MONTH(B350)&gt;=7, MONTH(B350)&lt;=9), "Monsoon", "Other"))</f>
        <v>Winter</v>
      </c>
      <c r="X350">
        <f>IF(C350&gt;D350,1,0)</f>
        <v>1</v>
      </c>
      <c r="Y350" t="str">
        <f t="shared" si="10"/>
        <v>Slight Delay</v>
      </c>
      <c r="Z350">
        <f t="shared" si="11"/>
        <v>0</v>
      </c>
      <c r="AA350" s="6" t="str">
        <f>TEXT(B350, "yyyy-mm-dd")</f>
        <v>2024-01-15</v>
      </c>
    </row>
    <row r="351" spans="1:27" x14ac:dyDescent="0.3">
      <c r="A351" t="s">
        <v>439</v>
      </c>
      <c r="B351" s="1">
        <v>45306.541666666664</v>
      </c>
      <c r="C351" s="1">
        <v>45307.041666666664</v>
      </c>
      <c r="D351" s="1">
        <v>45306.958333333336</v>
      </c>
      <c r="E351" t="s">
        <v>27</v>
      </c>
      <c r="F351">
        <v>462</v>
      </c>
      <c r="G351">
        <v>4955</v>
      </c>
      <c r="H351">
        <v>80</v>
      </c>
      <c r="I351">
        <v>10</v>
      </c>
      <c r="J351" t="s">
        <v>28</v>
      </c>
      <c r="K351" t="s">
        <v>64</v>
      </c>
      <c r="L351" t="s">
        <v>138</v>
      </c>
      <c r="M351" t="s">
        <v>23</v>
      </c>
      <c r="N351" t="s">
        <v>24</v>
      </c>
      <c r="P351" t="s">
        <v>25</v>
      </c>
      <c r="Q351">
        <v>4.3</v>
      </c>
      <c r="R351">
        <v>4.3</v>
      </c>
      <c r="S351">
        <f>(C351-D351)*24</f>
        <v>1.9999999998835847</v>
      </c>
      <c r="T351">
        <f>IF(C351&lt;=D351,1,0)</f>
        <v>0</v>
      </c>
      <c r="U351">
        <f>(C351-B351)*24</f>
        <v>12</v>
      </c>
      <c r="V351" s="2">
        <f>G351/(F351*U351)</f>
        <v>0.89375901875901875</v>
      </c>
      <c r="W351" t="str">
        <f>IF(OR(MONTH(B351)=12, MONTH(B351)&lt;=2), "Winter", IF(AND(MONTH(B351)&gt;=7, MONTH(B351)&lt;=9), "Monsoon", "Other"))</f>
        <v>Winter</v>
      </c>
      <c r="X351">
        <f>IF(C351&gt;D351,1,0)</f>
        <v>1</v>
      </c>
      <c r="Y351" t="str">
        <f t="shared" si="10"/>
        <v>Slight Delay</v>
      </c>
      <c r="Z351">
        <f t="shared" si="11"/>
        <v>0</v>
      </c>
      <c r="AA351" s="6" t="str">
        <f>TEXT(B351, "yyyy-mm-dd")</f>
        <v>2024-01-15</v>
      </c>
    </row>
    <row r="352" spans="1:27" x14ac:dyDescent="0.3">
      <c r="A352" t="s">
        <v>440</v>
      </c>
      <c r="B352" s="1">
        <v>45306.583333333336</v>
      </c>
      <c r="C352" s="1">
        <v>45307.083333333336</v>
      </c>
      <c r="D352" s="1">
        <v>45307</v>
      </c>
      <c r="E352" t="s">
        <v>50</v>
      </c>
      <c r="F352">
        <v>982</v>
      </c>
      <c r="G352">
        <v>2080</v>
      </c>
      <c r="H352">
        <v>451</v>
      </c>
      <c r="I352">
        <v>17</v>
      </c>
      <c r="J352" t="s">
        <v>37</v>
      </c>
      <c r="K352" t="s">
        <v>21</v>
      </c>
      <c r="L352" t="s">
        <v>129</v>
      </c>
      <c r="M352" t="s">
        <v>23</v>
      </c>
      <c r="N352" t="s">
        <v>40</v>
      </c>
      <c r="O352">
        <v>4</v>
      </c>
      <c r="P352" t="s">
        <v>25</v>
      </c>
      <c r="Q352">
        <v>4.2</v>
      </c>
      <c r="R352">
        <v>4</v>
      </c>
      <c r="S352">
        <f>(C352-D352)*24</f>
        <v>2.0000000000582077</v>
      </c>
      <c r="T352">
        <f>IF(C352&lt;=D352,1,0)</f>
        <v>0</v>
      </c>
      <c r="U352">
        <f>(C352-B352)*24</f>
        <v>12</v>
      </c>
      <c r="V352" s="2">
        <f>G352/(F352*U352)</f>
        <v>0.17651052274270196</v>
      </c>
      <c r="W352" t="str">
        <f>IF(OR(MONTH(B352)=12, MONTH(B352)&lt;=2), "Winter", IF(AND(MONTH(B352)&gt;=7, MONTH(B352)&lt;=9), "Monsoon", "Other"))</f>
        <v>Winter</v>
      </c>
      <c r="X352">
        <f>IF(C352&gt;D352,1,0)</f>
        <v>1</v>
      </c>
      <c r="Y352" t="str">
        <f t="shared" si="10"/>
        <v>Slight Delay</v>
      </c>
      <c r="Z352">
        <f t="shared" si="11"/>
        <v>0</v>
      </c>
      <c r="AA352" s="6" t="str">
        <f>TEXT(B352, "yyyy-mm-dd")</f>
        <v>2024-01-15</v>
      </c>
    </row>
    <row r="353" spans="1:27" x14ac:dyDescent="0.3">
      <c r="A353" t="s">
        <v>441</v>
      </c>
      <c r="B353" s="1">
        <v>45306.625</v>
      </c>
      <c r="C353" s="1">
        <v>45307.125</v>
      </c>
      <c r="D353" s="1">
        <v>45307.041666666664</v>
      </c>
      <c r="E353" t="s">
        <v>27</v>
      </c>
      <c r="F353">
        <v>398</v>
      </c>
      <c r="G353">
        <v>976</v>
      </c>
      <c r="H353">
        <v>416</v>
      </c>
      <c r="I353">
        <v>24</v>
      </c>
      <c r="J353" t="s">
        <v>28</v>
      </c>
      <c r="K353" t="s">
        <v>21</v>
      </c>
      <c r="L353" t="s">
        <v>88</v>
      </c>
      <c r="M353" t="s">
        <v>23</v>
      </c>
      <c r="N353" t="s">
        <v>40</v>
      </c>
      <c r="O353">
        <v>3.8</v>
      </c>
      <c r="P353" t="s">
        <v>25</v>
      </c>
      <c r="Q353">
        <v>4.2</v>
      </c>
      <c r="R353">
        <v>3.8</v>
      </c>
      <c r="S353">
        <f>(C353-D353)*24</f>
        <v>2.0000000000582077</v>
      </c>
      <c r="T353">
        <f>IF(C353&lt;=D353,1,0)</f>
        <v>0</v>
      </c>
      <c r="U353">
        <f>(C353-B353)*24</f>
        <v>12</v>
      </c>
      <c r="V353" s="2">
        <f>G353/(F353*U353)</f>
        <v>0.20435510887772193</v>
      </c>
      <c r="W353" t="str">
        <f>IF(OR(MONTH(B353)=12, MONTH(B353)&lt;=2), "Winter", IF(AND(MONTH(B353)&gt;=7, MONTH(B353)&lt;=9), "Monsoon", "Other"))</f>
        <v>Winter</v>
      </c>
      <c r="X353">
        <f>IF(C353&gt;D353,1,0)</f>
        <v>1</v>
      </c>
      <c r="Y353" t="str">
        <f t="shared" si="10"/>
        <v>Slight Delay</v>
      </c>
      <c r="Z353">
        <f t="shared" si="11"/>
        <v>0</v>
      </c>
      <c r="AA353" s="6" t="str">
        <f>TEXT(B353, "yyyy-mm-dd")</f>
        <v>2024-01-15</v>
      </c>
    </row>
    <row r="354" spans="1:27" x14ac:dyDescent="0.3">
      <c r="A354" t="s">
        <v>442</v>
      </c>
      <c r="B354" s="1">
        <v>45306.666666666664</v>
      </c>
      <c r="C354" s="1">
        <v>45307.166666666664</v>
      </c>
      <c r="D354" s="1">
        <v>45307.083333333336</v>
      </c>
      <c r="E354" t="s">
        <v>66</v>
      </c>
      <c r="F354">
        <v>472</v>
      </c>
      <c r="G354">
        <v>2981</v>
      </c>
      <c r="H354">
        <v>585</v>
      </c>
      <c r="I354">
        <v>19</v>
      </c>
      <c r="J354" t="s">
        <v>28</v>
      </c>
      <c r="K354" t="s">
        <v>34</v>
      </c>
      <c r="L354" t="s">
        <v>76</v>
      </c>
      <c r="M354" t="s">
        <v>61</v>
      </c>
      <c r="N354" t="s">
        <v>40</v>
      </c>
      <c r="O354">
        <v>4.7</v>
      </c>
      <c r="P354" t="s">
        <v>25</v>
      </c>
      <c r="Q354">
        <v>4.4000000000000004</v>
      </c>
      <c r="R354">
        <v>4.7</v>
      </c>
      <c r="S354">
        <f>(C354-D354)*24</f>
        <v>1.9999999998835847</v>
      </c>
      <c r="T354">
        <f>IF(C354&lt;=D354,1,0)</f>
        <v>0</v>
      </c>
      <c r="U354">
        <f>(C354-B354)*24</f>
        <v>12</v>
      </c>
      <c r="V354" s="2">
        <f>G354/(F354*U354)</f>
        <v>0.52630649717514122</v>
      </c>
      <c r="W354" t="str">
        <f>IF(OR(MONTH(B354)=12, MONTH(B354)&lt;=2), "Winter", IF(AND(MONTH(B354)&gt;=7, MONTH(B354)&lt;=9), "Monsoon", "Other"))</f>
        <v>Winter</v>
      </c>
      <c r="X354">
        <f>IF(C354&gt;D354,1,0)</f>
        <v>1</v>
      </c>
      <c r="Y354" t="str">
        <f t="shared" si="10"/>
        <v>Slight Delay</v>
      </c>
      <c r="Z354">
        <f t="shared" si="11"/>
        <v>0</v>
      </c>
      <c r="AA354" s="6" t="str">
        <f>TEXT(B354, "yyyy-mm-dd")</f>
        <v>2024-01-15</v>
      </c>
    </row>
    <row r="355" spans="1:27" x14ac:dyDescent="0.3">
      <c r="A355" t="s">
        <v>443</v>
      </c>
      <c r="B355" s="1">
        <v>45306.708333333336</v>
      </c>
      <c r="C355" s="1">
        <v>45307.208333333336</v>
      </c>
      <c r="D355" s="1">
        <v>45307.125</v>
      </c>
      <c r="E355" t="s">
        <v>27</v>
      </c>
      <c r="F355">
        <v>675</v>
      </c>
      <c r="G355">
        <v>4430</v>
      </c>
      <c r="H355">
        <v>548</v>
      </c>
      <c r="I355">
        <v>2</v>
      </c>
      <c r="J355" t="s">
        <v>33</v>
      </c>
      <c r="K355" t="s">
        <v>21</v>
      </c>
      <c r="L355" t="s">
        <v>174</v>
      </c>
      <c r="M355" t="s">
        <v>23</v>
      </c>
      <c r="N355" t="s">
        <v>40</v>
      </c>
      <c r="O355">
        <v>3.8</v>
      </c>
      <c r="P355" t="s">
        <v>25</v>
      </c>
      <c r="Q355">
        <v>4.2</v>
      </c>
      <c r="R355">
        <v>3.8</v>
      </c>
      <c r="S355">
        <f>(C355-D355)*24</f>
        <v>2.0000000000582077</v>
      </c>
      <c r="T355">
        <f>IF(C355&lt;=D355,1,0)</f>
        <v>0</v>
      </c>
      <c r="U355">
        <f>(C355-B355)*24</f>
        <v>12</v>
      </c>
      <c r="V355" s="2">
        <f>G355/(F355*U355)</f>
        <v>0.54691358024691361</v>
      </c>
      <c r="W355" t="str">
        <f>IF(OR(MONTH(B355)=12, MONTH(B355)&lt;=2), "Winter", IF(AND(MONTH(B355)&gt;=7, MONTH(B355)&lt;=9), "Monsoon", "Other"))</f>
        <v>Winter</v>
      </c>
      <c r="X355">
        <f>IF(C355&gt;D355,1,0)</f>
        <v>1</v>
      </c>
      <c r="Y355" t="str">
        <f t="shared" si="10"/>
        <v>Slight Delay</v>
      </c>
      <c r="Z355">
        <f t="shared" si="11"/>
        <v>0</v>
      </c>
      <c r="AA355" s="6" t="str">
        <f>TEXT(B355, "yyyy-mm-dd")</f>
        <v>2024-01-15</v>
      </c>
    </row>
    <row r="356" spans="1:27" x14ac:dyDescent="0.3">
      <c r="A356" t="s">
        <v>444</v>
      </c>
      <c r="B356" s="1">
        <v>45306.75</v>
      </c>
      <c r="C356" s="1">
        <v>45307.25</v>
      </c>
      <c r="D356" s="1">
        <v>45307.166666666664</v>
      </c>
      <c r="E356" t="s">
        <v>55</v>
      </c>
      <c r="F356">
        <v>744</v>
      </c>
      <c r="G356">
        <v>3303</v>
      </c>
      <c r="H356">
        <v>417</v>
      </c>
      <c r="I356">
        <v>18</v>
      </c>
      <c r="J356" t="s">
        <v>37</v>
      </c>
      <c r="K356" t="s">
        <v>34</v>
      </c>
      <c r="L356" t="s">
        <v>96</v>
      </c>
      <c r="M356" t="s">
        <v>30</v>
      </c>
      <c r="N356" t="s">
        <v>40</v>
      </c>
      <c r="O356">
        <v>4.2</v>
      </c>
      <c r="P356" t="s">
        <v>25</v>
      </c>
      <c r="Q356">
        <v>4.3</v>
      </c>
      <c r="R356">
        <v>4.2</v>
      </c>
      <c r="S356">
        <f>(C356-D356)*24</f>
        <v>2.0000000000582077</v>
      </c>
      <c r="T356">
        <f>IF(C356&lt;=D356,1,0)</f>
        <v>0</v>
      </c>
      <c r="U356">
        <f>(C356-B356)*24</f>
        <v>12</v>
      </c>
      <c r="V356" s="2">
        <f>G356/(F356*U356)</f>
        <v>0.36995967741935482</v>
      </c>
      <c r="W356" t="str">
        <f>IF(OR(MONTH(B356)=12, MONTH(B356)&lt;=2), "Winter", IF(AND(MONTH(B356)&gt;=7, MONTH(B356)&lt;=9), "Monsoon", "Other"))</f>
        <v>Winter</v>
      </c>
      <c r="X356">
        <f>IF(C356&gt;D356,1,0)</f>
        <v>1</v>
      </c>
      <c r="Y356" t="str">
        <f t="shared" si="10"/>
        <v>Slight Delay</v>
      </c>
      <c r="Z356">
        <f t="shared" si="11"/>
        <v>0</v>
      </c>
      <c r="AA356" s="6" t="str">
        <f>TEXT(B356, "yyyy-mm-dd")</f>
        <v>2024-01-15</v>
      </c>
    </row>
    <row r="357" spans="1:27" x14ac:dyDescent="0.3">
      <c r="A357" t="s">
        <v>445</v>
      </c>
      <c r="B357" s="1">
        <v>45306.791666666664</v>
      </c>
      <c r="C357" s="1">
        <v>45307.291666666664</v>
      </c>
      <c r="D357" s="1">
        <v>45307.208333333336</v>
      </c>
      <c r="E357" t="s">
        <v>66</v>
      </c>
      <c r="F357">
        <v>600</v>
      </c>
      <c r="G357">
        <v>2512</v>
      </c>
      <c r="H357">
        <v>652</v>
      </c>
      <c r="I357">
        <v>3</v>
      </c>
      <c r="J357" t="s">
        <v>20</v>
      </c>
      <c r="K357" t="s">
        <v>64</v>
      </c>
      <c r="L357" t="s">
        <v>56</v>
      </c>
      <c r="M357" t="s">
        <v>23</v>
      </c>
      <c r="N357" t="s">
        <v>24</v>
      </c>
      <c r="P357" t="s">
        <v>25</v>
      </c>
      <c r="Q357">
        <v>4.3</v>
      </c>
      <c r="R357">
        <v>4.3</v>
      </c>
      <c r="S357">
        <f>(C357-D357)*24</f>
        <v>1.9999999998835847</v>
      </c>
      <c r="T357">
        <f>IF(C357&lt;=D357,1,0)</f>
        <v>0</v>
      </c>
      <c r="U357">
        <f>(C357-B357)*24</f>
        <v>12</v>
      </c>
      <c r="V357" s="2">
        <f>G357/(F357*U357)</f>
        <v>0.34888888888888892</v>
      </c>
      <c r="W357" t="str">
        <f>IF(OR(MONTH(B357)=12, MONTH(B357)&lt;=2), "Winter", IF(AND(MONTH(B357)&gt;=7, MONTH(B357)&lt;=9), "Monsoon", "Other"))</f>
        <v>Winter</v>
      </c>
      <c r="X357">
        <f>IF(C357&gt;D357,1,0)</f>
        <v>1</v>
      </c>
      <c r="Y357" t="str">
        <f t="shared" si="10"/>
        <v>Slight Delay</v>
      </c>
      <c r="Z357">
        <f t="shared" si="11"/>
        <v>0</v>
      </c>
      <c r="AA357" s="6" t="str">
        <f>TEXT(B357, "yyyy-mm-dd")</f>
        <v>2024-01-15</v>
      </c>
    </row>
    <row r="358" spans="1:27" x14ac:dyDescent="0.3">
      <c r="A358" t="s">
        <v>446</v>
      </c>
      <c r="B358" s="1">
        <v>45306.833333333336</v>
      </c>
      <c r="C358" s="1">
        <v>45307.333333333336</v>
      </c>
      <c r="D358" s="1">
        <v>45307.25</v>
      </c>
      <c r="E358" t="s">
        <v>66</v>
      </c>
      <c r="F358">
        <v>336</v>
      </c>
      <c r="G358">
        <v>2839</v>
      </c>
      <c r="H358">
        <v>181</v>
      </c>
      <c r="I358">
        <v>24</v>
      </c>
      <c r="J358" t="s">
        <v>20</v>
      </c>
      <c r="K358" t="s">
        <v>21</v>
      </c>
      <c r="L358" t="s">
        <v>105</v>
      </c>
      <c r="M358" t="s">
        <v>45</v>
      </c>
      <c r="N358" t="s">
        <v>40</v>
      </c>
      <c r="O358">
        <v>3.8</v>
      </c>
      <c r="P358" t="s">
        <v>25</v>
      </c>
      <c r="Q358">
        <v>4.2</v>
      </c>
      <c r="R358">
        <v>3.8</v>
      </c>
      <c r="S358">
        <f>(C358-D358)*24</f>
        <v>2.0000000000582077</v>
      </c>
      <c r="T358">
        <f>IF(C358&lt;=D358,1,0)</f>
        <v>0</v>
      </c>
      <c r="U358">
        <f>(C358-B358)*24</f>
        <v>12</v>
      </c>
      <c r="V358" s="2">
        <f>G358/(F358*U358)</f>
        <v>0.70411706349206349</v>
      </c>
      <c r="W358" t="str">
        <f>IF(OR(MONTH(B358)=12, MONTH(B358)&lt;=2), "Winter", IF(AND(MONTH(B358)&gt;=7, MONTH(B358)&lt;=9), "Monsoon", "Other"))</f>
        <v>Winter</v>
      </c>
      <c r="X358">
        <f>IF(C358&gt;D358,1,0)</f>
        <v>1</v>
      </c>
      <c r="Y358" t="str">
        <f t="shared" si="10"/>
        <v>Slight Delay</v>
      </c>
      <c r="Z358">
        <f t="shared" si="11"/>
        <v>0</v>
      </c>
      <c r="AA358" s="6" t="str">
        <f>TEXT(B358, "yyyy-mm-dd")</f>
        <v>2024-01-15</v>
      </c>
    </row>
    <row r="359" spans="1:27" x14ac:dyDescent="0.3">
      <c r="A359" t="s">
        <v>447</v>
      </c>
      <c r="B359" s="1">
        <v>45306.875</v>
      </c>
      <c r="C359" s="1">
        <v>45307.375</v>
      </c>
      <c r="D359" s="1">
        <v>45307.291666666664</v>
      </c>
      <c r="E359" t="s">
        <v>50</v>
      </c>
      <c r="F359">
        <v>794</v>
      </c>
      <c r="G359">
        <v>3170</v>
      </c>
      <c r="H359">
        <v>524</v>
      </c>
      <c r="I359">
        <v>15</v>
      </c>
      <c r="J359" t="s">
        <v>37</v>
      </c>
      <c r="K359" t="s">
        <v>38</v>
      </c>
      <c r="L359" t="s">
        <v>129</v>
      </c>
      <c r="M359" t="s">
        <v>45</v>
      </c>
      <c r="N359" t="s">
        <v>24</v>
      </c>
      <c r="O359">
        <v>3.8</v>
      </c>
      <c r="P359" t="s">
        <v>25</v>
      </c>
      <c r="Q359">
        <v>4.2</v>
      </c>
      <c r="R359">
        <v>3.8</v>
      </c>
      <c r="S359">
        <f>(C359-D359)*24</f>
        <v>2.0000000000582077</v>
      </c>
      <c r="T359">
        <f>IF(C359&lt;=D359,1,0)</f>
        <v>0</v>
      </c>
      <c r="U359">
        <f>(C359-B359)*24</f>
        <v>12</v>
      </c>
      <c r="V359" s="2">
        <f>G359/(F359*U359)</f>
        <v>0.33270361041141899</v>
      </c>
      <c r="W359" t="str">
        <f>IF(OR(MONTH(B359)=12, MONTH(B359)&lt;=2), "Winter", IF(AND(MONTH(B359)&gt;=7, MONTH(B359)&lt;=9), "Monsoon", "Other"))</f>
        <v>Winter</v>
      </c>
      <c r="X359">
        <f>IF(C359&gt;D359,1,0)</f>
        <v>1</v>
      </c>
      <c r="Y359" t="str">
        <f t="shared" si="10"/>
        <v>Slight Delay</v>
      </c>
      <c r="Z359">
        <f t="shared" si="11"/>
        <v>0</v>
      </c>
      <c r="AA359" s="6" t="str">
        <f>TEXT(B359, "yyyy-mm-dd")</f>
        <v>2024-01-15</v>
      </c>
    </row>
    <row r="360" spans="1:27" x14ac:dyDescent="0.3">
      <c r="A360" t="s">
        <v>448</v>
      </c>
      <c r="B360" s="1">
        <v>45306.916666666664</v>
      </c>
      <c r="C360" s="1">
        <v>45307.416666666664</v>
      </c>
      <c r="D360" s="1">
        <v>45307.333333333336</v>
      </c>
      <c r="E360" t="s">
        <v>32</v>
      </c>
      <c r="F360">
        <v>579</v>
      </c>
      <c r="G360">
        <v>4315</v>
      </c>
      <c r="H360">
        <v>189</v>
      </c>
      <c r="I360">
        <v>3</v>
      </c>
      <c r="J360" t="s">
        <v>37</v>
      </c>
      <c r="K360" t="s">
        <v>38</v>
      </c>
      <c r="L360" t="s">
        <v>22</v>
      </c>
      <c r="M360" t="s">
        <v>45</v>
      </c>
      <c r="N360" t="s">
        <v>24</v>
      </c>
      <c r="O360">
        <v>4.2</v>
      </c>
      <c r="P360" t="s">
        <v>25</v>
      </c>
      <c r="Q360">
        <v>4.2</v>
      </c>
      <c r="R360">
        <v>4.2</v>
      </c>
      <c r="S360">
        <f>(C360-D360)*24</f>
        <v>1.9999999998835847</v>
      </c>
      <c r="T360">
        <f>IF(C360&lt;=D360,1,0)</f>
        <v>0</v>
      </c>
      <c r="U360">
        <f>(C360-B360)*24</f>
        <v>12</v>
      </c>
      <c r="V360" s="2">
        <f>G360/(F360*U360)</f>
        <v>0.621042026482441</v>
      </c>
      <c r="W360" t="str">
        <f>IF(OR(MONTH(B360)=12, MONTH(B360)&lt;=2), "Winter", IF(AND(MONTH(B360)&gt;=7, MONTH(B360)&lt;=9), "Monsoon", "Other"))</f>
        <v>Winter</v>
      </c>
      <c r="X360">
        <f>IF(C360&gt;D360,1,0)</f>
        <v>1</v>
      </c>
      <c r="Y360" t="str">
        <f t="shared" si="10"/>
        <v>Slight Delay</v>
      </c>
      <c r="Z360">
        <f t="shared" si="11"/>
        <v>0</v>
      </c>
      <c r="AA360" s="6" t="str">
        <f>TEXT(B360, "yyyy-mm-dd")</f>
        <v>2024-01-15</v>
      </c>
    </row>
    <row r="361" spans="1:27" x14ac:dyDescent="0.3">
      <c r="A361" t="s">
        <v>449</v>
      </c>
      <c r="B361" s="1">
        <v>45306.958333333336</v>
      </c>
      <c r="C361" s="1">
        <v>45307.458333333336</v>
      </c>
      <c r="D361" s="1">
        <v>45307.375</v>
      </c>
      <c r="E361" t="s">
        <v>19</v>
      </c>
      <c r="F361">
        <v>203</v>
      </c>
      <c r="G361">
        <v>1181</v>
      </c>
      <c r="H361">
        <v>758</v>
      </c>
      <c r="I361">
        <v>29</v>
      </c>
      <c r="J361" t="s">
        <v>37</v>
      </c>
      <c r="K361" t="s">
        <v>21</v>
      </c>
      <c r="L361" t="s">
        <v>51</v>
      </c>
      <c r="M361" t="s">
        <v>48</v>
      </c>
      <c r="N361" t="s">
        <v>24</v>
      </c>
      <c r="O361">
        <v>3.8</v>
      </c>
      <c r="P361" t="s">
        <v>25</v>
      </c>
      <c r="Q361">
        <v>4.2</v>
      </c>
      <c r="R361">
        <v>3.8</v>
      </c>
      <c r="S361">
        <f>(C361-D361)*24</f>
        <v>2.0000000000582077</v>
      </c>
      <c r="T361">
        <f>IF(C361&lt;=D361,1,0)</f>
        <v>0</v>
      </c>
      <c r="U361">
        <f>(C361-B361)*24</f>
        <v>12</v>
      </c>
      <c r="V361" s="2">
        <f>G361/(F361*U361)</f>
        <v>0.4848111658456486</v>
      </c>
      <c r="W361" t="str">
        <f>IF(OR(MONTH(B361)=12, MONTH(B361)&lt;=2), "Winter", IF(AND(MONTH(B361)&gt;=7, MONTH(B361)&lt;=9), "Monsoon", "Other"))</f>
        <v>Winter</v>
      </c>
      <c r="X361">
        <f>IF(C361&gt;D361,1,0)</f>
        <v>1</v>
      </c>
      <c r="Y361" t="str">
        <f t="shared" si="10"/>
        <v>Slight Delay</v>
      </c>
      <c r="Z361">
        <f t="shared" si="11"/>
        <v>0</v>
      </c>
      <c r="AA361" s="6" t="str">
        <f>TEXT(B361, "yyyy-mm-dd")</f>
        <v>2024-01-15</v>
      </c>
    </row>
    <row r="362" spans="1:27" x14ac:dyDescent="0.3">
      <c r="A362" t="s">
        <v>450</v>
      </c>
      <c r="B362" s="1">
        <v>45307</v>
      </c>
      <c r="C362" s="1">
        <v>45307.5</v>
      </c>
      <c r="D362" s="1">
        <v>45307.416666666664</v>
      </c>
      <c r="E362" t="s">
        <v>27</v>
      </c>
      <c r="F362">
        <v>723</v>
      </c>
      <c r="G362">
        <v>3390</v>
      </c>
      <c r="H362">
        <v>685</v>
      </c>
      <c r="I362">
        <v>25</v>
      </c>
      <c r="J362" t="s">
        <v>37</v>
      </c>
      <c r="K362" t="s">
        <v>64</v>
      </c>
      <c r="L362" t="s">
        <v>67</v>
      </c>
      <c r="M362" t="s">
        <v>23</v>
      </c>
      <c r="N362" t="s">
        <v>24</v>
      </c>
      <c r="P362" t="s">
        <v>25</v>
      </c>
      <c r="Q362">
        <v>4.3</v>
      </c>
      <c r="R362">
        <v>4.3</v>
      </c>
      <c r="S362">
        <f>(C362-D362)*24</f>
        <v>2.0000000000582077</v>
      </c>
      <c r="T362">
        <f>IF(C362&lt;=D362,1,0)</f>
        <v>0</v>
      </c>
      <c r="U362">
        <f>(C362-B362)*24</f>
        <v>12</v>
      </c>
      <c r="V362" s="2">
        <f>G362/(F362*U362)</f>
        <v>0.39073305670816044</v>
      </c>
      <c r="W362" t="str">
        <f>IF(OR(MONTH(B362)=12, MONTH(B362)&lt;=2), "Winter", IF(AND(MONTH(B362)&gt;=7, MONTH(B362)&lt;=9), "Monsoon", "Other"))</f>
        <v>Winter</v>
      </c>
      <c r="X362">
        <f>IF(C362&gt;D362,1,0)</f>
        <v>1</v>
      </c>
      <c r="Y362" t="str">
        <f t="shared" si="10"/>
        <v>Slight Delay</v>
      </c>
      <c r="Z362">
        <f t="shared" si="11"/>
        <v>0</v>
      </c>
      <c r="AA362" s="6" t="str">
        <f>TEXT(B362, "yyyy-mm-dd")</f>
        <v>2024-01-16</v>
      </c>
    </row>
    <row r="363" spans="1:27" x14ac:dyDescent="0.3">
      <c r="A363" t="s">
        <v>451</v>
      </c>
      <c r="B363" s="1">
        <v>45307.041666666664</v>
      </c>
      <c r="C363" s="1">
        <v>45307.541666666664</v>
      </c>
      <c r="D363" s="1">
        <v>45307.458333333336</v>
      </c>
      <c r="E363" t="s">
        <v>32</v>
      </c>
      <c r="F363">
        <v>62</v>
      </c>
      <c r="G363">
        <v>1591</v>
      </c>
      <c r="H363">
        <v>448</v>
      </c>
      <c r="I363">
        <v>14</v>
      </c>
      <c r="J363" t="s">
        <v>37</v>
      </c>
      <c r="K363" t="s">
        <v>34</v>
      </c>
      <c r="L363" t="s">
        <v>94</v>
      </c>
      <c r="M363" t="s">
        <v>61</v>
      </c>
      <c r="N363" t="s">
        <v>24</v>
      </c>
      <c r="P363" t="s">
        <v>25</v>
      </c>
      <c r="Q363">
        <v>4.3</v>
      </c>
      <c r="R363">
        <v>4.3</v>
      </c>
      <c r="S363">
        <f>(C363-D363)*24</f>
        <v>1.9999999998835847</v>
      </c>
      <c r="T363">
        <f>IF(C363&lt;=D363,1,0)</f>
        <v>0</v>
      </c>
      <c r="U363">
        <f>(C363-B363)*24</f>
        <v>12</v>
      </c>
      <c r="V363" s="2">
        <f>G363/(F363*U363)</f>
        <v>2.138440860215054</v>
      </c>
      <c r="W363" t="str">
        <f>IF(OR(MONTH(B363)=12, MONTH(B363)&lt;=2), "Winter", IF(AND(MONTH(B363)&gt;=7, MONTH(B363)&lt;=9), "Monsoon", "Other"))</f>
        <v>Winter</v>
      </c>
      <c r="X363">
        <f>IF(C363&gt;D363,1,0)</f>
        <v>1</v>
      </c>
      <c r="Y363" t="str">
        <f t="shared" si="10"/>
        <v>Slight Delay</v>
      </c>
      <c r="Z363">
        <f t="shared" si="11"/>
        <v>0</v>
      </c>
      <c r="AA363" s="6" t="str">
        <f>TEXT(B363, "yyyy-mm-dd")</f>
        <v>2024-01-16</v>
      </c>
    </row>
    <row r="364" spans="1:27" x14ac:dyDescent="0.3">
      <c r="A364" t="s">
        <v>452</v>
      </c>
      <c r="B364" s="1">
        <v>45307.083333333336</v>
      </c>
      <c r="C364" s="1">
        <v>45307.583333333336</v>
      </c>
      <c r="D364" s="1">
        <v>45307.5</v>
      </c>
      <c r="E364" t="s">
        <v>19</v>
      </c>
      <c r="F364">
        <v>983</v>
      </c>
      <c r="G364">
        <v>3466</v>
      </c>
      <c r="H364">
        <v>609</v>
      </c>
      <c r="I364">
        <v>28</v>
      </c>
      <c r="J364" t="s">
        <v>20</v>
      </c>
      <c r="K364" t="s">
        <v>64</v>
      </c>
      <c r="L364" t="s">
        <v>29</v>
      </c>
      <c r="M364" t="s">
        <v>45</v>
      </c>
      <c r="N364" t="s">
        <v>40</v>
      </c>
      <c r="O364">
        <v>3.8</v>
      </c>
      <c r="P364" t="s">
        <v>25</v>
      </c>
      <c r="Q364">
        <v>4.2</v>
      </c>
      <c r="R364">
        <v>3.8</v>
      </c>
      <c r="S364">
        <f>(C364-D364)*24</f>
        <v>2.0000000000582077</v>
      </c>
      <c r="T364">
        <f>IF(C364&lt;=D364,1,0)</f>
        <v>0</v>
      </c>
      <c r="U364">
        <f>(C364-B364)*24</f>
        <v>12</v>
      </c>
      <c r="V364" s="2">
        <f>G364/(F364*U364)</f>
        <v>0.29382841641234314</v>
      </c>
      <c r="W364" t="str">
        <f>IF(OR(MONTH(B364)=12, MONTH(B364)&lt;=2), "Winter", IF(AND(MONTH(B364)&gt;=7, MONTH(B364)&lt;=9), "Monsoon", "Other"))</f>
        <v>Winter</v>
      </c>
      <c r="X364">
        <f>IF(C364&gt;D364,1,0)</f>
        <v>1</v>
      </c>
      <c r="Y364" t="str">
        <f t="shared" si="10"/>
        <v>Slight Delay</v>
      </c>
      <c r="Z364">
        <f t="shared" si="11"/>
        <v>0</v>
      </c>
      <c r="AA364" s="6" t="str">
        <f>TEXT(B364, "yyyy-mm-dd")</f>
        <v>2024-01-16</v>
      </c>
    </row>
    <row r="365" spans="1:27" x14ac:dyDescent="0.3">
      <c r="A365" t="s">
        <v>453</v>
      </c>
      <c r="B365" s="1">
        <v>45307.125</v>
      </c>
      <c r="C365" s="1">
        <v>45307.625</v>
      </c>
      <c r="D365" s="1">
        <v>45307.541666666664</v>
      </c>
      <c r="E365" t="s">
        <v>19</v>
      </c>
      <c r="F365">
        <v>776</v>
      </c>
      <c r="G365">
        <v>1056</v>
      </c>
      <c r="H365">
        <v>646</v>
      </c>
      <c r="I365">
        <v>11</v>
      </c>
      <c r="J365" t="s">
        <v>37</v>
      </c>
      <c r="K365" t="s">
        <v>34</v>
      </c>
      <c r="L365" t="s">
        <v>141</v>
      </c>
      <c r="M365" t="s">
        <v>30</v>
      </c>
      <c r="N365" t="s">
        <v>40</v>
      </c>
      <c r="O365">
        <v>4.7</v>
      </c>
      <c r="P365" t="s">
        <v>25</v>
      </c>
      <c r="Q365">
        <v>4.3</v>
      </c>
      <c r="R365">
        <v>4.7</v>
      </c>
      <c r="S365">
        <f>(C365-D365)*24</f>
        <v>2.0000000000582077</v>
      </c>
      <c r="T365">
        <f>IF(C365&lt;=D365,1,0)</f>
        <v>0</v>
      </c>
      <c r="U365">
        <f>(C365-B365)*24</f>
        <v>12</v>
      </c>
      <c r="V365" s="2">
        <f>G365/(F365*U365)</f>
        <v>0.1134020618556701</v>
      </c>
      <c r="W365" t="str">
        <f>IF(OR(MONTH(B365)=12, MONTH(B365)&lt;=2), "Winter", IF(AND(MONTH(B365)&gt;=7, MONTH(B365)&lt;=9), "Monsoon", "Other"))</f>
        <v>Winter</v>
      </c>
      <c r="X365">
        <f>IF(C365&gt;D365,1,0)</f>
        <v>1</v>
      </c>
      <c r="Y365" t="str">
        <f t="shared" si="10"/>
        <v>Slight Delay</v>
      </c>
      <c r="Z365">
        <f t="shared" si="11"/>
        <v>0</v>
      </c>
      <c r="AA365" s="6" t="str">
        <f>TEXT(B365, "yyyy-mm-dd")</f>
        <v>2024-01-16</v>
      </c>
    </row>
    <row r="366" spans="1:27" x14ac:dyDescent="0.3">
      <c r="A366" t="s">
        <v>454</v>
      </c>
      <c r="B366" s="1">
        <v>45307.166666666664</v>
      </c>
      <c r="C366" s="1">
        <v>45307.666666666664</v>
      </c>
      <c r="D366" s="1">
        <v>45307.583333333336</v>
      </c>
      <c r="E366" t="s">
        <v>27</v>
      </c>
      <c r="F366">
        <v>797</v>
      </c>
      <c r="G366">
        <v>3843</v>
      </c>
      <c r="H366">
        <v>427</v>
      </c>
      <c r="I366">
        <v>29</v>
      </c>
      <c r="J366" t="s">
        <v>20</v>
      </c>
      <c r="K366" t="s">
        <v>21</v>
      </c>
      <c r="L366" t="s">
        <v>214</v>
      </c>
      <c r="M366" t="s">
        <v>23</v>
      </c>
      <c r="N366" t="s">
        <v>24</v>
      </c>
      <c r="O366">
        <v>4.2</v>
      </c>
      <c r="P366" t="s">
        <v>25</v>
      </c>
      <c r="Q366">
        <v>4.3</v>
      </c>
      <c r="R366">
        <v>4.2</v>
      </c>
      <c r="S366">
        <f>(C366-D366)*24</f>
        <v>1.9999999998835847</v>
      </c>
      <c r="T366">
        <f>IF(C366&lt;=D366,1,0)</f>
        <v>0</v>
      </c>
      <c r="U366">
        <f>(C366-B366)*24</f>
        <v>12</v>
      </c>
      <c r="V366" s="2">
        <f>G366/(F366*U366)</f>
        <v>0.40181932245922208</v>
      </c>
      <c r="W366" t="str">
        <f>IF(OR(MONTH(B366)=12, MONTH(B366)&lt;=2), "Winter", IF(AND(MONTH(B366)&gt;=7, MONTH(B366)&lt;=9), "Monsoon", "Other"))</f>
        <v>Winter</v>
      </c>
      <c r="X366">
        <f>IF(C366&gt;D366,1,0)</f>
        <v>1</v>
      </c>
      <c r="Y366" t="str">
        <f t="shared" si="10"/>
        <v>Slight Delay</v>
      </c>
      <c r="Z366">
        <f t="shared" si="11"/>
        <v>0</v>
      </c>
      <c r="AA366" s="6" t="str">
        <f>TEXT(B366, "yyyy-mm-dd")</f>
        <v>2024-01-16</v>
      </c>
    </row>
    <row r="367" spans="1:27" x14ac:dyDescent="0.3">
      <c r="A367" t="s">
        <v>455</v>
      </c>
      <c r="B367" s="1">
        <v>45307.208333333336</v>
      </c>
      <c r="C367" s="1">
        <v>45307.708333333336</v>
      </c>
      <c r="D367" s="1">
        <v>45307.625</v>
      </c>
      <c r="E367" t="s">
        <v>50</v>
      </c>
      <c r="F367">
        <v>686</v>
      </c>
      <c r="G367">
        <v>3785</v>
      </c>
      <c r="H367">
        <v>584</v>
      </c>
      <c r="I367">
        <v>16</v>
      </c>
      <c r="J367" t="s">
        <v>37</v>
      </c>
      <c r="K367" t="s">
        <v>38</v>
      </c>
      <c r="L367" t="s">
        <v>74</v>
      </c>
      <c r="M367" t="s">
        <v>61</v>
      </c>
      <c r="N367" t="s">
        <v>40</v>
      </c>
      <c r="O367">
        <v>4.7</v>
      </c>
      <c r="P367" t="s">
        <v>25</v>
      </c>
      <c r="Q367">
        <v>4.4000000000000004</v>
      </c>
      <c r="R367">
        <v>4.7</v>
      </c>
      <c r="S367">
        <f>(C367-D367)*24</f>
        <v>2.0000000000582077</v>
      </c>
      <c r="T367">
        <f>IF(C367&lt;=D367,1,0)</f>
        <v>0</v>
      </c>
      <c r="U367">
        <f>(C367-B367)*24</f>
        <v>12</v>
      </c>
      <c r="V367" s="2">
        <f>G367/(F367*U367)</f>
        <v>0.45979105928085517</v>
      </c>
      <c r="W367" t="str">
        <f>IF(OR(MONTH(B367)=12, MONTH(B367)&lt;=2), "Winter", IF(AND(MONTH(B367)&gt;=7, MONTH(B367)&lt;=9), "Monsoon", "Other"))</f>
        <v>Winter</v>
      </c>
      <c r="X367">
        <f>IF(C367&gt;D367,1,0)</f>
        <v>1</v>
      </c>
      <c r="Y367" t="str">
        <f t="shared" si="10"/>
        <v>Slight Delay</v>
      </c>
      <c r="Z367">
        <f t="shared" si="11"/>
        <v>0</v>
      </c>
      <c r="AA367" s="6" t="str">
        <f>TEXT(B367, "yyyy-mm-dd")</f>
        <v>2024-01-16</v>
      </c>
    </row>
    <row r="368" spans="1:27" x14ac:dyDescent="0.3">
      <c r="A368" t="s">
        <v>456</v>
      </c>
      <c r="B368" s="1">
        <v>45307.25</v>
      </c>
      <c r="C368" s="1">
        <v>45307.75</v>
      </c>
      <c r="D368" s="1">
        <v>45307.666666666664</v>
      </c>
      <c r="E368" t="s">
        <v>32</v>
      </c>
      <c r="F368">
        <v>434</v>
      </c>
      <c r="G368">
        <v>4390</v>
      </c>
      <c r="H368">
        <v>300</v>
      </c>
      <c r="I368">
        <v>7</v>
      </c>
      <c r="J368" t="s">
        <v>33</v>
      </c>
      <c r="K368" t="s">
        <v>34</v>
      </c>
      <c r="L368" t="s">
        <v>51</v>
      </c>
      <c r="M368" t="s">
        <v>48</v>
      </c>
      <c r="N368" t="s">
        <v>24</v>
      </c>
      <c r="P368" t="s">
        <v>25</v>
      </c>
      <c r="Q368">
        <v>4.2</v>
      </c>
      <c r="R368">
        <v>4.2</v>
      </c>
      <c r="S368">
        <f>(C368-D368)*24</f>
        <v>2.0000000000582077</v>
      </c>
      <c r="T368">
        <f>IF(C368&lt;=D368,1,0)</f>
        <v>0</v>
      </c>
      <c r="U368">
        <f>(C368-B368)*24</f>
        <v>12</v>
      </c>
      <c r="V368" s="2">
        <f>G368/(F368*U368)</f>
        <v>0.8429339477726574</v>
      </c>
      <c r="W368" t="str">
        <f>IF(OR(MONTH(B368)=12, MONTH(B368)&lt;=2), "Winter", IF(AND(MONTH(B368)&gt;=7, MONTH(B368)&lt;=9), "Monsoon", "Other"))</f>
        <v>Winter</v>
      </c>
      <c r="X368">
        <f>IF(C368&gt;D368,1,0)</f>
        <v>1</v>
      </c>
      <c r="Y368" t="str">
        <f t="shared" si="10"/>
        <v>Slight Delay</v>
      </c>
      <c r="Z368">
        <f t="shared" si="11"/>
        <v>0</v>
      </c>
      <c r="AA368" s="6" t="str">
        <f>TEXT(B368, "yyyy-mm-dd")</f>
        <v>2024-01-16</v>
      </c>
    </row>
    <row r="369" spans="1:27" x14ac:dyDescent="0.3">
      <c r="A369" t="s">
        <v>457</v>
      </c>
      <c r="B369" s="1">
        <v>45307.291666666664</v>
      </c>
      <c r="C369" s="1">
        <v>45307.791666666664</v>
      </c>
      <c r="D369" s="1">
        <v>45307.708333333336</v>
      </c>
      <c r="E369" t="s">
        <v>27</v>
      </c>
      <c r="F369">
        <v>629</v>
      </c>
      <c r="G369">
        <v>1372</v>
      </c>
      <c r="H369">
        <v>280</v>
      </c>
      <c r="I369">
        <v>4</v>
      </c>
      <c r="J369" t="s">
        <v>33</v>
      </c>
      <c r="K369" t="s">
        <v>21</v>
      </c>
      <c r="L369" t="s">
        <v>201</v>
      </c>
      <c r="M369" t="s">
        <v>45</v>
      </c>
      <c r="N369" t="s">
        <v>24</v>
      </c>
      <c r="O369">
        <v>4</v>
      </c>
      <c r="P369" t="s">
        <v>25</v>
      </c>
      <c r="Q369">
        <v>4.2</v>
      </c>
      <c r="R369">
        <v>4</v>
      </c>
      <c r="S369">
        <f>(C369-D369)*24</f>
        <v>1.9999999998835847</v>
      </c>
      <c r="T369">
        <f>IF(C369&lt;=D369,1,0)</f>
        <v>0</v>
      </c>
      <c r="U369">
        <f>(C369-B369)*24</f>
        <v>12</v>
      </c>
      <c r="V369" s="2">
        <f>G369/(F369*U369)</f>
        <v>0.18177000529941706</v>
      </c>
      <c r="W369" t="str">
        <f>IF(OR(MONTH(B369)=12, MONTH(B369)&lt;=2), "Winter", IF(AND(MONTH(B369)&gt;=7, MONTH(B369)&lt;=9), "Monsoon", "Other"))</f>
        <v>Winter</v>
      </c>
      <c r="X369">
        <f>IF(C369&gt;D369,1,0)</f>
        <v>1</v>
      </c>
      <c r="Y369" t="str">
        <f t="shared" si="10"/>
        <v>Slight Delay</v>
      </c>
      <c r="Z369">
        <f t="shared" si="11"/>
        <v>0</v>
      </c>
      <c r="AA369" s="6" t="str">
        <f>TEXT(B369, "yyyy-mm-dd")</f>
        <v>2024-01-16</v>
      </c>
    </row>
    <row r="370" spans="1:27" x14ac:dyDescent="0.3">
      <c r="A370" t="s">
        <v>458</v>
      </c>
      <c r="B370" s="1">
        <v>45307.333333333336</v>
      </c>
      <c r="C370" s="1">
        <v>45307.833333333336</v>
      </c>
      <c r="D370" s="1">
        <v>45307.75</v>
      </c>
      <c r="E370" t="s">
        <v>19</v>
      </c>
      <c r="F370">
        <v>334</v>
      </c>
      <c r="G370">
        <v>2384</v>
      </c>
      <c r="H370">
        <v>405</v>
      </c>
      <c r="I370">
        <v>16</v>
      </c>
      <c r="J370" t="s">
        <v>20</v>
      </c>
      <c r="K370" t="s">
        <v>64</v>
      </c>
      <c r="L370" t="s">
        <v>90</v>
      </c>
      <c r="M370" t="s">
        <v>23</v>
      </c>
      <c r="N370" t="s">
        <v>24</v>
      </c>
      <c r="O370">
        <v>3.8</v>
      </c>
      <c r="P370" t="s">
        <v>25</v>
      </c>
      <c r="Q370">
        <v>4.3</v>
      </c>
      <c r="R370">
        <v>3.8</v>
      </c>
      <c r="S370">
        <f>(C370-D370)*24</f>
        <v>2.0000000000582077</v>
      </c>
      <c r="T370">
        <f>IF(C370&lt;=D370,1,0)</f>
        <v>0</v>
      </c>
      <c r="U370">
        <f>(C370-B370)*24</f>
        <v>12</v>
      </c>
      <c r="V370" s="2">
        <f>G370/(F370*U370)</f>
        <v>0.59481037924151692</v>
      </c>
      <c r="W370" t="str">
        <f>IF(OR(MONTH(B370)=12, MONTH(B370)&lt;=2), "Winter", IF(AND(MONTH(B370)&gt;=7, MONTH(B370)&lt;=9), "Monsoon", "Other"))</f>
        <v>Winter</v>
      </c>
      <c r="X370">
        <f>IF(C370&gt;D370,1,0)</f>
        <v>1</v>
      </c>
      <c r="Y370" t="str">
        <f t="shared" si="10"/>
        <v>Slight Delay</v>
      </c>
      <c r="Z370">
        <f t="shared" si="11"/>
        <v>0</v>
      </c>
      <c r="AA370" s="6" t="str">
        <f>TEXT(B370, "yyyy-mm-dd")</f>
        <v>2024-01-16</v>
      </c>
    </row>
    <row r="371" spans="1:27" x14ac:dyDescent="0.3">
      <c r="A371" t="s">
        <v>459</v>
      </c>
      <c r="B371" s="1">
        <v>45307.375</v>
      </c>
      <c r="C371" s="1">
        <v>45307.875</v>
      </c>
      <c r="D371" s="1">
        <v>45307.791666666664</v>
      </c>
      <c r="E371" t="s">
        <v>50</v>
      </c>
      <c r="F371">
        <v>793</v>
      </c>
      <c r="G371">
        <v>1950</v>
      </c>
      <c r="H371">
        <v>51</v>
      </c>
      <c r="I371">
        <v>27</v>
      </c>
      <c r="J371" t="s">
        <v>37</v>
      </c>
      <c r="K371" t="s">
        <v>38</v>
      </c>
      <c r="L371" t="s">
        <v>100</v>
      </c>
      <c r="M371" t="s">
        <v>61</v>
      </c>
      <c r="N371" t="s">
        <v>40</v>
      </c>
      <c r="O371">
        <v>4.7</v>
      </c>
      <c r="P371" t="s">
        <v>25</v>
      </c>
      <c r="Q371">
        <v>4.4000000000000004</v>
      </c>
      <c r="R371">
        <v>4.7</v>
      </c>
      <c r="S371">
        <f>(C371-D371)*24</f>
        <v>2.0000000000582077</v>
      </c>
      <c r="T371">
        <f>IF(C371&lt;=D371,1,0)</f>
        <v>0</v>
      </c>
      <c r="U371">
        <f>(C371-B371)*24</f>
        <v>12</v>
      </c>
      <c r="V371" s="2">
        <f>G371/(F371*U371)</f>
        <v>0.20491803278688525</v>
      </c>
      <c r="W371" t="str">
        <f>IF(OR(MONTH(B371)=12, MONTH(B371)&lt;=2), "Winter", IF(AND(MONTH(B371)&gt;=7, MONTH(B371)&lt;=9), "Monsoon", "Other"))</f>
        <v>Winter</v>
      </c>
      <c r="X371">
        <f>IF(C371&gt;D371,1,0)</f>
        <v>1</v>
      </c>
      <c r="Y371" t="str">
        <f t="shared" si="10"/>
        <v>Slight Delay</v>
      </c>
      <c r="Z371">
        <f t="shared" si="11"/>
        <v>0</v>
      </c>
      <c r="AA371" s="6" t="str">
        <f>TEXT(B371, "yyyy-mm-dd")</f>
        <v>2024-01-16</v>
      </c>
    </row>
    <row r="372" spans="1:27" x14ac:dyDescent="0.3">
      <c r="A372" t="s">
        <v>460</v>
      </c>
      <c r="B372" s="1">
        <v>45307.416666666664</v>
      </c>
      <c r="C372" s="1">
        <v>45307.916666666664</v>
      </c>
      <c r="D372" s="1">
        <v>45307.833333333336</v>
      </c>
      <c r="E372" t="s">
        <v>66</v>
      </c>
      <c r="F372">
        <v>728</v>
      </c>
      <c r="G372">
        <v>657</v>
      </c>
      <c r="H372">
        <v>414</v>
      </c>
      <c r="I372">
        <v>5</v>
      </c>
      <c r="J372" t="s">
        <v>37</v>
      </c>
      <c r="K372" t="s">
        <v>21</v>
      </c>
      <c r="L372" t="s">
        <v>74</v>
      </c>
      <c r="M372" t="s">
        <v>61</v>
      </c>
      <c r="N372" t="s">
        <v>40</v>
      </c>
      <c r="O372">
        <v>4</v>
      </c>
      <c r="P372" t="s">
        <v>25</v>
      </c>
      <c r="Q372">
        <v>4.4000000000000004</v>
      </c>
      <c r="R372">
        <v>4</v>
      </c>
      <c r="S372">
        <f>(C372-D372)*24</f>
        <v>1.9999999998835847</v>
      </c>
      <c r="T372">
        <f>IF(C372&lt;=D372,1,0)</f>
        <v>0</v>
      </c>
      <c r="U372">
        <f>(C372-B372)*24</f>
        <v>12</v>
      </c>
      <c r="V372" s="2">
        <f>G372/(F372*U372)</f>
        <v>7.5206043956043953E-2</v>
      </c>
      <c r="W372" t="str">
        <f>IF(OR(MONTH(B372)=12, MONTH(B372)&lt;=2), "Winter", IF(AND(MONTH(B372)&gt;=7, MONTH(B372)&lt;=9), "Monsoon", "Other"))</f>
        <v>Winter</v>
      </c>
      <c r="X372">
        <f>IF(C372&gt;D372,1,0)</f>
        <v>1</v>
      </c>
      <c r="Y372" t="str">
        <f t="shared" si="10"/>
        <v>Slight Delay</v>
      </c>
      <c r="Z372">
        <f t="shared" si="11"/>
        <v>0</v>
      </c>
      <c r="AA372" s="6" t="str">
        <f>TEXT(B372, "yyyy-mm-dd")</f>
        <v>2024-01-16</v>
      </c>
    </row>
    <row r="373" spans="1:27" x14ac:dyDescent="0.3">
      <c r="A373" t="s">
        <v>461</v>
      </c>
      <c r="B373" s="1">
        <v>45307.458333333336</v>
      </c>
      <c r="C373" s="1">
        <v>45307.958333333336</v>
      </c>
      <c r="D373" s="1">
        <v>45307.875</v>
      </c>
      <c r="E373" t="s">
        <v>19</v>
      </c>
      <c r="F373">
        <v>862</v>
      </c>
      <c r="G373">
        <v>3737</v>
      </c>
      <c r="H373">
        <v>676</v>
      </c>
      <c r="I373">
        <v>22</v>
      </c>
      <c r="J373" t="s">
        <v>28</v>
      </c>
      <c r="K373" t="s">
        <v>34</v>
      </c>
      <c r="L373" t="s">
        <v>42</v>
      </c>
      <c r="M373" t="s">
        <v>45</v>
      </c>
      <c r="N373" t="s">
        <v>40</v>
      </c>
      <c r="O373">
        <v>4.5</v>
      </c>
      <c r="P373" t="s">
        <v>25</v>
      </c>
      <c r="Q373">
        <v>4.2</v>
      </c>
      <c r="R373">
        <v>4.5</v>
      </c>
      <c r="S373">
        <f>(C373-D373)*24</f>
        <v>2.0000000000582077</v>
      </c>
      <c r="T373">
        <f>IF(C373&lt;=D373,1,0)</f>
        <v>0</v>
      </c>
      <c r="U373">
        <f>(C373-B373)*24</f>
        <v>12</v>
      </c>
      <c r="V373" s="2">
        <f>G373/(F373*U373)</f>
        <v>0.36127223511214229</v>
      </c>
      <c r="W373" t="str">
        <f>IF(OR(MONTH(B373)=12, MONTH(B373)&lt;=2), "Winter", IF(AND(MONTH(B373)&gt;=7, MONTH(B373)&lt;=9), "Monsoon", "Other"))</f>
        <v>Winter</v>
      </c>
      <c r="X373">
        <f>IF(C373&gt;D373,1,0)</f>
        <v>1</v>
      </c>
      <c r="Y373" t="str">
        <f t="shared" si="10"/>
        <v>Slight Delay</v>
      </c>
      <c r="Z373">
        <f t="shared" si="11"/>
        <v>0</v>
      </c>
      <c r="AA373" s="6" t="str">
        <f>TEXT(B373, "yyyy-mm-dd")</f>
        <v>2024-01-16</v>
      </c>
    </row>
    <row r="374" spans="1:27" x14ac:dyDescent="0.3">
      <c r="A374" t="s">
        <v>462</v>
      </c>
      <c r="B374" s="1">
        <v>45307.5</v>
      </c>
      <c r="C374" s="1">
        <v>45308</v>
      </c>
      <c r="D374" s="1">
        <v>45307.916666666664</v>
      </c>
      <c r="E374" t="s">
        <v>66</v>
      </c>
      <c r="F374">
        <v>521</v>
      </c>
      <c r="G374">
        <v>2156</v>
      </c>
      <c r="H374">
        <v>76</v>
      </c>
      <c r="I374">
        <v>27</v>
      </c>
      <c r="J374" t="s">
        <v>37</v>
      </c>
      <c r="K374" t="s">
        <v>21</v>
      </c>
      <c r="L374" t="s">
        <v>35</v>
      </c>
      <c r="M374" t="s">
        <v>48</v>
      </c>
      <c r="N374" t="s">
        <v>24</v>
      </c>
      <c r="O374">
        <v>4.7</v>
      </c>
      <c r="P374" t="s">
        <v>25</v>
      </c>
      <c r="Q374">
        <v>4.2</v>
      </c>
      <c r="R374">
        <v>4.7</v>
      </c>
      <c r="S374">
        <f>(C374-D374)*24</f>
        <v>2.0000000000582077</v>
      </c>
      <c r="T374">
        <f>IF(C374&lt;=D374,1,0)</f>
        <v>0</v>
      </c>
      <c r="U374">
        <f>(C374-B374)*24</f>
        <v>12</v>
      </c>
      <c r="V374" s="2">
        <f>G374/(F374*U374)</f>
        <v>0.34484964811260399</v>
      </c>
      <c r="W374" t="str">
        <f>IF(OR(MONTH(B374)=12, MONTH(B374)&lt;=2), "Winter", IF(AND(MONTH(B374)&gt;=7, MONTH(B374)&lt;=9), "Monsoon", "Other"))</f>
        <v>Winter</v>
      </c>
      <c r="X374">
        <f>IF(C374&gt;D374,1,0)</f>
        <v>1</v>
      </c>
      <c r="Y374" t="str">
        <f t="shared" si="10"/>
        <v>Slight Delay</v>
      </c>
      <c r="Z374">
        <f t="shared" si="11"/>
        <v>0</v>
      </c>
      <c r="AA374" s="6" t="str">
        <f>TEXT(B374, "yyyy-mm-dd")</f>
        <v>2024-01-16</v>
      </c>
    </row>
    <row r="375" spans="1:27" x14ac:dyDescent="0.3">
      <c r="A375" t="s">
        <v>463</v>
      </c>
      <c r="B375" s="1">
        <v>45307.541666666664</v>
      </c>
      <c r="C375" s="1">
        <v>45308.041666666664</v>
      </c>
      <c r="D375" s="1">
        <v>45307.958333333336</v>
      </c>
      <c r="E375" t="s">
        <v>55</v>
      </c>
      <c r="F375">
        <v>545</v>
      </c>
      <c r="G375">
        <v>4903</v>
      </c>
      <c r="H375">
        <v>182</v>
      </c>
      <c r="I375">
        <v>1</v>
      </c>
      <c r="J375" t="s">
        <v>37</v>
      </c>
      <c r="K375" t="s">
        <v>38</v>
      </c>
      <c r="L375" t="s">
        <v>117</v>
      </c>
      <c r="M375" t="s">
        <v>45</v>
      </c>
      <c r="N375" t="s">
        <v>24</v>
      </c>
      <c r="O375">
        <v>4.2</v>
      </c>
      <c r="P375" t="s">
        <v>25</v>
      </c>
      <c r="Q375">
        <v>4.2</v>
      </c>
      <c r="R375">
        <v>4.2</v>
      </c>
      <c r="S375">
        <f>(C375-D375)*24</f>
        <v>1.9999999998835847</v>
      </c>
      <c r="T375">
        <f>IF(C375&lt;=D375,1,0)</f>
        <v>0</v>
      </c>
      <c r="U375">
        <f>(C375-B375)*24</f>
        <v>12</v>
      </c>
      <c r="V375" s="2">
        <f>G375/(F375*U375)</f>
        <v>0.74969418960244649</v>
      </c>
      <c r="W375" t="str">
        <f>IF(OR(MONTH(B375)=12, MONTH(B375)&lt;=2), "Winter", IF(AND(MONTH(B375)&gt;=7, MONTH(B375)&lt;=9), "Monsoon", "Other"))</f>
        <v>Winter</v>
      </c>
      <c r="X375">
        <f>IF(C375&gt;D375,1,0)</f>
        <v>1</v>
      </c>
      <c r="Y375" t="str">
        <f t="shared" si="10"/>
        <v>Slight Delay</v>
      </c>
      <c r="Z375">
        <f t="shared" si="11"/>
        <v>0</v>
      </c>
      <c r="AA375" s="6" t="str">
        <f>TEXT(B375, "yyyy-mm-dd")</f>
        <v>2024-01-16</v>
      </c>
    </row>
    <row r="376" spans="1:27" x14ac:dyDescent="0.3">
      <c r="A376" t="s">
        <v>464</v>
      </c>
      <c r="B376" s="1">
        <v>45307.583333333336</v>
      </c>
      <c r="C376" s="1">
        <v>45308.083333333336</v>
      </c>
      <c r="D376" s="1">
        <v>45308</v>
      </c>
      <c r="E376" t="s">
        <v>55</v>
      </c>
      <c r="F376">
        <v>729</v>
      </c>
      <c r="G376">
        <v>2664</v>
      </c>
      <c r="H376">
        <v>520</v>
      </c>
      <c r="I376">
        <v>28</v>
      </c>
      <c r="J376" t="s">
        <v>37</v>
      </c>
      <c r="K376" t="s">
        <v>21</v>
      </c>
      <c r="L376" t="s">
        <v>159</v>
      </c>
      <c r="M376" t="s">
        <v>61</v>
      </c>
      <c r="N376" t="s">
        <v>24</v>
      </c>
      <c r="O376">
        <v>4</v>
      </c>
      <c r="P376" t="s">
        <v>25</v>
      </c>
      <c r="Q376">
        <v>4.3</v>
      </c>
      <c r="R376">
        <v>4</v>
      </c>
      <c r="S376">
        <f>(C376-D376)*24</f>
        <v>2.0000000000582077</v>
      </c>
      <c r="T376">
        <f>IF(C376&lt;=D376,1,0)</f>
        <v>0</v>
      </c>
      <c r="U376">
        <f>(C376-B376)*24</f>
        <v>12</v>
      </c>
      <c r="V376" s="2">
        <f>G376/(F376*U376)</f>
        <v>0.30452674897119342</v>
      </c>
      <c r="W376" t="str">
        <f>IF(OR(MONTH(B376)=12, MONTH(B376)&lt;=2), "Winter", IF(AND(MONTH(B376)&gt;=7, MONTH(B376)&lt;=9), "Monsoon", "Other"))</f>
        <v>Winter</v>
      </c>
      <c r="X376">
        <f>IF(C376&gt;D376,1,0)</f>
        <v>1</v>
      </c>
      <c r="Y376" t="str">
        <f t="shared" si="10"/>
        <v>Slight Delay</v>
      </c>
      <c r="Z376">
        <f t="shared" si="11"/>
        <v>0</v>
      </c>
      <c r="AA376" s="6" t="str">
        <f>TEXT(B376, "yyyy-mm-dd")</f>
        <v>2024-01-16</v>
      </c>
    </row>
    <row r="377" spans="1:27" x14ac:dyDescent="0.3">
      <c r="A377" t="s">
        <v>465</v>
      </c>
      <c r="B377" s="1">
        <v>45307.625</v>
      </c>
      <c r="C377" s="1">
        <v>45308.125</v>
      </c>
      <c r="D377" s="1">
        <v>45308.041666666664</v>
      </c>
      <c r="E377" t="s">
        <v>32</v>
      </c>
      <c r="F377">
        <v>288</v>
      </c>
      <c r="G377">
        <v>2007</v>
      </c>
      <c r="H377">
        <v>108</v>
      </c>
      <c r="I377">
        <v>14</v>
      </c>
      <c r="J377" t="s">
        <v>28</v>
      </c>
      <c r="K377" t="s">
        <v>21</v>
      </c>
      <c r="L377" t="s">
        <v>53</v>
      </c>
      <c r="M377" t="s">
        <v>61</v>
      </c>
      <c r="N377" t="s">
        <v>24</v>
      </c>
      <c r="O377">
        <v>4.2</v>
      </c>
      <c r="P377" t="s">
        <v>25</v>
      </c>
      <c r="Q377">
        <v>4.3</v>
      </c>
      <c r="R377">
        <v>4.2</v>
      </c>
      <c r="S377">
        <f>(C377-D377)*24</f>
        <v>2.0000000000582077</v>
      </c>
      <c r="T377">
        <f>IF(C377&lt;=D377,1,0)</f>
        <v>0</v>
      </c>
      <c r="U377">
        <f>(C377-B377)*24</f>
        <v>12</v>
      </c>
      <c r="V377" s="2">
        <f>G377/(F377*U377)</f>
        <v>0.58072916666666663</v>
      </c>
      <c r="W377" t="str">
        <f>IF(OR(MONTH(B377)=12, MONTH(B377)&lt;=2), "Winter", IF(AND(MONTH(B377)&gt;=7, MONTH(B377)&lt;=9), "Monsoon", "Other"))</f>
        <v>Winter</v>
      </c>
      <c r="X377">
        <f>IF(C377&gt;D377,1,0)</f>
        <v>1</v>
      </c>
      <c r="Y377" t="str">
        <f t="shared" si="10"/>
        <v>Slight Delay</v>
      </c>
      <c r="Z377">
        <f t="shared" si="11"/>
        <v>0</v>
      </c>
      <c r="AA377" s="6" t="str">
        <f>TEXT(B377, "yyyy-mm-dd")</f>
        <v>2024-01-16</v>
      </c>
    </row>
    <row r="378" spans="1:27" x14ac:dyDescent="0.3">
      <c r="A378" t="s">
        <v>466</v>
      </c>
      <c r="B378" s="1">
        <v>45307.666666666664</v>
      </c>
      <c r="C378" s="1">
        <v>45308.166666666664</v>
      </c>
      <c r="D378" s="1">
        <v>45308.083333333336</v>
      </c>
      <c r="E378" t="s">
        <v>19</v>
      </c>
      <c r="F378">
        <v>340</v>
      </c>
      <c r="G378">
        <v>4617</v>
      </c>
      <c r="H378">
        <v>296</v>
      </c>
      <c r="I378">
        <v>4</v>
      </c>
      <c r="J378" t="s">
        <v>33</v>
      </c>
      <c r="K378" t="s">
        <v>21</v>
      </c>
      <c r="L378" t="s">
        <v>184</v>
      </c>
      <c r="M378" t="s">
        <v>30</v>
      </c>
      <c r="N378" t="s">
        <v>40</v>
      </c>
      <c r="O378">
        <v>4.5</v>
      </c>
      <c r="P378" t="s">
        <v>25</v>
      </c>
      <c r="Q378">
        <v>4.3</v>
      </c>
      <c r="R378">
        <v>4.5</v>
      </c>
      <c r="S378">
        <f>(C378-D378)*24</f>
        <v>1.9999999998835847</v>
      </c>
      <c r="T378">
        <f>IF(C378&lt;=D378,1,0)</f>
        <v>0</v>
      </c>
      <c r="U378">
        <f>(C378-B378)*24</f>
        <v>12</v>
      </c>
      <c r="V378" s="2">
        <f>G378/(F378*U378)</f>
        <v>1.1316176470588235</v>
      </c>
      <c r="W378" t="str">
        <f>IF(OR(MONTH(B378)=12, MONTH(B378)&lt;=2), "Winter", IF(AND(MONTH(B378)&gt;=7, MONTH(B378)&lt;=9), "Monsoon", "Other"))</f>
        <v>Winter</v>
      </c>
      <c r="X378">
        <f>IF(C378&gt;D378,1,0)</f>
        <v>1</v>
      </c>
      <c r="Y378" t="str">
        <f t="shared" si="10"/>
        <v>Slight Delay</v>
      </c>
      <c r="Z378">
        <f t="shared" si="11"/>
        <v>0</v>
      </c>
      <c r="AA378" s="6" t="str">
        <f>TEXT(B378, "yyyy-mm-dd")</f>
        <v>2024-01-16</v>
      </c>
    </row>
    <row r="379" spans="1:27" x14ac:dyDescent="0.3">
      <c r="A379" t="s">
        <v>467</v>
      </c>
      <c r="B379" s="1">
        <v>45307.708333333336</v>
      </c>
      <c r="C379" s="1">
        <v>45308.208333333336</v>
      </c>
      <c r="D379" s="1">
        <v>45308.125</v>
      </c>
      <c r="E379" t="s">
        <v>32</v>
      </c>
      <c r="F379">
        <v>838</v>
      </c>
      <c r="G379">
        <v>4429</v>
      </c>
      <c r="H379">
        <v>125</v>
      </c>
      <c r="I379">
        <v>10</v>
      </c>
      <c r="J379" t="s">
        <v>33</v>
      </c>
      <c r="K379" t="s">
        <v>34</v>
      </c>
      <c r="L379" t="s">
        <v>231</v>
      </c>
      <c r="M379" t="s">
        <v>61</v>
      </c>
      <c r="N379" t="s">
        <v>24</v>
      </c>
      <c r="O379">
        <v>4</v>
      </c>
      <c r="P379" t="s">
        <v>25</v>
      </c>
      <c r="Q379">
        <v>4.3</v>
      </c>
      <c r="R379">
        <v>4</v>
      </c>
      <c r="S379">
        <f>(C379-D379)*24</f>
        <v>2.0000000000582077</v>
      </c>
      <c r="T379">
        <f>IF(C379&lt;=D379,1,0)</f>
        <v>0</v>
      </c>
      <c r="U379">
        <f>(C379-B379)*24</f>
        <v>12</v>
      </c>
      <c r="V379" s="2">
        <f>G379/(F379*U379)</f>
        <v>0.44043357199681782</v>
      </c>
      <c r="W379" t="str">
        <f>IF(OR(MONTH(B379)=12, MONTH(B379)&lt;=2), "Winter", IF(AND(MONTH(B379)&gt;=7, MONTH(B379)&lt;=9), "Monsoon", "Other"))</f>
        <v>Winter</v>
      </c>
      <c r="X379">
        <f>IF(C379&gt;D379,1,0)</f>
        <v>1</v>
      </c>
      <c r="Y379" t="str">
        <f t="shared" si="10"/>
        <v>Slight Delay</v>
      </c>
      <c r="Z379">
        <f t="shared" si="11"/>
        <v>0</v>
      </c>
      <c r="AA379" s="6" t="str">
        <f>TEXT(B379, "yyyy-mm-dd")</f>
        <v>2024-01-16</v>
      </c>
    </row>
    <row r="380" spans="1:27" x14ac:dyDescent="0.3">
      <c r="A380" t="s">
        <v>468</v>
      </c>
      <c r="B380" s="1">
        <v>45307.75</v>
      </c>
      <c r="C380" s="1">
        <v>45308.25</v>
      </c>
      <c r="D380" s="1">
        <v>45308.166666666664</v>
      </c>
      <c r="E380" t="s">
        <v>32</v>
      </c>
      <c r="F380">
        <v>364</v>
      </c>
      <c r="G380">
        <v>1733</v>
      </c>
      <c r="H380">
        <v>90</v>
      </c>
      <c r="I380">
        <v>11</v>
      </c>
      <c r="J380" t="s">
        <v>28</v>
      </c>
      <c r="K380" t="s">
        <v>38</v>
      </c>
      <c r="L380" t="s">
        <v>92</v>
      </c>
      <c r="M380" t="s">
        <v>45</v>
      </c>
      <c r="N380" t="s">
        <v>40</v>
      </c>
      <c r="P380" t="s">
        <v>25</v>
      </c>
      <c r="Q380">
        <v>4.2</v>
      </c>
      <c r="R380">
        <v>4.2</v>
      </c>
      <c r="S380">
        <f>(C380-D380)*24</f>
        <v>2.0000000000582077</v>
      </c>
      <c r="T380">
        <f>IF(C380&lt;=D380,1,0)</f>
        <v>0</v>
      </c>
      <c r="U380">
        <f>(C380-B380)*24</f>
        <v>12</v>
      </c>
      <c r="V380" s="2">
        <f>G380/(F380*U380)</f>
        <v>0.39674908424908423</v>
      </c>
      <c r="W380" t="str">
        <f>IF(OR(MONTH(B380)=12, MONTH(B380)&lt;=2), "Winter", IF(AND(MONTH(B380)&gt;=7, MONTH(B380)&lt;=9), "Monsoon", "Other"))</f>
        <v>Winter</v>
      </c>
      <c r="X380">
        <f>IF(C380&gt;D380,1,0)</f>
        <v>1</v>
      </c>
      <c r="Y380" t="str">
        <f t="shared" si="10"/>
        <v>Slight Delay</v>
      </c>
      <c r="Z380">
        <f t="shared" si="11"/>
        <v>0</v>
      </c>
      <c r="AA380" s="6" t="str">
        <f>TEXT(B380, "yyyy-mm-dd")</f>
        <v>2024-01-16</v>
      </c>
    </row>
    <row r="381" spans="1:27" x14ac:dyDescent="0.3">
      <c r="A381" t="s">
        <v>469</v>
      </c>
      <c r="B381" s="1">
        <v>45307.791666666664</v>
      </c>
      <c r="C381" s="1">
        <v>45308.291666666664</v>
      </c>
      <c r="D381" s="1">
        <v>45308.208333333336</v>
      </c>
      <c r="E381" t="s">
        <v>55</v>
      </c>
      <c r="F381">
        <v>539</v>
      </c>
      <c r="G381">
        <v>2015</v>
      </c>
      <c r="H381">
        <v>788</v>
      </c>
      <c r="I381">
        <v>21</v>
      </c>
      <c r="J381" t="s">
        <v>37</v>
      </c>
      <c r="K381" t="s">
        <v>34</v>
      </c>
      <c r="L381" t="s">
        <v>70</v>
      </c>
      <c r="M381" t="s">
        <v>30</v>
      </c>
      <c r="N381" t="s">
        <v>24</v>
      </c>
      <c r="O381">
        <v>4.7</v>
      </c>
      <c r="P381" t="s">
        <v>25</v>
      </c>
      <c r="Q381">
        <v>4.3</v>
      </c>
      <c r="R381">
        <v>4.7</v>
      </c>
      <c r="S381">
        <f>(C381-D381)*24</f>
        <v>1.9999999998835847</v>
      </c>
      <c r="T381">
        <f>IF(C381&lt;=D381,1,0)</f>
        <v>0</v>
      </c>
      <c r="U381">
        <f>(C381-B381)*24</f>
        <v>12</v>
      </c>
      <c r="V381" s="2">
        <f>G381/(F381*U381)</f>
        <v>0.31153370439084727</v>
      </c>
      <c r="W381" t="str">
        <f>IF(OR(MONTH(B381)=12, MONTH(B381)&lt;=2), "Winter", IF(AND(MONTH(B381)&gt;=7, MONTH(B381)&lt;=9), "Monsoon", "Other"))</f>
        <v>Winter</v>
      </c>
      <c r="X381">
        <f>IF(C381&gt;D381,1,0)</f>
        <v>1</v>
      </c>
      <c r="Y381" t="str">
        <f t="shared" si="10"/>
        <v>Slight Delay</v>
      </c>
      <c r="Z381">
        <f t="shared" si="11"/>
        <v>0</v>
      </c>
      <c r="AA381" s="6" t="str">
        <f>TEXT(B381, "yyyy-mm-dd")</f>
        <v>2024-01-16</v>
      </c>
    </row>
    <row r="382" spans="1:27" x14ac:dyDescent="0.3">
      <c r="A382" t="s">
        <v>470</v>
      </c>
      <c r="B382" s="1">
        <v>45307.833333333336</v>
      </c>
      <c r="C382" s="1">
        <v>45308.333333333336</v>
      </c>
      <c r="D382" s="1">
        <v>45308.25</v>
      </c>
      <c r="E382" t="s">
        <v>27</v>
      </c>
      <c r="F382">
        <v>207</v>
      </c>
      <c r="G382">
        <v>2942</v>
      </c>
      <c r="H382">
        <v>134</v>
      </c>
      <c r="I382">
        <v>6</v>
      </c>
      <c r="J382" t="s">
        <v>37</v>
      </c>
      <c r="K382" t="s">
        <v>34</v>
      </c>
      <c r="L382" t="s">
        <v>184</v>
      </c>
      <c r="M382" t="s">
        <v>30</v>
      </c>
      <c r="N382" t="s">
        <v>24</v>
      </c>
      <c r="P382" t="s">
        <v>25</v>
      </c>
      <c r="Q382">
        <v>4.3</v>
      </c>
      <c r="R382">
        <v>4.3</v>
      </c>
      <c r="S382">
        <f>(C382-D382)*24</f>
        <v>2.0000000000582077</v>
      </c>
      <c r="T382">
        <f>IF(C382&lt;=D382,1,0)</f>
        <v>0</v>
      </c>
      <c r="U382">
        <f>(C382-B382)*24</f>
        <v>12</v>
      </c>
      <c r="V382" s="2">
        <f>G382/(F382*U382)</f>
        <v>1.1843800322061191</v>
      </c>
      <c r="W382" t="str">
        <f>IF(OR(MONTH(B382)=12, MONTH(B382)&lt;=2), "Winter", IF(AND(MONTH(B382)&gt;=7, MONTH(B382)&lt;=9), "Monsoon", "Other"))</f>
        <v>Winter</v>
      </c>
      <c r="X382">
        <f>IF(C382&gt;D382,1,0)</f>
        <v>1</v>
      </c>
      <c r="Y382" t="str">
        <f t="shared" si="10"/>
        <v>Slight Delay</v>
      </c>
      <c r="Z382">
        <f t="shared" si="11"/>
        <v>0</v>
      </c>
      <c r="AA382" s="6" t="str">
        <f>TEXT(B382, "yyyy-mm-dd")</f>
        <v>2024-01-16</v>
      </c>
    </row>
    <row r="383" spans="1:27" x14ac:dyDescent="0.3">
      <c r="A383" t="s">
        <v>471</v>
      </c>
      <c r="B383" s="1">
        <v>45307.875</v>
      </c>
      <c r="C383" s="1">
        <v>45308.375</v>
      </c>
      <c r="D383" s="1">
        <v>45308.291666666664</v>
      </c>
      <c r="E383" t="s">
        <v>55</v>
      </c>
      <c r="F383">
        <v>435</v>
      </c>
      <c r="G383">
        <v>4276</v>
      </c>
      <c r="H383">
        <v>311</v>
      </c>
      <c r="I383">
        <v>25</v>
      </c>
      <c r="J383" t="s">
        <v>33</v>
      </c>
      <c r="K383" t="s">
        <v>21</v>
      </c>
      <c r="L383" t="s">
        <v>129</v>
      </c>
      <c r="M383" t="s">
        <v>23</v>
      </c>
      <c r="N383" t="s">
        <v>40</v>
      </c>
      <c r="O383">
        <v>3.8</v>
      </c>
      <c r="P383" t="s">
        <v>25</v>
      </c>
      <c r="Q383">
        <v>4.2</v>
      </c>
      <c r="R383">
        <v>3.8</v>
      </c>
      <c r="S383">
        <f>(C383-D383)*24</f>
        <v>2.0000000000582077</v>
      </c>
      <c r="T383">
        <f>IF(C383&lt;=D383,1,0)</f>
        <v>0</v>
      </c>
      <c r="U383">
        <f>(C383-B383)*24</f>
        <v>12</v>
      </c>
      <c r="V383" s="2">
        <f>G383/(F383*U383)</f>
        <v>0.81915708812260535</v>
      </c>
      <c r="W383" t="str">
        <f>IF(OR(MONTH(B383)=12, MONTH(B383)&lt;=2), "Winter", IF(AND(MONTH(B383)&gt;=7, MONTH(B383)&lt;=9), "Monsoon", "Other"))</f>
        <v>Winter</v>
      </c>
      <c r="X383">
        <f>IF(C383&gt;D383,1,0)</f>
        <v>1</v>
      </c>
      <c r="Y383" t="str">
        <f t="shared" si="10"/>
        <v>Slight Delay</v>
      </c>
      <c r="Z383">
        <f t="shared" si="11"/>
        <v>0</v>
      </c>
      <c r="AA383" s="6" t="str">
        <f>TEXT(B383, "yyyy-mm-dd")</f>
        <v>2024-01-16</v>
      </c>
    </row>
    <row r="384" spans="1:27" x14ac:dyDescent="0.3">
      <c r="A384" t="s">
        <v>472</v>
      </c>
      <c r="B384" s="1">
        <v>45307.916666666664</v>
      </c>
      <c r="C384" s="1">
        <v>45308.416666666664</v>
      </c>
      <c r="D384" s="1">
        <v>45308.333333333336</v>
      </c>
      <c r="E384" t="s">
        <v>32</v>
      </c>
      <c r="F384">
        <v>332</v>
      </c>
      <c r="G384">
        <v>2200</v>
      </c>
      <c r="H384">
        <v>464</v>
      </c>
      <c r="I384">
        <v>7</v>
      </c>
      <c r="J384" t="s">
        <v>33</v>
      </c>
      <c r="K384" t="s">
        <v>38</v>
      </c>
      <c r="L384" t="s">
        <v>58</v>
      </c>
      <c r="M384" t="s">
        <v>61</v>
      </c>
      <c r="N384" t="s">
        <v>24</v>
      </c>
      <c r="P384" t="s">
        <v>25</v>
      </c>
      <c r="Q384">
        <v>4.3</v>
      </c>
      <c r="R384">
        <v>4.3</v>
      </c>
      <c r="S384">
        <f>(C384-D384)*24</f>
        <v>1.9999999998835847</v>
      </c>
      <c r="T384">
        <f>IF(C384&lt;=D384,1,0)</f>
        <v>0</v>
      </c>
      <c r="U384">
        <f>(C384-B384)*24</f>
        <v>12</v>
      </c>
      <c r="V384" s="2">
        <f>G384/(F384*U384)</f>
        <v>0.55220883534136544</v>
      </c>
      <c r="W384" t="str">
        <f>IF(OR(MONTH(B384)=12, MONTH(B384)&lt;=2), "Winter", IF(AND(MONTH(B384)&gt;=7, MONTH(B384)&lt;=9), "Monsoon", "Other"))</f>
        <v>Winter</v>
      </c>
      <c r="X384">
        <f>IF(C384&gt;D384,1,0)</f>
        <v>1</v>
      </c>
      <c r="Y384" t="str">
        <f t="shared" si="10"/>
        <v>Slight Delay</v>
      </c>
      <c r="Z384">
        <f t="shared" si="11"/>
        <v>0</v>
      </c>
      <c r="AA384" s="6" t="str">
        <f>TEXT(B384, "yyyy-mm-dd")</f>
        <v>2024-01-16</v>
      </c>
    </row>
    <row r="385" spans="1:27" x14ac:dyDescent="0.3">
      <c r="A385" t="s">
        <v>473</v>
      </c>
      <c r="B385" s="1">
        <v>45307.958333333336</v>
      </c>
      <c r="C385" s="1">
        <v>45308.458333333336</v>
      </c>
      <c r="D385" s="1">
        <v>45308.375</v>
      </c>
      <c r="E385" t="s">
        <v>55</v>
      </c>
      <c r="F385">
        <v>556</v>
      </c>
      <c r="G385">
        <v>3547</v>
      </c>
      <c r="H385">
        <v>561</v>
      </c>
      <c r="I385">
        <v>4</v>
      </c>
      <c r="J385" t="s">
        <v>28</v>
      </c>
      <c r="K385" t="s">
        <v>21</v>
      </c>
      <c r="L385" t="s">
        <v>58</v>
      </c>
      <c r="M385" t="s">
        <v>48</v>
      </c>
      <c r="N385" t="s">
        <v>24</v>
      </c>
      <c r="O385">
        <v>4.7</v>
      </c>
      <c r="P385" t="s">
        <v>25</v>
      </c>
      <c r="Q385">
        <v>4.2</v>
      </c>
      <c r="R385">
        <v>4.7</v>
      </c>
      <c r="S385">
        <f>(C385-D385)*24</f>
        <v>2.0000000000582077</v>
      </c>
      <c r="T385">
        <f>IF(C385&lt;=D385,1,0)</f>
        <v>0</v>
      </c>
      <c r="U385">
        <f>(C385-B385)*24</f>
        <v>12</v>
      </c>
      <c r="V385" s="2">
        <f>G385/(F385*U385)</f>
        <v>0.53162470023980812</v>
      </c>
      <c r="W385" t="str">
        <f>IF(OR(MONTH(B385)=12, MONTH(B385)&lt;=2), "Winter", IF(AND(MONTH(B385)&gt;=7, MONTH(B385)&lt;=9), "Monsoon", "Other"))</f>
        <v>Winter</v>
      </c>
      <c r="X385">
        <f>IF(C385&gt;D385,1,0)</f>
        <v>1</v>
      </c>
      <c r="Y385" t="str">
        <f t="shared" si="10"/>
        <v>Slight Delay</v>
      </c>
      <c r="Z385">
        <f t="shared" si="11"/>
        <v>0</v>
      </c>
      <c r="AA385" s="6" t="str">
        <f>TEXT(B385, "yyyy-mm-dd")</f>
        <v>2024-01-16</v>
      </c>
    </row>
    <row r="386" spans="1:27" x14ac:dyDescent="0.3">
      <c r="A386" t="s">
        <v>474</v>
      </c>
      <c r="B386" s="1">
        <v>45308</v>
      </c>
      <c r="C386" s="1">
        <v>45308.5</v>
      </c>
      <c r="D386" s="1">
        <v>45308.416666666664</v>
      </c>
      <c r="E386" t="s">
        <v>50</v>
      </c>
      <c r="F386">
        <v>272</v>
      </c>
      <c r="G386">
        <v>821</v>
      </c>
      <c r="H386">
        <v>271</v>
      </c>
      <c r="I386">
        <v>7</v>
      </c>
      <c r="J386" t="s">
        <v>28</v>
      </c>
      <c r="K386" t="s">
        <v>34</v>
      </c>
      <c r="L386" t="s">
        <v>88</v>
      </c>
      <c r="M386" t="s">
        <v>48</v>
      </c>
      <c r="N386" t="s">
        <v>40</v>
      </c>
      <c r="O386">
        <v>3.8</v>
      </c>
      <c r="P386" t="s">
        <v>25</v>
      </c>
      <c r="Q386">
        <v>4.2</v>
      </c>
      <c r="R386">
        <v>3.8</v>
      </c>
      <c r="S386">
        <f>(C386-D386)*24</f>
        <v>2.0000000000582077</v>
      </c>
      <c r="T386">
        <f>IF(C386&lt;=D386,1,0)</f>
        <v>0</v>
      </c>
      <c r="U386">
        <f>(C386-B386)*24</f>
        <v>12</v>
      </c>
      <c r="V386" s="2">
        <f>G386/(F386*U386)</f>
        <v>0.25153186274509803</v>
      </c>
      <c r="W386" t="str">
        <f>IF(OR(MONTH(B386)=12, MONTH(B386)&lt;=2), "Winter", IF(AND(MONTH(B386)&gt;=7, MONTH(B386)&lt;=9), "Monsoon", "Other"))</f>
        <v>Winter</v>
      </c>
      <c r="X386">
        <f>IF(C386&gt;D386,1,0)</f>
        <v>1</v>
      </c>
      <c r="Y386" t="str">
        <f t="shared" ref="Y386:Y449" si="12">IF(ROUND(S386*60,0)&lt;=30,"On-Time",IF(ROUND(S386*60,0)&lt;=120,"Slight Delay","Major Delay"))</f>
        <v>Slight Delay</v>
      </c>
      <c r="Z386">
        <f t="shared" ref="Z386:Z449" si="13">IF(ROUND(S386, 2) &gt; 2, 1, 0)</f>
        <v>0</v>
      </c>
      <c r="AA386" s="6" t="str">
        <f>TEXT(B386, "yyyy-mm-dd")</f>
        <v>2024-01-17</v>
      </c>
    </row>
    <row r="387" spans="1:27" x14ac:dyDescent="0.3">
      <c r="A387" t="s">
        <v>475</v>
      </c>
      <c r="B387" s="1">
        <v>45308.041666666664</v>
      </c>
      <c r="C387" s="1">
        <v>45308.541666666664</v>
      </c>
      <c r="D387" s="1">
        <v>45308.458333333336</v>
      </c>
      <c r="E387" t="s">
        <v>66</v>
      </c>
      <c r="F387">
        <v>729</v>
      </c>
      <c r="G387">
        <v>1785</v>
      </c>
      <c r="H387">
        <v>197</v>
      </c>
      <c r="I387">
        <v>27</v>
      </c>
      <c r="J387" t="s">
        <v>37</v>
      </c>
      <c r="K387" t="s">
        <v>38</v>
      </c>
      <c r="L387" t="s">
        <v>47</v>
      </c>
      <c r="M387" t="s">
        <v>45</v>
      </c>
      <c r="N387" t="s">
        <v>24</v>
      </c>
      <c r="O387">
        <v>3.8</v>
      </c>
      <c r="P387" t="s">
        <v>25</v>
      </c>
      <c r="Q387">
        <v>4.2</v>
      </c>
      <c r="R387">
        <v>3.8</v>
      </c>
      <c r="S387">
        <f>(C387-D387)*24</f>
        <v>1.9999999998835847</v>
      </c>
      <c r="T387">
        <f>IF(C387&lt;=D387,1,0)</f>
        <v>0</v>
      </c>
      <c r="U387">
        <f>(C387-B387)*24</f>
        <v>12</v>
      </c>
      <c r="V387" s="2">
        <f>G387/(F387*U387)</f>
        <v>0.20404663923182442</v>
      </c>
      <c r="W387" t="str">
        <f>IF(OR(MONTH(B387)=12, MONTH(B387)&lt;=2), "Winter", IF(AND(MONTH(B387)&gt;=7, MONTH(B387)&lt;=9), "Monsoon", "Other"))</f>
        <v>Winter</v>
      </c>
      <c r="X387">
        <f>IF(C387&gt;D387,1,0)</f>
        <v>1</v>
      </c>
      <c r="Y387" t="str">
        <f t="shared" si="12"/>
        <v>Slight Delay</v>
      </c>
      <c r="Z387">
        <f t="shared" si="13"/>
        <v>0</v>
      </c>
      <c r="AA387" s="6" t="str">
        <f>TEXT(B387, "yyyy-mm-dd")</f>
        <v>2024-01-17</v>
      </c>
    </row>
    <row r="388" spans="1:27" x14ac:dyDescent="0.3">
      <c r="A388" t="s">
        <v>476</v>
      </c>
      <c r="B388" s="1">
        <v>45308.083333333336</v>
      </c>
      <c r="C388" s="1">
        <v>45308.583333333336</v>
      </c>
      <c r="D388" s="1">
        <v>45308.5</v>
      </c>
      <c r="E388" t="s">
        <v>32</v>
      </c>
      <c r="F388">
        <v>368</v>
      </c>
      <c r="G388">
        <v>3473</v>
      </c>
      <c r="H388">
        <v>186</v>
      </c>
      <c r="I388">
        <v>21</v>
      </c>
      <c r="J388" t="s">
        <v>20</v>
      </c>
      <c r="K388" t="s">
        <v>34</v>
      </c>
      <c r="L388" t="s">
        <v>117</v>
      </c>
      <c r="M388" t="s">
        <v>45</v>
      </c>
      <c r="N388" t="s">
        <v>40</v>
      </c>
      <c r="P388" t="s">
        <v>25</v>
      </c>
      <c r="Q388">
        <v>4.2</v>
      </c>
      <c r="R388">
        <v>4.2</v>
      </c>
      <c r="S388">
        <f>(C388-D388)*24</f>
        <v>2.0000000000582077</v>
      </c>
      <c r="T388">
        <f>IF(C388&lt;=D388,1,0)</f>
        <v>0</v>
      </c>
      <c r="U388">
        <f>(C388-B388)*24</f>
        <v>12</v>
      </c>
      <c r="V388" s="2">
        <f>G388/(F388*U388)</f>
        <v>0.78645833333333337</v>
      </c>
      <c r="W388" t="str">
        <f>IF(OR(MONTH(B388)=12, MONTH(B388)&lt;=2), "Winter", IF(AND(MONTH(B388)&gt;=7, MONTH(B388)&lt;=9), "Monsoon", "Other"))</f>
        <v>Winter</v>
      </c>
      <c r="X388">
        <f>IF(C388&gt;D388,1,0)</f>
        <v>1</v>
      </c>
      <c r="Y388" t="str">
        <f t="shared" si="12"/>
        <v>Slight Delay</v>
      </c>
      <c r="Z388">
        <f t="shared" si="13"/>
        <v>0</v>
      </c>
      <c r="AA388" s="6" t="str">
        <f>TEXT(B388, "yyyy-mm-dd")</f>
        <v>2024-01-17</v>
      </c>
    </row>
    <row r="389" spans="1:27" x14ac:dyDescent="0.3">
      <c r="A389" t="s">
        <v>477</v>
      </c>
      <c r="B389" s="1">
        <v>45308.125</v>
      </c>
      <c r="C389" s="1">
        <v>45308.625</v>
      </c>
      <c r="D389" s="1">
        <v>45308.541666666664</v>
      </c>
      <c r="E389" t="s">
        <v>19</v>
      </c>
      <c r="F389">
        <v>255</v>
      </c>
      <c r="G389">
        <v>2719</v>
      </c>
      <c r="H389">
        <v>326</v>
      </c>
      <c r="I389">
        <v>19</v>
      </c>
      <c r="J389" t="s">
        <v>37</v>
      </c>
      <c r="K389" t="s">
        <v>34</v>
      </c>
      <c r="L389" t="s">
        <v>53</v>
      </c>
      <c r="M389" t="s">
        <v>61</v>
      </c>
      <c r="N389" t="s">
        <v>40</v>
      </c>
      <c r="O389">
        <v>3.8</v>
      </c>
      <c r="P389" t="s">
        <v>25</v>
      </c>
      <c r="Q389">
        <v>4.4000000000000004</v>
      </c>
      <c r="R389">
        <v>3.8</v>
      </c>
      <c r="S389">
        <f>(C389-D389)*24</f>
        <v>2.0000000000582077</v>
      </c>
      <c r="T389">
        <f>IF(C389&lt;=D389,1,0)</f>
        <v>0</v>
      </c>
      <c r="U389">
        <f>(C389-B389)*24</f>
        <v>12</v>
      </c>
      <c r="V389" s="2">
        <f>G389/(F389*U389)</f>
        <v>0.88856209150326793</v>
      </c>
      <c r="W389" t="str">
        <f>IF(OR(MONTH(B389)=12, MONTH(B389)&lt;=2), "Winter", IF(AND(MONTH(B389)&gt;=7, MONTH(B389)&lt;=9), "Monsoon", "Other"))</f>
        <v>Winter</v>
      </c>
      <c r="X389">
        <f>IF(C389&gt;D389,1,0)</f>
        <v>1</v>
      </c>
      <c r="Y389" t="str">
        <f t="shared" si="12"/>
        <v>Slight Delay</v>
      </c>
      <c r="Z389">
        <f t="shared" si="13"/>
        <v>0</v>
      </c>
      <c r="AA389" s="6" t="str">
        <f>TEXT(B389, "yyyy-mm-dd")</f>
        <v>2024-01-17</v>
      </c>
    </row>
    <row r="390" spans="1:27" x14ac:dyDescent="0.3">
      <c r="A390" t="s">
        <v>478</v>
      </c>
      <c r="B390" s="1">
        <v>45308.166666666664</v>
      </c>
      <c r="C390" s="1">
        <v>45308.666666666664</v>
      </c>
      <c r="D390" s="1">
        <v>45308.583333333336</v>
      </c>
      <c r="E390" t="s">
        <v>19</v>
      </c>
      <c r="F390">
        <v>211</v>
      </c>
      <c r="G390">
        <v>2675</v>
      </c>
      <c r="H390">
        <v>794</v>
      </c>
      <c r="I390">
        <v>28</v>
      </c>
      <c r="J390" t="s">
        <v>28</v>
      </c>
      <c r="K390" t="s">
        <v>21</v>
      </c>
      <c r="L390" t="s">
        <v>231</v>
      </c>
      <c r="M390" t="s">
        <v>61</v>
      </c>
      <c r="N390" t="s">
        <v>24</v>
      </c>
      <c r="O390">
        <v>4.5</v>
      </c>
      <c r="P390" t="s">
        <v>25</v>
      </c>
      <c r="Q390">
        <v>4.3</v>
      </c>
      <c r="R390">
        <v>4.5</v>
      </c>
      <c r="S390">
        <f>(C390-D390)*24</f>
        <v>1.9999999998835847</v>
      </c>
      <c r="T390">
        <f>IF(C390&lt;=D390,1,0)</f>
        <v>0</v>
      </c>
      <c r="U390">
        <f>(C390-B390)*24</f>
        <v>12</v>
      </c>
      <c r="V390" s="2">
        <f>G390/(F390*U390)</f>
        <v>1.0564770932069509</v>
      </c>
      <c r="W390" t="str">
        <f>IF(OR(MONTH(B390)=12, MONTH(B390)&lt;=2), "Winter", IF(AND(MONTH(B390)&gt;=7, MONTH(B390)&lt;=9), "Monsoon", "Other"))</f>
        <v>Winter</v>
      </c>
      <c r="X390">
        <f>IF(C390&gt;D390,1,0)</f>
        <v>1</v>
      </c>
      <c r="Y390" t="str">
        <f t="shared" si="12"/>
        <v>Slight Delay</v>
      </c>
      <c r="Z390">
        <f t="shared" si="13"/>
        <v>0</v>
      </c>
      <c r="AA390" s="6" t="str">
        <f>TEXT(B390, "yyyy-mm-dd")</f>
        <v>2024-01-17</v>
      </c>
    </row>
    <row r="391" spans="1:27" x14ac:dyDescent="0.3">
      <c r="A391" t="s">
        <v>479</v>
      </c>
      <c r="B391" s="1">
        <v>45308.208333333336</v>
      </c>
      <c r="C391" s="1">
        <v>45308.708333333336</v>
      </c>
      <c r="D391" s="1">
        <v>45308.625</v>
      </c>
      <c r="E391" t="s">
        <v>32</v>
      </c>
      <c r="F391">
        <v>233</v>
      </c>
      <c r="G391">
        <v>1759</v>
      </c>
      <c r="H391">
        <v>241</v>
      </c>
      <c r="I391">
        <v>18</v>
      </c>
      <c r="J391" t="s">
        <v>20</v>
      </c>
      <c r="K391" t="s">
        <v>21</v>
      </c>
      <c r="L391" t="s">
        <v>42</v>
      </c>
      <c r="M391" t="s">
        <v>45</v>
      </c>
      <c r="N391" t="s">
        <v>24</v>
      </c>
      <c r="O391">
        <v>4.5</v>
      </c>
      <c r="P391" t="s">
        <v>25</v>
      </c>
      <c r="Q391">
        <v>4.2</v>
      </c>
      <c r="R391">
        <v>4.5</v>
      </c>
      <c r="S391">
        <f>(C391-D391)*24</f>
        <v>2.0000000000582077</v>
      </c>
      <c r="T391">
        <f>IF(C391&lt;=D391,1,0)</f>
        <v>0</v>
      </c>
      <c r="U391">
        <f>(C391-B391)*24</f>
        <v>12</v>
      </c>
      <c r="V391" s="2">
        <f>G391/(F391*U391)</f>
        <v>0.62911301859799718</v>
      </c>
      <c r="W391" t="str">
        <f>IF(OR(MONTH(B391)=12, MONTH(B391)&lt;=2), "Winter", IF(AND(MONTH(B391)&gt;=7, MONTH(B391)&lt;=9), "Monsoon", "Other"))</f>
        <v>Winter</v>
      </c>
      <c r="X391">
        <f>IF(C391&gt;D391,1,0)</f>
        <v>1</v>
      </c>
      <c r="Y391" t="str">
        <f t="shared" si="12"/>
        <v>Slight Delay</v>
      </c>
      <c r="Z391">
        <f t="shared" si="13"/>
        <v>0</v>
      </c>
      <c r="AA391" s="6" t="str">
        <f>TEXT(B391, "yyyy-mm-dd")</f>
        <v>2024-01-17</v>
      </c>
    </row>
    <row r="392" spans="1:27" x14ac:dyDescent="0.3">
      <c r="A392" t="s">
        <v>480</v>
      </c>
      <c r="B392" s="1">
        <v>45308.25</v>
      </c>
      <c r="C392" s="1">
        <v>45308.75</v>
      </c>
      <c r="D392" s="1">
        <v>45308.666666666664</v>
      </c>
      <c r="E392" t="s">
        <v>50</v>
      </c>
      <c r="F392">
        <v>922</v>
      </c>
      <c r="G392">
        <v>2949</v>
      </c>
      <c r="H392">
        <v>466</v>
      </c>
      <c r="I392">
        <v>7</v>
      </c>
      <c r="J392" t="s">
        <v>37</v>
      </c>
      <c r="K392" t="s">
        <v>38</v>
      </c>
      <c r="L392" t="s">
        <v>229</v>
      </c>
      <c r="M392" t="s">
        <v>61</v>
      </c>
      <c r="N392" t="s">
        <v>40</v>
      </c>
      <c r="O392">
        <v>3.8</v>
      </c>
      <c r="P392" t="s">
        <v>25</v>
      </c>
      <c r="Q392">
        <v>4.4000000000000004</v>
      </c>
      <c r="R392">
        <v>3.8</v>
      </c>
      <c r="S392">
        <f>(C392-D392)*24</f>
        <v>2.0000000000582077</v>
      </c>
      <c r="T392">
        <f>IF(C392&lt;=D392,1,0)</f>
        <v>0</v>
      </c>
      <c r="U392">
        <f>(C392-B392)*24</f>
        <v>12</v>
      </c>
      <c r="V392" s="2">
        <f>G392/(F392*U392)</f>
        <v>0.2665401301518438</v>
      </c>
      <c r="W392" t="str">
        <f>IF(OR(MONTH(B392)=12, MONTH(B392)&lt;=2), "Winter", IF(AND(MONTH(B392)&gt;=7, MONTH(B392)&lt;=9), "Monsoon", "Other"))</f>
        <v>Winter</v>
      </c>
      <c r="X392">
        <f>IF(C392&gt;D392,1,0)</f>
        <v>1</v>
      </c>
      <c r="Y392" t="str">
        <f t="shared" si="12"/>
        <v>Slight Delay</v>
      </c>
      <c r="Z392">
        <f t="shared" si="13"/>
        <v>0</v>
      </c>
      <c r="AA392" s="6" t="str">
        <f>TEXT(B392, "yyyy-mm-dd")</f>
        <v>2024-01-17</v>
      </c>
    </row>
    <row r="393" spans="1:27" x14ac:dyDescent="0.3">
      <c r="A393" t="s">
        <v>481</v>
      </c>
      <c r="B393" s="1">
        <v>45308.291666666664</v>
      </c>
      <c r="C393" s="1">
        <v>45308.791666666664</v>
      </c>
      <c r="D393" s="1">
        <v>45308.708333333336</v>
      </c>
      <c r="E393" t="s">
        <v>55</v>
      </c>
      <c r="F393">
        <v>574</v>
      </c>
      <c r="G393">
        <v>3065</v>
      </c>
      <c r="H393">
        <v>353</v>
      </c>
      <c r="I393">
        <v>3</v>
      </c>
      <c r="J393" t="s">
        <v>20</v>
      </c>
      <c r="K393" t="s">
        <v>38</v>
      </c>
      <c r="L393" t="s">
        <v>127</v>
      </c>
      <c r="M393" t="s">
        <v>23</v>
      </c>
      <c r="N393" t="s">
        <v>40</v>
      </c>
      <c r="O393">
        <v>4</v>
      </c>
      <c r="P393" t="s">
        <v>25</v>
      </c>
      <c r="Q393">
        <v>4.2</v>
      </c>
      <c r="R393">
        <v>4</v>
      </c>
      <c r="S393">
        <f>(C393-D393)*24</f>
        <v>1.9999999998835847</v>
      </c>
      <c r="T393">
        <f>IF(C393&lt;=D393,1,0)</f>
        <v>0</v>
      </c>
      <c r="U393">
        <f>(C393-B393)*24</f>
        <v>12</v>
      </c>
      <c r="V393" s="2">
        <f>G393/(F393*U393)</f>
        <v>0.44497677119628337</v>
      </c>
      <c r="W393" t="str">
        <f>IF(OR(MONTH(B393)=12, MONTH(B393)&lt;=2), "Winter", IF(AND(MONTH(B393)&gt;=7, MONTH(B393)&lt;=9), "Monsoon", "Other"))</f>
        <v>Winter</v>
      </c>
      <c r="X393">
        <f>IF(C393&gt;D393,1,0)</f>
        <v>1</v>
      </c>
      <c r="Y393" t="str">
        <f t="shared" si="12"/>
        <v>Slight Delay</v>
      </c>
      <c r="Z393">
        <f t="shared" si="13"/>
        <v>0</v>
      </c>
      <c r="AA393" s="6" t="str">
        <f>TEXT(B393, "yyyy-mm-dd")</f>
        <v>2024-01-17</v>
      </c>
    </row>
    <row r="394" spans="1:27" x14ac:dyDescent="0.3">
      <c r="A394" t="s">
        <v>482</v>
      </c>
      <c r="B394" s="1">
        <v>45308.333333333336</v>
      </c>
      <c r="C394" s="1">
        <v>45308.833333333336</v>
      </c>
      <c r="D394" s="1">
        <v>45308.75</v>
      </c>
      <c r="E394" t="s">
        <v>27</v>
      </c>
      <c r="F394">
        <v>142</v>
      </c>
      <c r="G394">
        <v>3527</v>
      </c>
      <c r="H394">
        <v>779</v>
      </c>
      <c r="I394">
        <v>6</v>
      </c>
      <c r="J394" t="s">
        <v>33</v>
      </c>
      <c r="K394" t="s">
        <v>38</v>
      </c>
      <c r="L394" t="s">
        <v>88</v>
      </c>
      <c r="M394" t="s">
        <v>23</v>
      </c>
      <c r="N394" t="s">
        <v>24</v>
      </c>
      <c r="P394" t="s">
        <v>25</v>
      </c>
      <c r="Q394">
        <v>4.3</v>
      </c>
      <c r="R394">
        <v>4.3</v>
      </c>
      <c r="S394">
        <f>(C394-D394)*24</f>
        <v>2.0000000000582077</v>
      </c>
      <c r="T394">
        <f>IF(C394&lt;=D394,1,0)</f>
        <v>0</v>
      </c>
      <c r="U394">
        <f>(C394-B394)*24</f>
        <v>12</v>
      </c>
      <c r="V394" s="2">
        <f>G394/(F394*U394)</f>
        <v>2.0698356807511735</v>
      </c>
      <c r="W394" t="str">
        <f>IF(OR(MONTH(B394)=12, MONTH(B394)&lt;=2), "Winter", IF(AND(MONTH(B394)&gt;=7, MONTH(B394)&lt;=9), "Monsoon", "Other"))</f>
        <v>Winter</v>
      </c>
      <c r="X394">
        <f>IF(C394&gt;D394,1,0)</f>
        <v>1</v>
      </c>
      <c r="Y394" t="str">
        <f t="shared" si="12"/>
        <v>Slight Delay</v>
      </c>
      <c r="Z394">
        <f t="shared" si="13"/>
        <v>0</v>
      </c>
      <c r="AA394" s="6" t="str">
        <f>TEXT(B394, "yyyy-mm-dd")</f>
        <v>2024-01-17</v>
      </c>
    </row>
    <row r="395" spans="1:27" x14ac:dyDescent="0.3">
      <c r="A395" t="s">
        <v>483</v>
      </c>
      <c r="B395" s="1">
        <v>45308.375</v>
      </c>
      <c r="C395" s="1">
        <v>45308.875</v>
      </c>
      <c r="D395" s="1">
        <v>45308.791666666664</v>
      </c>
      <c r="E395" t="s">
        <v>19</v>
      </c>
      <c r="F395">
        <v>509</v>
      </c>
      <c r="G395">
        <v>1979</v>
      </c>
      <c r="H395">
        <v>499</v>
      </c>
      <c r="I395">
        <v>6</v>
      </c>
      <c r="J395" t="s">
        <v>20</v>
      </c>
      <c r="K395" t="s">
        <v>21</v>
      </c>
      <c r="L395" t="s">
        <v>67</v>
      </c>
      <c r="M395" t="s">
        <v>23</v>
      </c>
      <c r="N395" t="s">
        <v>40</v>
      </c>
      <c r="O395">
        <v>4</v>
      </c>
      <c r="P395" t="s">
        <v>25</v>
      </c>
      <c r="Q395">
        <v>4.2</v>
      </c>
      <c r="R395">
        <v>4</v>
      </c>
      <c r="S395">
        <f>(C395-D395)*24</f>
        <v>2.0000000000582077</v>
      </c>
      <c r="T395">
        <f>IF(C395&lt;=D395,1,0)</f>
        <v>0</v>
      </c>
      <c r="U395">
        <f>(C395-B395)*24</f>
        <v>12</v>
      </c>
      <c r="V395" s="2">
        <f>G395/(F395*U395)</f>
        <v>0.32400130975769481</v>
      </c>
      <c r="W395" t="str">
        <f>IF(OR(MONTH(B395)=12, MONTH(B395)&lt;=2), "Winter", IF(AND(MONTH(B395)&gt;=7, MONTH(B395)&lt;=9), "Monsoon", "Other"))</f>
        <v>Winter</v>
      </c>
      <c r="X395">
        <f>IF(C395&gt;D395,1,0)</f>
        <v>1</v>
      </c>
      <c r="Y395" t="str">
        <f t="shared" si="12"/>
        <v>Slight Delay</v>
      </c>
      <c r="Z395">
        <f t="shared" si="13"/>
        <v>0</v>
      </c>
      <c r="AA395" s="6" t="str">
        <f>TEXT(B395, "yyyy-mm-dd")</f>
        <v>2024-01-17</v>
      </c>
    </row>
    <row r="396" spans="1:27" x14ac:dyDescent="0.3">
      <c r="A396" t="s">
        <v>484</v>
      </c>
      <c r="B396" s="1">
        <v>45308.416666666664</v>
      </c>
      <c r="C396" s="1">
        <v>45308.916666666664</v>
      </c>
      <c r="D396" s="1">
        <v>45308.833333333336</v>
      </c>
      <c r="E396" t="s">
        <v>66</v>
      </c>
      <c r="F396">
        <v>966</v>
      </c>
      <c r="G396">
        <v>2074</v>
      </c>
      <c r="H396">
        <v>340</v>
      </c>
      <c r="I396">
        <v>19</v>
      </c>
      <c r="J396" t="s">
        <v>33</v>
      </c>
      <c r="K396" t="s">
        <v>21</v>
      </c>
      <c r="L396" t="s">
        <v>231</v>
      </c>
      <c r="M396" t="s">
        <v>61</v>
      </c>
      <c r="N396" t="s">
        <v>40</v>
      </c>
      <c r="O396">
        <v>4.5</v>
      </c>
      <c r="P396" t="s">
        <v>25</v>
      </c>
      <c r="Q396">
        <v>4.4000000000000004</v>
      </c>
      <c r="R396">
        <v>4.5</v>
      </c>
      <c r="S396">
        <f>(C396-D396)*24</f>
        <v>1.9999999998835847</v>
      </c>
      <c r="T396">
        <f>IF(C396&lt;=D396,1,0)</f>
        <v>0</v>
      </c>
      <c r="U396">
        <f>(C396-B396)*24</f>
        <v>12</v>
      </c>
      <c r="V396" s="2">
        <f>G396/(F396*U396)</f>
        <v>0.17891649413388544</v>
      </c>
      <c r="W396" t="str">
        <f>IF(OR(MONTH(B396)=12, MONTH(B396)&lt;=2), "Winter", IF(AND(MONTH(B396)&gt;=7, MONTH(B396)&lt;=9), "Monsoon", "Other"))</f>
        <v>Winter</v>
      </c>
      <c r="X396">
        <f>IF(C396&gt;D396,1,0)</f>
        <v>1</v>
      </c>
      <c r="Y396" t="str">
        <f t="shared" si="12"/>
        <v>Slight Delay</v>
      </c>
      <c r="Z396">
        <f t="shared" si="13"/>
        <v>0</v>
      </c>
      <c r="AA396" s="6" t="str">
        <f>TEXT(B396, "yyyy-mm-dd")</f>
        <v>2024-01-17</v>
      </c>
    </row>
    <row r="397" spans="1:27" x14ac:dyDescent="0.3">
      <c r="A397" t="s">
        <v>485</v>
      </c>
      <c r="B397" s="1">
        <v>45308.458333333336</v>
      </c>
      <c r="C397" s="1">
        <v>45308.958333333336</v>
      </c>
      <c r="D397" s="1">
        <v>45308.875</v>
      </c>
      <c r="E397" t="s">
        <v>55</v>
      </c>
      <c r="F397">
        <v>135</v>
      </c>
      <c r="G397">
        <v>4787</v>
      </c>
      <c r="H397">
        <v>325</v>
      </c>
      <c r="I397">
        <v>6</v>
      </c>
      <c r="J397" t="s">
        <v>28</v>
      </c>
      <c r="K397" t="s">
        <v>21</v>
      </c>
      <c r="L397" t="s">
        <v>174</v>
      </c>
      <c r="M397" t="s">
        <v>23</v>
      </c>
      <c r="N397" t="s">
        <v>24</v>
      </c>
      <c r="O397">
        <v>4</v>
      </c>
      <c r="P397" t="s">
        <v>25</v>
      </c>
      <c r="Q397">
        <v>4.3</v>
      </c>
      <c r="R397">
        <v>4</v>
      </c>
      <c r="S397">
        <f>(C397-D397)*24</f>
        <v>2.0000000000582077</v>
      </c>
      <c r="T397">
        <f>IF(C397&lt;=D397,1,0)</f>
        <v>0</v>
      </c>
      <c r="U397">
        <f>(C397-B397)*24</f>
        <v>12</v>
      </c>
      <c r="V397" s="2">
        <f>G397/(F397*U397)</f>
        <v>2.9549382716049384</v>
      </c>
      <c r="W397" t="str">
        <f>IF(OR(MONTH(B397)=12, MONTH(B397)&lt;=2), "Winter", IF(AND(MONTH(B397)&gt;=7, MONTH(B397)&lt;=9), "Monsoon", "Other"))</f>
        <v>Winter</v>
      </c>
      <c r="X397">
        <f>IF(C397&gt;D397,1,0)</f>
        <v>1</v>
      </c>
      <c r="Y397" t="str">
        <f t="shared" si="12"/>
        <v>Slight Delay</v>
      </c>
      <c r="Z397">
        <f t="shared" si="13"/>
        <v>0</v>
      </c>
      <c r="AA397" s="6" t="str">
        <f>TEXT(B397, "yyyy-mm-dd")</f>
        <v>2024-01-17</v>
      </c>
    </row>
    <row r="398" spans="1:27" x14ac:dyDescent="0.3">
      <c r="A398" t="s">
        <v>486</v>
      </c>
      <c r="B398" s="1">
        <v>45308.5</v>
      </c>
      <c r="C398" s="1">
        <v>45309</v>
      </c>
      <c r="D398" s="1">
        <v>45308.916666666664</v>
      </c>
      <c r="E398" t="s">
        <v>55</v>
      </c>
      <c r="F398">
        <v>117</v>
      </c>
      <c r="G398">
        <v>4968</v>
      </c>
      <c r="H398">
        <v>153</v>
      </c>
      <c r="I398">
        <v>20</v>
      </c>
      <c r="J398" t="s">
        <v>20</v>
      </c>
      <c r="K398" t="s">
        <v>21</v>
      </c>
      <c r="L398" t="s">
        <v>94</v>
      </c>
      <c r="M398" t="s">
        <v>61</v>
      </c>
      <c r="N398" t="s">
        <v>24</v>
      </c>
      <c r="O398">
        <v>4.5</v>
      </c>
      <c r="P398" t="s">
        <v>25</v>
      </c>
      <c r="Q398">
        <v>4.3</v>
      </c>
      <c r="R398">
        <v>4.5</v>
      </c>
      <c r="S398">
        <f>(C398-D398)*24</f>
        <v>2.0000000000582077</v>
      </c>
      <c r="T398">
        <f>IF(C398&lt;=D398,1,0)</f>
        <v>0</v>
      </c>
      <c r="U398">
        <f>(C398-B398)*24</f>
        <v>12</v>
      </c>
      <c r="V398" s="2">
        <f>G398/(F398*U398)</f>
        <v>3.5384615384615383</v>
      </c>
      <c r="W398" t="str">
        <f>IF(OR(MONTH(B398)=12, MONTH(B398)&lt;=2), "Winter", IF(AND(MONTH(B398)&gt;=7, MONTH(B398)&lt;=9), "Monsoon", "Other"))</f>
        <v>Winter</v>
      </c>
      <c r="X398">
        <f>IF(C398&gt;D398,1,0)</f>
        <v>1</v>
      </c>
      <c r="Y398" t="str">
        <f t="shared" si="12"/>
        <v>Slight Delay</v>
      </c>
      <c r="Z398">
        <f t="shared" si="13"/>
        <v>0</v>
      </c>
      <c r="AA398" s="6" t="str">
        <f>TEXT(B398, "yyyy-mm-dd")</f>
        <v>2024-01-17</v>
      </c>
    </row>
    <row r="399" spans="1:27" x14ac:dyDescent="0.3">
      <c r="A399" t="s">
        <v>487</v>
      </c>
      <c r="B399" s="1">
        <v>45308.541666666664</v>
      </c>
      <c r="C399" s="1">
        <v>45309.041666666664</v>
      </c>
      <c r="D399" s="1">
        <v>45308.958333333336</v>
      </c>
      <c r="E399" t="s">
        <v>19</v>
      </c>
      <c r="F399">
        <v>876</v>
      </c>
      <c r="G399">
        <v>506</v>
      </c>
      <c r="H399">
        <v>174</v>
      </c>
      <c r="I399">
        <v>10</v>
      </c>
      <c r="J399" t="s">
        <v>37</v>
      </c>
      <c r="K399" t="s">
        <v>34</v>
      </c>
      <c r="L399" t="s">
        <v>72</v>
      </c>
      <c r="M399" t="s">
        <v>61</v>
      </c>
      <c r="N399" t="s">
        <v>40</v>
      </c>
      <c r="O399">
        <v>4.2</v>
      </c>
      <c r="P399" t="s">
        <v>25</v>
      </c>
      <c r="Q399">
        <v>4.4000000000000004</v>
      </c>
      <c r="R399">
        <v>4.2</v>
      </c>
      <c r="S399">
        <f>(C399-D399)*24</f>
        <v>1.9999999998835847</v>
      </c>
      <c r="T399">
        <f>IF(C399&lt;=D399,1,0)</f>
        <v>0</v>
      </c>
      <c r="U399">
        <f>(C399-B399)*24</f>
        <v>12</v>
      </c>
      <c r="V399" s="2">
        <f>G399/(F399*U399)</f>
        <v>4.813546423135464E-2</v>
      </c>
      <c r="W399" t="str">
        <f>IF(OR(MONTH(B399)=12, MONTH(B399)&lt;=2), "Winter", IF(AND(MONTH(B399)&gt;=7, MONTH(B399)&lt;=9), "Monsoon", "Other"))</f>
        <v>Winter</v>
      </c>
      <c r="X399">
        <f>IF(C399&gt;D399,1,0)</f>
        <v>1</v>
      </c>
      <c r="Y399" t="str">
        <f t="shared" si="12"/>
        <v>Slight Delay</v>
      </c>
      <c r="Z399">
        <f t="shared" si="13"/>
        <v>0</v>
      </c>
      <c r="AA399" s="6" t="str">
        <f>TEXT(B399, "yyyy-mm-dd")</f>
        <v>2024-01-17</v>
      </c>
    </row>
    <row r="400" spans="1:27" x14ac:dyDescent="0.3">
      <c r="A400" t="s">
        <v>488</v>
      </c>
      <c r="B400" s="1">
        <v>45308.583333333336</v>
      </c>
      <c r="C400" s="1">
        <v>45309.083333333336</v>
      </c>
      <c r="D400" s="1">
        <v>45309</v>
      </c>
      <c r="E400" t="s">
        <v>27</v>
      </c>
      <c r="F400">
        <v>696</v>
      </c>
      <c r="G400">
        <v>644</v>
      </c>
      <c r="H400">
        <v>442</v>
      </c>
      <c r="I400">
        <v>19</v>
      </c>
      <c r="J400" t="s">
        <v>37</v>
      </c>
      <c r="K400" t="s">
        <v>34</v>
      </c>
      <c r="L400" t="s">
        <v>51</v>
      </c>
      <c r="M400" t="s">
        <v>45</v>
      </c>
      <c r="N400" t="s">
        <v>24</v>
      </c>
      <c r="O400">
        <v>3.8</v>
      </c>
      <c r="P400" t="s">
        <v>25</v>
      </c>
      <c r="Q400">
        <v>4.2</v>
      </c>
      <c r="R400">
        <v>3.8</v>
      </c>
      <c r="S400">
        <f>(C400-D400)*24</f>
        <v>2.0000000000582077</v>
      </c>
      <c r="T400">
        <f>IF(C400&lt;=D400,1,0)</f>
        <v>0</v>
      </c>
      <c r="U400">
        <f>(C400-B400)*24</f>
        <v>12</v>
      </c>
      <c r="V400" s="2">
        <f>G400/(F400*U400)</f>
        <v>7.7107279693486588E-2</v>
      </c>
      <c r="W400" t="str">
        <f>IF(OR(MONTH(B400)=12, MONTH(B400)&lt;=2), "Winter", IF(AND(MONTH(B400)&gt;=7, MONTH(B400)&lt;=9), "Monsoon", "Other"))</f>
        <v>Winter</v>
      </c>
      <c r="X400">
        <f>IF(C400&gt;D400,1,0)</f>
        <v>1</v>
      </c>
      <c r="Y400" t="str">
        <f t="shared" si="12"/>
        <v>Slight Delay</v>
      </c>
      <c r="Z400">
        <f t="shared" si="13"/>
        <v>0</v>
      </c>
      <c r="AA400" s="6" t="str">
        <f>TEXT(B400, "yyyy-mm-dd")</f>
        <v>2024-01-17</v>
      </c>
    </row>
    <row r="401" spans="1:27" x14ac:dyDescent="0.3">
      <c r="A401" t="s">
        <v>489</v>
      </c>
      <c r="B401" s="1">
        <v>45308.625</v>
      </c>
      <c r="C401" s="1">
        <v>45309.125</v>
      </c>
      <c r="D401" s="1">
        <v>45309.041666666664</v>
      </c>
      <c r="E401" t="s">
        <v>19</v>
      </c>
      <c r="F401">
        <v>220</v>
      </c>
      <c r="G401">
        <v>3946</v>
      </c>
      <c r="H401">
        <v>256</v>
      </c>
      <c r="I401">
        <v>26</v>
      </c>
      <c r="J401" t="s">
        <v>28</v>
      </c>
      <c r="K401" t="s">
        <v>34</v>
      </c>
      <c r="L401" t="s">
        <v>127</v>
      </c>
      <c r="M401" t="s">
        <v>48</v>
      </c>
      <c r="N401" t="s">
        <v>24</v>
      </c>
      <c r="O401">
        <v>4.7</v>
      </c>
      <c r="P401" t="s">
        <v>25</v>
      </c>
      <c r="Q401">
        <v>4.2</v>
      </c>
      <c r="R401">
        <v>4.7</v>
      </c>
      <c r="S401">
        <f>(C401-D401)*24</f>
        <v>2.0000000000582077</v>
      </c>
      <c r="T401">
        <f>IF(C401&lt;=D401,1,0)</f>
        <v>0</v>
      </c>
      <c r="U401">
        <f>(C401-B401)*24</f>
        <v>12</v>
      </c>
      <c r="V401" s="2">
        <f>G401/(F401*U401)</f>
        <v>1.4946969696969696</v>
      </c>
      <c r="W401" t="str">
        <f>IF(OR(MONTH(B401)=12, MONTH(B401)&lt;=2), "Winter", IF(AND(MONTH(B401)&gt;=7, MONTH(B401)&lt;=9), "Monsoon", "Other"))</f>
        <v>Winter</v>
      </c>
      <c r="X401">
        <f>IF(C401&gt;D401,1,0)</f>
        <v>1</v>
      </c>
      <c r="Y401" t="str">
        <f t="shared" si="12"/>
        <v>Slight Delay</v>
      </c>
      <c r="Z401">
        <f t="shared" si="13"/>
        <v>0</v>
      </c>
      <c r="AA401" s="6" t="str">
        <f>TEXT(B401, "yyyy-mm-dd")</f>
        <v>2024-01-17</v>
      </c>
    </row>
    <row r="402" spans="1:27" x14ac:dyDescent="0.3">
      <c r="A402" t="s">
        <v>490</v>
      </c>
      <c r="B402" s="1">
        <v>45308.666666666664</v>
      </c>
      <c r="C402" s="1">
        <v>45309.166666666664</v>
      </c>
      <c r="D402" s="1">
        <v>45309.083333333336</v>
      </c>
      <c r="E402" t="s">
        <v>55</v>
      </c>
      <c r="F402">
        <v>495</v>
      </c>
      <c r="G402">
        <v>2943</v>
      </c>
      <c r="H402">
        <v>115</v>
      </c>
      <c r="I402">
        <v>21</v>
      </c>
      <c r="J402" t="s">
        <v>20</v>
      </c>
      <c r="K402" t="s">
        <v>38</v>
      </c>
      <c r="L402" t="s">
        <v>138</v>
      </c>
      <c r="M402" t="s">
        <v>23</v>
      </c>
      <c r="N402" t="s">
        <v>40</v>
      </c>
      <c r="O402">
        <v>4</v>
      </c>
      <c r="P402" t="s">
        <v>25</v>
      </c>
      <c r="Q402">
        <v>4.2</v>
      </c>
      <c r="R402">
        <v>4</v>
      </c>
      <c r="S402">
        <f>(C402-D402)*24</f>
        <v>1.9999999998835847</v>
      </c>
      <c r="T402">
        <f>IF(C402&lt;=D402,1,0)</f>
        <v>0</v>
      </c>
      <c r="U402">
        <f>(C402-B402)*24</f>
        <v>12</v>
      </c>
      <c r="V402" s="2">
        <f>G402/(F402*U402)</f>
        <v>0.49545454545454548</v>
      </c>
      <c r="W402" t="str">
        <f>IF(OR(MONTH(B402)=12, MONTH(B402)&lt;=2), "Winter", IF(AND(MONTH(B402)&gt;=7, MONTH(B402)&lt;=9), "Monsoon", "Other"))</f>
        <v>Winter</v>
      </c>
      <c r="X402">
        <f>IF(C402&gt;D402,1,0)</f>
        <v>1</v>
      </c>
      <c r="Y402" t="str">
        <f t="shared" si="12"/>
        <v>Slight Delay</v>
      </c>
      <c r="Z402">
        <f t="shared" si="13"/>
        <v>0</v>
      </c>
      <c r="AA402" s="6" t="str">
        <f>TEXT(B402, "yyyy-mm-dd")</f>
        <v>2024-01-17</v>
      </c>
    </row>
    <row r="403" spans="1:27" x14ac:dyDescent="0.3">
      <c r="A403" t="s">
        <v>491</v>
      </c>
      <c r="B403" s="1">
        <v>45308.708333333336</v>
      </c>
      <c r="C403" s="1">
        <v>45309.208333333336</v>
      </c>
      <c r="D403" s="1">
        <v>45309.125</v>
      </c>
      <c r="E403" t="s">
        <v>55</v>
      </c>
      <c r="F403">
        <v>385</v>
      </c>
      <c r="G403">
        <v>1820</v>
      </c>
      <c r="H403">
        <v>90</v>
      </c>
      <c r="I403">
        <v>19</v>
      </c>
      <c r="J403" t="s">
        <v>37</v>
      </c>
      <c r="K403" t="s">
        <v>64</v>
      </c>
      <c r="L403" t="s">
        <v>84</v>
      </c>
      <c r="M403" t="s">
        <v>48</v>
      </c>
      <c r="N403" t="s">
        <v>24</v>
      </c>
      <c r="P403" t="s">
        <v>25</v>
      </c>
      <c r="Q403">
        <v>4.2</v>
      </c>
      <c r="R403">
        <v>4.2</v>
      </c>
      <c r="S403">
        <f>(C403-D403)*24</f>
        <v>2.0000000000582077</v>
      </c>
      <c r="T403">
        <f>IF(C403&lt;=D403,1,0)</f>
        <v>0</v>
      </c>
      <c r="U403">
        <f>(C403-B403)*24</f>
        <v>12</v>
      </c>
      <c r="V403" s="2">
        <f>G403/(F403*U403)</f>
        <v>0.39393939393939392</v>
      </c>
      <c r="W403" t="str">
        <f>IF(OR(MONTH(B403)=12, MONTH(B403)&lt;=2), "Winter", IF(AND(MONTH(B403)&gt;=7, MONTH(B403)&lt;=9), "Monsoon", "Other"))</f>
        <v>Winter</v>
      </c>
      <c r="X403">
        <f>IF(C403&gt;D403,1,0)</f>
        <v>1</v>
      </c>
      <c r="Y403" t="str">
        <f t="shared" si="12"/>
        <v>Slight Delay</v>
      </c>
      <c r="Z403">
        <f t="shared" si="13"/>
        <v>0</v>
      </c>
      <c r="AA403" s="6" t="str">
        <f>TEXT(B403, "yyyy-mm-dd")</f>
        <v>2024-01-17</v>
      </c>
    </row>
    <row r="404" spans="1:27" x14ac:dyDescent="0.3">
      <c r="A404" t="s">
        <v>492</v>
      </c>
      <c r="B404" s="1">
        <v>45308.75</v>
      </c>
      <c r="C404" s="1">
        <v>45309.25</v>
      </c>
      <c r="D404" s="1">
        <v>45309.166666666664</v>
      </c>
      <c r="E404" t="s">
        <v>66</v>
      </c>
      <c r="F404">
        <v>354</v>
      </c>
      <c r="G404">
        <v>4386</v>
      </c>
      <c r="H404">
        <v>535</v>
      </c>
      <c r="I404">
        <v>27</v>
      </c>
      <c r="J404" t="s">
        <v>20</v>
      </c>
      <c r="K404" t="s">
        <v>34</v>
      </c>
      <c r="L404" t="s">
        <v>100</v>
      </c>
      <c r="M404" t="s">
        <v>61</v>
      </c>
      <c r="N404" t="s">
        <v>24</v>
      </c>
      <c r="O404">
        <v>4.7</v>
      </c>
      <c r="P404" t="s">
        <v>25</v>
      </c>
      <c r="Q404">
        <v>4.3</v>
      </c>
      <c r="R404">
        <v>4.7</v>
      </c>
      <c r="S404">
        <f>(C404-D404)*24</f>
        <v>2.0000000000582077</v>
      </c>
      <c r="T404">
        <f>IF(C404&lt;=D404,1,0)</f>
        <v>0</v>
      </c>
      <c r="U404">
        <f>(C404-B404)*24</f>
        <v>12</v>
      </c>
      <c r="V404" s="2">
        <f>G404/(F404*U404)</f>
        <v>1.0324858757062148</v>
      </c>
      <c r="W404" t="str">
        <f>IF(OR(MONTH(B404)=12, MONTH(B404)&lt;=2), "Winter", IF(AND(MONTH(B404)&gt;=7, MONTH(B404)&lt;=9), "Monsoon", "Other"))</f>
        <v>Winter</v>
      </c>
      <c r="X404">
        <f>IF(C404&gt;D404,1,0)</f>
        <v>1</v>
      </c>
      <c r="Y404" t="str">
        <f t="shared" si="12"/>
        <v>Slight Delay</v>
      </c>
      <c r="Z404">
        <f t="shared" si="13"/>
        <v>0</v>
      </c>
      <c r="AA404" s="6" t="str">
        <f>TEXT(B404, "yyyy-mm-dd")</f>
        <v>2024-01-17</v>
      </c>
    </row>
    <row r="405" spans="1:27" x14ac:dyDescent="0.3">
      <c r="A405" t="s">
        <v>493</v>
      </c>
      <c r="B405" s="1">
        <v>45308.791666666664</v>
      </c>
      <c r="C405" s="1">
        <v>45309.291666666664</v>
      </c>
      <c r="D405" s="1">
        <v>45309.208333333336</v>
      </c>
      <c r="E405" t="s">
        <v>55</v>
      </c>
      <c r="F405">
        <v>987</v>
      </c>
      <c r="G405">
        <v>785</v>
      </c>
      <c r="H405">
        <v>513</v>
      </c>
      <c r="I405">
        <v>19</v>
      </c>
      <c r="J405" t="s">
        <v>20</v>
      </c>
      <c r="K405" t="s">
        <v>64</v>
      </c>
      <c r="L405" t="s">
        <v>58</v>
      </c>
      <c r="M405" t="s">
        <v>48</v>
      </c>
      <c r="N405" t="s">
        <v>40</v>
      </c>
      <c r="O405">
        <v>4.7</v>
      </c>
      <c r="P405" t="s">
        <v>25</v>
      </c>
      <c r="Q405">
        <v>4.2</v>
      </c>
      <c r="R405">
        <v>4.7</v>
      </c>
      <c r="S405">
        <f>(C405-D405)*24</f>
        <v>1.9999999998835847</v>
      </c>
      <c r="T405">
        <f>IF(C405&lt;=D405,1,0)</f>
        <v>0</v>
      </c>
      <c r="U405">
        <f>(C405-B405)*24</f>
        <v>12</v>
      </c>
      <c r="V405" s="2">
        <f>G405/(F405*U405)</f>
        <v>6.6278284363390741E-2</v>
      </c>
      <c r="W405" t="str">
        <f>IF(OR(MONTH(B405)=12, MONTH(B405)&lt;=2), "Winter", IF(AND(MONTH(B405)&gt;=7, MONTH(B405)&lt;=9), "Monsoon", "Other"))</f>
        <v>Winter</v>
      </c>
      <c r="X405">
        <f>IF(C405&gt;D405,1,0)</f>
        <v>1</v>
      </c>
      <c r="Y405" t="str">
        <f t="shared" si="12"/>
        <v>Slight Delay</v>
      </c>
      <c r="Z405">
        <f t="shared" si="13"/>
        <v>0</v>
      </c>
      <c r="AA405" s="6" t="str">
        <f>TEXT(B405, "yyyy-mm-dd")</f>
        <v>2024-01-17</v>
      </c>
    </row>
    <row r="406" spans="1:27" x14ac:dyDescent="0.3">
      <c r="A406" t="s">
        <v>494</v>
      </c>
      <c r="B406" s="1">
        <v>45308.833333333336</v>
      </c>
      <c r="C406" s="1">
        <v>45309.333333333336</v>
      </c>
      <c r="D406" s="1">
        <v>45309.25</v>
      </c>
      <c r="E406" t="s">
        <v>55</v>
      </c>
      <c r="F406">
        <v>490</v>
      </c>
      <c r="G406">
        <v>552</v>
      </c>
      <c r="H406">
        <v>647</v>
      </c>
      <c r="I406">
        <v>14</v>
      </c>
      <c r="J406" t="s">
        <v>20</v>
      </c>
      <c r="K406" t="s">
        <v>21</v>
      </c>
      <c r="L406" t="s">
        <v>225</v>
      </c>
      <c r="M406" t="s">
        <v>45</v>
      </c>
      <c r="N406" t="s">
        <v>40</v>
      </c>
      <c r="O406">
        <v>3.8</v>
      </c>
      <c r="P406" t="s">
        <v>25</v>
      </c>
      <c r="Q406">
        <v>4.2</v>
      </c>
      <c r="R406">
        <v>3.8</v>
      </c>
      <c r="S406">
        <f>(C406-D406)*24</f>
        <v>2.0000000000582077</v>
      </c>
      <c r="T406">
        <f>IF(C406&lt;=D406,1,0)</f>
        <v>0</v>
      </c>
      <c r="U406">
        <f>(C406-B406)*24</f>
        <v>12</v>
      </c>
      <c r="V406" s="2">
        <f>G406/(F406*U406)</f>
        <v>9.3877551020408165E-2</v>
      </c>
      <c r="W406" t="str">
        <f>IF(OR(MONTH(B406)=12, MONTH(B406)&lt;=2), "Winter", IF(AND(MONTH(B406)&gt;=7, MONTH(B406)&lt;=9), "Monsoon", "Other"))</f>
        <v>Winter</v>
      </c>
      <c r="X406">
        <f>IF(C406&gt;D406,1,0)</f>
        <v>1</v>
      </c>
      <c r="Y406" t="str">
        <f t="shared" si="12"/>
        <v>Slight Delay</v>
      </c>
      <c r="Z406">
        <f t="shared" si="13"/>
        <v>0</v>
      </c>
      <c r="AA406" s="6" t="str">
        <f>TEXT(B406, "yyyy-mm-dd")</f>
        <v>2024-01-17</v>
      </c>
    </row>
    <row r="407" spans="1:27" x14ac:dyDescent="0.3">
      <c r="A407" t="s">
        <v>495</v>
      </c>
      <c r="B407" s="1">
        <v>45308.875</v>
      </c>
      <c r="C407" s="1">
        <v>45309.375</v>
      </c>
      <c r="D407" s="1">
        <v>45309.291666666664</v>
      </c>
      <c r="E407" t="s">
        <v>50</v>
      </c>
      <c r="F407">
        <v>668</v>
      </c>
      <c r="G407">
        <v>4408</v>
      </c>
      <c r="H407">
        <v>619</v>
      </c>
      <c r="I407">
        <v>18</v>
      </c>
      <c r="J407" t="s">
        <v>28</v>
      </c>
      <c r="K407" t="s">
        <v>38</v>
      </c>
      <c r="L407" t="s">
        <v>39</v>
      </c>
      <c r="M407" t="s">
        <v>48</v>
      </c>
      <c r="N407" t="s">
        <v>24</v>
      </c>
      <c r="O407">
        <v>4</v>
      </c>
      <c r="P407" t="s">
        <v>25</v>
      </c>
      <c r="Q407">
        <v>4.2</v>
      </c>
      <c r="R407">
        <v>4</v>
      </c>
      <c r="S407">
        <f>(C407-D407)*24</f>
        <v>2.0000000000582077</v>
      </c>
      <c r="T407">
        <f>IF(C407&lt;=D407,1,0)</f>
        <v>0</v>
      </c>
      <c r="U407">
        <f>(C407-B407)*24</f>
        <v>12</v>
      </c>
      <c r="V407" s="2">
        <f>G407/(F407*U407)</f>
        <v>0.54990019960079839</v>
      </c>
      <c r="W407" t="str">
        <f>IF(OR(MONTH(B407)=12, MONTH(B407)&lt;=2), "Winter", IF(AND(MONTH(B407)&gt;=7, MONTH(B407)&lt;=9), "Monsoon", "Other"))</f>
        <v>Winter</v>
      </c>
      <c r="X407">
        <f>IF(C407&gt;D407,1,0)</f>
        <v>1</v>
      </c>
      <c r="Y407" t="str">
        <f t="shared" si="12"/>
        <v>Slight Delay</v>
      </c>
      <c r="Z407">
        <f t="shared" si="13"/>
        <v>0</v>
      </c>
      <c r="AA407" s="6" t="str">
        <f>TEXT(B407, "yyyy-mm-dd")</f>
        <v>2024-01-17</v>
      </c>
    </row>
    <row r="408" spans="1:27" x14ac:dyDescent="0.3">
      <c r="A408" t="s">
        <v>496</v>
      </c>
      <c r="B408" s="1">
        <v>45308.916666666664</v>
      </c>
      <c r="C408" s="1">
        <v>45309.416666666664</v>
      </c>
      <c r="D408" s="1">
        <v>45309.333333333336</v>
      </c>
      <c r="E408" t="s">
        <v>50</v>
      </c>
      <c r="F408">
        <v>492</v>
      </c>
      <c r="G408">
        <v>1967</v>
      </c>
      <c r="H408">
        <v>342</v>
      </c>
      <c r="I408">
        <v>28</v>
      </c>
      <c r="J408" t="s">
        <v>28</v>
      </c>
      <c r="K408" t="s">
        <v>38</v>
      </c>
      <c r="L408" t="s">
        <v>159</v>
      </c>
      <c r="M408" t="s">
        <v>48</v>
      </c>
      <c r="N408" t="s">
        <v>40</v>
      </c>
      <c r="O408">
        <v>4.2</v>
      </c>
      <c r="P408" t="s">
        <v>25</v>
      </c>
      <c r="Q408">
        <v>4.2</v>
      </c>
      <c r="R408">
        <v>4.2</v>
      </c>
      <c r="S408">
        <f>(C408-D408)*24</f>
        <v>1.9999999998835847</v>
      </c>
      <c r="T408">
        <f>IF(C408&lt;=D408,1,0)</f>
        <v>0</v>
      </c>
      <c r="U408">
        <f>(C408-B408)*24</f>
        <v>12</v>
      </c>
      <c r="V408" s="2">
        <f>G408/(F408*U408)</f>
        <v>0.33316395663956638</v>
      </c>
      <c r="W408" t="str">
        <f>IF(OR(MONTH(B408)=12, MONTH(B408)&lt;=2), "Winter", IF(AND(MONTH(B408)&gt;=7, MONTH(B408)&lt;=9), "Monsoon", "Other"))</f>
        <v>Winter</v>
      </c>
      <c r="X408">
        <f>IF(C408&gt;D408,1,0)</f>
        <v>1</v>
      </c>
      <c r="Y408" t="str">
        <f t="shared" si="12"/>
        <v>Slight Delay</v>
      </c>
      <c r="Z408">
        <f t="shared" si="13"/>
        <v>0</v>
      </c>
      <c r="AA408" s="6" t="str">
        <f>TEXT(B408, "yyyy-mm-dd")</f>
        <v>2024-01-17</v>
      </c>
    </row>
    <row r="409" spans="1:27" x14ac:dyDescent="0.3">
      <c r="A409" t="s">
        <v>497</v>
      </c>
      <c r="B409" s="1">
        <v>45308.958333333336</v>
      </c>
      <c r="C409" s="1">
        <v>45309.458333333336</v>
      </c>
      <c r="D409" s="1">
        <v>45309.375</v>
      </c>
      <c r="E409" t="s">
        <v>27</v>
      </c>
      <c r="F409">
        <v>190</v>
      </c>
      <c r="G409">
        <v>3232</v>
      </c>
      <c r="H409">
        <v>436</v>
      </c>
      <c r="I409">
        <v>13</v>
      </c>
      <c r="J409" t="s">
        <v>28</v>
      </c>
      <c r="K409" t="s">
        <v>64</v>
      </c>
      <c r="L409" t="s">
        <v>229</v>
      </c>
      <c r="M409" t="s">
        <v>48</v>
      </c>
      <c r="N409" t="s">
        <v>24</v>
      </c>
      <c r="P409" t="s">
        <v>25</v>
      </c>
      <c r="Q409">
        <v>4.2</v>
      </c>
      <c r="R409">
        <v>4.2</v>
      </c>
      <c r="S409">
        <f>(C409-D409)*24</f>
        <v>2.0000000000582077</v>
      </c>
      <c r="T409">
        <f>IF(C409&lt;=D409,1,0)</f>
        <v>0</v>
      </c>
      <c r="U409">
        <f>(C409-B409)*24</f>
        <v>12</v>
      </c>
      <c r="V409" s="2">
        <f>G409/(F409*U409)</f>
        <v>1.4175438596491228</v>
      </c>
      <c r="W409" t="str">
        <f>IF(OR(MONTH(B409)=12, MONTH(B409)&lt;=2), "Winter", IF(AND(MONTH(B409)&gt;=7, MONTH(B409)&lt;=9), "Monsoon", "Other"))</f>
        <v>Winter</v>
      </c>
      <c r="X409">
        <f>IF(C409&gt;D409,1,0)</f>
        <v>1</v>
      </c>
      <c r="Y409" t="str">
        <f t="shared" si="12"/>
        <v>Slight Delay</v>
      </c>
      <c r="Z409">
        <f t="shared" si="13"/>
        <v>0</v>
      </c>
      <c r="AA409" s="6" t="str">
        <f>TEXT(B409, "yyyy-mm-dd")</f>
        <v>2024-01-17</v>
      </c>
    </row>
    <row r="410" spans="1:27" x14ac:dyDescent="0.3">
      <c r="A410" t="s">
        <v>498</v>
      </c>
      <c r="B410" s="1">
        <v>45309</v>
      </c>
      <c r="C410" s="1">
        <v>45309.5</v>
      </c>
      <c r="D410" s="1">
        <v>45309.416666666664</v>
      </c>
      <c r="E410" t="s">
        <v>32</v>
      </c>
      <c r="F410">
        <v>633</v>
      </c>
      <c r="G410">
        <v>2269</v>
      </c>
      <c r="H410">
        <v>460</v>
      </c>
      <c r="I410">
        <v>2</v>
      </c>
      <c r="J410" t="s">
        <v>33</v>
      </c>
      <c r="K410" t="s">
        <v>21</v>
      </c>
      <c r="L410" t="s">
        <v>98</v>
      </c>
      <c r="M410" t="s">
        <v>61</v>
      </c>
      <c r="N410" t="s">
        <v>40</v>
      </c>
      <c r="O410">
        <v>4.2</v>
      </c>
      <c r="P410" t="s">
        <v>25</v>
      </c>
      <c r="Q410">
        <v>4.4000000000000004</v>
      </c>
      <c r="R410">
        <v>4.2</v>
      </c>
      <c r="S410">
        <f>(C410-D410)*24</f>
        <v>2.0000000000582077</v>
      </c>
      <c r="T410">
        <f>IF(C410&lt;=D410,1,0)</f>
        <v>0</v>
      </c>
      <c r="U410">
        <f>(C410-B410)*24</f>
        <v>12</v>
      </c>
      <c r="V410" s="2">
        <f>G410/(F410*U410)</f>
        <v>0.29870984728804634</v>
      </c>
      <c r="W410" t="str">
        <f>IF(OR(MONTH(B410)=12, MONTH(B410)&lt;=2), "Winter", IF(AND(MONTH(B410)&gt;=7, MONTH(B410)&lt;=9), "Monsoon", "Other"))</f>
        <v>Winter</v>
      </c>
      <c r="X410">
        <f>IF(C410&gt;D410,1,0)</f>
        <v>1</v>
      </c>
      <c r="Y410" t="str">
        <f t="shared" si="12"/>
        <v>Slight Delay</v>
      </c>
      <c r="Z410">
        <f t="shared" si="13"/>
        <v>0</v>
      </c>
      <c r="AA410" s="6" t="str">
        <f>TEXT(B410, "yyyy-mm-dd")</f>
        <v>2024-01-18</v>
      </c>
    </row>
    <row r="411" spans="1:27" x14ac:dyDescent="0.3">
      <c r="A411" t="s">
        <v>499</v>
      </c>
      <c r="B411" s="1">
        <v>45309.041666666664</v>
      </c>
      <c r="C411" s="1">
        <v>45309.541666666664</v>
      </c>
      <c r="D411" s="1">
        <v>45309.458333333336</v>
      </c>
      <c r="E411" t="s">
        <v>55</v>
      </c>
      <c r="F411">
        <v>698</v>
      </c>
      <c r="G411">
        <v>3289</v>
      </c>
      <c r="H411">
        <v>380</v>
      </c>
      <c r="I411">
        <v>22</v>
      </c>
      <c r="J411" t="s">
        <v>28</v>
      </c>
      <c r="K411" t="s">
        <v>38</v>
      </c>
      <c r="L411" t="s">
        <v>184</v>
      </c>
      <c r="M411" t="s">
        <v>23</v>
      </c>
      <c r="N411" t="s">
        <v>24</v>
      </c>
      <c r="O411">
        <v>4.7</v>
      </c>
      <c r="P411" t="s">
        <v>25</v>
      </c>
      <c r="Q411">
        <v>4.3</v>
      </c>
      <c r="R411">
        <v>4.7</v>
      </c>
      <c r="S411">
        <f>(C411-D411)*24</f>
        <v>1.9999999998835847</v>
      </c>
      <c r="T411">
        <f>IF(C411&lt;=D411,1,0)</f>
        <v>0</v>
      </c>
      <c r="U411">
        <f>(C411-B411)*24</f>
        <v>12</v>
      </c>
      <c r="V411" s="2">
        <f>G411/(F411*U411)</f>
        <v>0.39266953199617954</v>
      </c>
      <c r="W411" t="str">
        <f>IF(OR(MONTH(B411)=12, MONTH(B411)&lt;=2), "Winter", IF(AND(MONTH(B411)&gt;=7, MONTH(B411)&lt;=9), "Monsoon", "Other"))</f>
        <v>Winter</v>
      </c>
      <c r="X411">
        <f>IF(C411&gt;D411,1,0)</f>
        <v>1</v>
      </c>
      <c r="Y411" t="str">
        <f t="shared" si="12"/>
        <v>Slight Delay</v>
      </c>
      <c r="Z411">
        <f t="shared" si="13"/>
        <v>0</v>
      </c>
      <c r="AA411" s="6" t="str">
        <f>TEXT(B411, "yyyy-mm-dd")</f>
        <v>2024-01-18</v>
      </c>
    </row>
    <row r="412" spans="1:27" x14ac:dyDescent="0.3">
      <c r="A412" t="s">
        <v>500</v>
      </c>
      <c r="B412" s="1">
        <v>45309.083333333336</v>
      </c>
      <c r="C412" s="1">
        <v>45309.583333333336</v>
      </c>
      <c r="D412" s="1">
        <v>45309.5</v>
      </c>
      <c r="E412" t="s">
        <v>66</v>
      </c>
      <c r="F412">
        <v>733</v>
      </c>
      <c r="G412">
        <v>2493</v>
      </c>
      <c r="H412">
        <v>139</v>
      </c>
      <c r="I412">
        <v>18</v>
      </c>
      <c r="J412" t="s">
        <v>20</v>
      </c>
      <c r="K412" t="s">
        <v>64</v>
      </c>
      <c r="L412" t="s">
        <v>98</v>
      </c>
      <c r="M412" t="s">
        <v>45</v>
      </c>
      <c r="N412" t="s">
        <v>40</v>
      </c>
      <c r="O412">
        <v>4.7</v>
      </c>
      <c r="P412" t="s">
        <v>25</v>
      </c>
      <c r="Q412">
        <v>4.2</v>
      </c>
      <c r="R412">
        <v>4.7</v>
      </c>
      <c r="S412">
        <f>(C412-D412)*24</f>
        <v>2.0000000000582077</v>
      </c>
      <c r="T412">
        <f>IF(C412&lt;=D412,1,0)</f>
        <v>0</v>
      </c>
      <c r="U412">
        <f>(C412-B412)*24</f>
        <v>12</v>
      </c>
      <c r="V412" s="2">
        <f>G412/(F412*U412)</f>
        <v>0.2834242837653479</v>
      </c>
      <c r="W412" t="str">
        <f>IF(OR(MONTH(B412)=12, MONTH(B412)&lt;=2), "Winter", IF(AND(MONTH(B412)&gt;=7, MONTH(B412)&lt;=9), "Monsoon", "Other"))</f>
        <v>Winter</v>
      </c>
      <c r="X412">
        <f>IF(C412&gt;D412,1,0)</f>
        <v>1</v>
      </c>
      <c r="Y412" t="str">
        <f t="shared" si="12"/>
        <v>Slight Delay</v>
      </c>
      <c r="Z412">
        <f t="shared" si="13"/>
        <v>0</v>
      </c>
      <c r="AA412" s="6" t="str">
        <f>TEXT(B412, "yyyy-mm-dd")</f>
        <v>2024-01-18</v>
      </c>
    </row>
    <row r="413" spans="1:27" x14ac:dyDescent="0.3">
      <c r="A413" t="s">
        <v>501</v>
      </c>
      <c r="B413" s="1">
        <v>45309.125</v>
      </c>
      <c r="C413" s="1">
        <v>45309.625</v>
      </c>
      <c r="D413" s="1">
        <v>45309.541666666664</v>
      </c>
      <c r="E413" t="s">
        <v>27</v>
      </c>
      <c r="F413">
        <v>447</v>
      </c>
      <c r="G413">
        <v>4670</v>
      </c>
      <c r="H413">
        <v>227</v>
      </c>
      <c r="I413">
        <v>10</v>
      </c>
      <c r="J413" t="s">
        <v>33</v>
      </c>
      <c r="K413" t="s">
        <v>34</v>
      </c>
      <c r="L413" t="s">
        <v>141</v>
      </c>
      <c r="M413" t="s">
        <v>45</v>
      </c>
      <c r="N413" t="s">
        <v>40</v>
      </c>
      <c r="O413">
        <v>4.2</v>
      </c>
      <c r="P413" t="s">
        <v>25</v>
      </c>
      <c r="Q413">
        <v>4.2</v>
      </c>
      <c r="R413">
        <v>4.2</v>
      </c>
      <c r="S413">
        <f>(C413-D413)*24</f>
        <v>2.0000000000582077</v>
      </c>
      <c r="T413">
        <f>IF(C413&lt;=D413,1,0)</f>
        <v>0</v>
      </c>
      <c r="U413">
        <f>(C413-B413)*24</f>
        <v>12</v>
      </c>
      <c r="V413" s="2">
        <f>G413/(F413*U413)</f>
        <v>0.87061894108873972</v>
      </c>
      <c r="W413" t="str">
        <f>IF(OR(MONTH(B413)=12, MONTH(B413)&lt;=2), "Winter", IF(AND(MONTH(B413)&gt;=7, MONTH(B413)&lt;=9), "Monsoon", "Other"))</f>
        <v>Winter</v>
      </c>
      <c r="X413">
        <f>IF(C413&gt;D413,1,0)</f>
        <v>1</v>
      </c>
      <c r="Y413" t="str">
        <f t="shared" si="12"/>
        <v>Slight Delay</v>
      </c>
      <c r="Z413">
        <f t="shared" si="13"/>
        <v>0</v>
      </c>
      <c r="AA413" s="6" t="str">
        <f>TEXT(B413, "yyyy-mm-dd")</f>
        <v>2024-01-18</v>
      </c>
    </row>
    <row r="414" spans="1:27" x14ac:dyDescent="0.3">
      <c r="A414" t="s">
        <v>502</v>
      </c>
      <c r="B414" s="1">
        <v>45309.166666666664</v>
      </c>
      <c r="C414" s="1">
        <v>45309.666666666664</v>
      </c>
      <c r="D414" s="1">
        <v>45309.583333333336</v>
      </c>
      <c r="E414" t="s">
        <v>19</v>
      </c>
      <c r="F414">
        <v>937</v>
      </c>
      <c r="G414">
        <v>1358</v>
      </c>
      <c r="H414">
        <v>623</v>
      </c>
      <c r="I414">
        <v>4</v>
      </c>
      <c r="J414" t="s">
        <v>33</v>
      </c>
      <c r="K414" t="s">
        <v>21</v>
      </c>
      <c r="L414" t="s">
        <v>111</v>
      </c>
      <c r="M414" t="s">
        <v>61</v>
      </c>
      <c r="N414" t="s">
        <v>24</v>
      </c>
      <c r="O414">
        <v>4.2</v>
      </c>
      <c r="P414" t="s">
        <v>25</v>
      </c>
      <c r="Q414">
        <v>4.3</v>
      </c>
      <c r="R414">
        <v>4.2</v>
      </c>
      <c r="S414">
        <f>(C414-D414)*24</f>
        <v>1.9999999998835847</v>
      </c>
      <c r="T414">
        <f>IF(C414&lt;=D414,1,0)</f>
        <v>0</v>
      </c>
      <c r="U414">
        <f>(C414-B414)*24</f>
        <v>12</v>
      </c>
      <c r="V414" s="2">
        <f>G414/(F414*U414)</f>
        <v>0.12077552472429741</v>
      </c>
      <c r="W414" t="str">
        <f>IF(OR(MONTH(B414)=12, MONTH(B414)&lt;=2), "Winter", IF(AND(MONTH(B414)&gt;=7, MONTH(B414)&lt;=9), "Monsoon", "Other"))</f>
        <v>Winter</v>
      </c>
      <c r="X414">
        <f>IF(C414&gt;D414,1,0)</f>
        <v>1</v>
      </c>
      <c r="Y414" t="str">
        <f t="shared" si="12"/>
        <v>Slight Delay</v>
      </c>
      <c r="Z414">
        <f t="shared" si="13"/>
        <v>0</v>
      </c>
      <c r="AA414" s="6" t="str">
        <f>TEXT(B414, "yyyy-mm-dd")</f>
        <v>2024-01-18</v>
      </c>
    </row>
    <row r="415" spans="1:27" x14ac:dyDescent="0.3">
      <c r="A415" t="s">
        <v>503</v>
      </c>
      <c r="B415" s="1">
        <v>45309.208333333336</v>
      </c>
      <c r="C415" s="1">
        <v>45309.708333333336</v>
      </c>
      <c r="D415" s="1">
        <v>45309.625</v>
      </c>
      <c r="E415" t="s">
        <v>19</v>
      </c>
      <c r="F415">
        <v>975</v>
      </c>
      <c r="G415">
        <v>2433</v>
      </c>
      <c r="H415">
        <v>65</v>
      </c>
      <c r="I415">
        <v>26</v>
      </c>
      <c r="J415" t="s">
        <v>33</v>
      </c>
      <c r="K415" t="s">
        <v>64</v>
      </c>
      <c r="L415" t="s">
        <v>131</v>
      </c>
      <c r="M415" t="s">
        <v>48</v>
      </c>
      <c r="N415" t="s">
        <v>24</v>
      </c>
      <c r="O415">
        <v>3.8</v>
      </c>
      <c r="P415" t="s">
        <v>25</v>
      </c>
      <c r="Q415">
        <v>4.2</v>
      </c>
      <c r="R415">
        <v>3.8</v>
      </c>
      <c r="S415">
        <f>(C415-D415)*24</f>
        <v>2.0000000000582077</v>
      </c>
      <c r="T415">
        <f>IF(C415&lt;=D415,1,0)</f>
        <v>0</v>
      </c>
      <c r="U415">
        <f>(C415-B415)*24</f>
        <v>12</v>
      </c>
      <c r="V415" s="2">
        <f>G415/(F415*U415)</f>
        <v>0.20794871794871794</v>
      </c>
      <c r="W415" t="str">
        <f>IF(OR(MONTH(B415)=12, MONTH(B415)&lt;=2), "Winter", IF(AND(MONTH(B415)&gt;=7, MONTH(B415)&lt;=9), "Monsoon", "Other"))</f>
        <v>Winter</v>
      </c>
      <c r="X415">
        <f>IF(C415&gt;D415,1,0)</f>
        <v>1</v>
      </c>
      <c r="Y415" t="str">
        <f t="shared" si="12"/>
        <v>Slight Delay</v>
      </c>
      <c r="Z415">
        <f t="shared" si="13"/>
        <v>0</v>
      </c>
      <c r="AA415" s="6" t="str">
        <f>TEXT(B415, "yyyy-mm-dd")</f>
        <v>2024-01-18</v>
      </c>
    </row>
    <row r="416" spans="1:27" x14ac:dyDescent="0.3">
      <c r="A416" t="s">
        <v>504</v>
      </c>
      <c r="B416" s="1">
        <v>45309.25</v>
      </c>
      <c r="C416" s="1">
        <v>45309.75</v>
      </c>
      <c r="D416" s="1">
        <v>45309.666666666664</v>
      </c>
      <c r="E416" t="s">
        <v>19</v>
      </c>
      <c r="F416">
        <v>208</v>
      </c>
      <c r="G416">
        <v>4476</v>
      </c>
      <c r="H416">
        <v>583</v>
      </c>
      <c r="I416">
        <v>15</v>
      </c>
      <c r="J416" t="s">
        <v>33</v>
      </c>
      <c r="K416" t="s">
        <v>38</v>
      </c>
      <c r="L416" t="s">
        <v>225</v>
      </c>
      <c r="M416" t="s">
        <v>61</v>
      </c>
      <c r="N416" t="s">
        <v>40</v>
      </c>
      <c r="P416" t="s">
        <v>25</v>
      </c>
      <c r="Q416">
        <v>4.4000000000000004</v>
      </c>
      <c r="R416">
        <v>4.4000000000000004</v>
      </c>
      <c r="S416">
        <f>(C416-D416)*24</f>
        <v>2.0000000000582077</v>
      </c>
      <c r="T416">
        <f>IF(C416&lt;=D416,1,0)</f>
        <v>0</v>
      </c>
      <c r="U416">
        <f>(C416-B416)*24</f>
        <v>12</v>
      </c>
      <c r="V416" s="2">
        <f>G416/(F416*U416)</f>
        <v>1.7932692307692308</v>
      </c>
      <c r="W416" t="str">
        <f>IF(OR(MONTH(B416)=12, MONTH(B416)&lt;=2), "Winter", IF(AND(MONTH(B416)&gt;=7, MONTH(B416)&lt;=9), "Monsoon", "Other"))</f>
        <v>Winter</v>
      </c>
      <c r="X416">
        <f>IF(C416&gt;D416,1,0)</f>
        <v>1</v>
      </c>
      <c r="Y416" t="str">
        <f t="shared" si="12"/>
        <v>Slight Delay</v>
      </c>
      <c r="Z416">
        <f t="shared" si="13"/>
        <v>0</v>
      </c>
      <c r="AA416" s="6" t="str">
        <f>TEXT(B416, "yyyy-mm-dd")</f>
        <v>2024-01-18</v>
      </c>
    </row>
    <row r="417" spans="1:27" x14ac:dyDescent="0.3">
      <c r="A417" t="s">
        <v>505</v>
      </c>
      <c r="B417" s="1">
        <v>45309.291666666664</v>
      </c>
      <c r="C417" s="1">
        <v>45309.791666666664</v>
      </c>
      <c r="D417" s="1">
        <v>45309.708333333336</v>
      </c>
      <c r="E417" t="s">
        <v>32</v>
      </c>
      <c r="F417">
        <v>260</v>
      </c>
      <c r="G417">
        <v>2740</v>
      </c>
      <c r="H417">
        <v>169</v>
      </c>
      <c r="I417">
        <v>20</v>
      </c>
      <c r="J417" t="s">
        <v>28</v>
      </c>
      <c r="K417" t="s">
        <v>64</v>
      </c>
      <c r="L417" t="s">
        <v>155</v>
      </c>
      <c r="M417" t="s">
        <v>30</v>
      </c>
      <c r="N417" t="s">
        <v>24</v>
      </c>
      <c r="O417">
        <v>4.7</v>
      </c>
      <c r="P417" t="s">
        <v>25</v>
      </c>
      <c r="Q417">
        <v>4.3</v>
      </c>
      <c r="R417">
        <v>4.7</v>
      </c>
      <c r="S417">
        <f>(C417-D417)*24</f>
        <v>1.9999999998835847</v>
      </c>
      <c r="T417">
        <f>IF(C417&lt;=D417,1,0)</f>
        <v>0</v>
      </c>
      <c r="U417">
        <f>(C417-B417)*24</f>
        <v>12</v>
      </c>
      <c r="V417" s="2">
        <f>G417/(F417*U417)</f>
        <v>0.87820512820512819</v>
      </c>
      <c r="W417" t="str">
        <f>IF(OR(MONTH(B417)=12, MONTH(B417)&lt;=2), "Winter", IF(AND(MONTH(B417)&gt;=7, MONTH(B417)&lt;=9), "Monsoon", "Other"))</f>
        <v>Winter</v>
      </c>
      <c r="X417">
        <f>IF(C417&gt;D417,1,0)</f>
        <v>1</v>
      </c>
      <c r="Y417" t="str">
        <f t="shared" si="12"/>
        <v>Slight Delay</v>
      </c>
      <c r="Z417">
        <f t="shared" si="13"/>
        <v>0</v>
      </c>
      <c r="AA417" s="6" t="str">
        <f>TEXT(B417, "yyyy-mm-dd")</f>
        <v>2024-01-18</v>
      </c>
    </row>
    <row r="418" spans="1:27" x14ac:dyDescent="0.3">
      <c r="A418" t="s">
        <v>506</v>
      </c>
      <c r="B418" s="1">
        <v>45309.333333333336</v>
      </c>
      <c r="C418" s="1">
        <v>45309.833333333336</v>
      </c>
      <c r="D418" s="1">
        <v>45309.75</v>
      </c>
      <c r="E418" t="s">
        <v>50</v>
      </c>
      <c r="F418">
        <v>165</v>
      </c>
      <c r="G418">
        <v>1687</v>
      </c>
      <c r="H418">
        <v>335</v>
      </c>
      <c r="I418">
        <v>18</v>
      </c>
      <c r="J418" t="s">
        <v>33</v>
      </c>
      <c r="K418" t="s">
        <v>64</v>
      </c>
      <c r="L418" t="s">
        <v>174</v>
      </c>
      <c r="M418" t="s">
        <v>48</v>
      </c>
      <c r="N418" t="s">
        <v>24</v>
      </c>
      <c r="O418">
        <v>4.7</v>
      </c>
      <c r="P418" t="s">
        <v>25</v>
      </c>
      <c r="Q418">
        <v>4.2</v>
      </c>
      <c r="R418">
        <v>4.7</v>
      </c>
      <c r="S418">
        <f>(C418-D418)*24</f>
        <v>2.0000000000582077</v>
      </c>
      <c r="T418">
        <f>IF(C418&lt;=D418,1,0)</f>
        <v>0</v>
      </c>
      <c r="U418">
        <f>(C418-B418)*24</f>
        <v>12</v>
      </c>
      <c r="V418" s="2">
        <f>G418/(F418*U418)</f>
        <v>0.85202020202020201</v>
      </c>
      <c r="W418" t="str">
        <f>IF(OR(MONTH(B418)=12, MONTH(B418)&lt;=2), "Winter", IF(AND(MONTH(B418)&gt;=7, MONTH(B418)&lt;=9), "Monsoon", "Other"))</f>
        <v>Winter</v>
      </c>
      <c r="X418">
        <f>IF(C418&gt;D418,1,0)</f>
        <v>1</v>
      </c>
      <c r="Y418" t="str">
        <f t="shared" si="12"/>
        <v>Slight Delay</v>
      </c>
      <c r="Z418">
        <f t="shared" si="13"/>
        <v>0</v>
      </c>
      <c r="AA418" s="6" t="str">
        <f>TEXT(B418, "yyyy-mm-dd")</f>
        <v>2024-01-18</v>
      </c>
    </row>
    <row r="419" spans="1:27" x14ac:dyDescent="0.3">
      <c r="A419" t="s">
        <v>507</v>
      </c>
      <c r="B419" s="1">
        <v>45309.375</v>
      </c>
      <c r="C419" s="1">
        <v>45309.875</v>
      </c>
      <c r="D419" s="1">
        <v>45309.791666666664</v>
      </c>
      <c r="E419" t="s">
        <v>55</v>
      </c>
      <c r="F419">
        <v>779</v>
      </c>
      <c r="G419">
        <v>4258</v>
      </c>
      <c r="H419">
        <v>488</v>
      </c>
      <c r="I419">
        <v>13</v>
      </c>
      <c r="J419" t="s">
        <v>37</v>
      </c>
      <c r="K419" t="s">
        <v>38</v>
      </c>
      <c r="L419" t="s">
        <v>88</v>
      </c>
      <c r="M419" t="s">
        <v>61</v>
      </c>
      <c r="N419" t="s">
        <v>24</v>
      </c>
      <c r="O419">
        <v>4</v>
      </c>
      <c r="P419" t="s">
        <v>25</v>
      </c>
      <c r="Q419">
        <v>4.3</v>
      </c>
      <c r="R419">
        <v>4</v>
      </c>
      <c r="S419">
        <f>(C419-D419)*24</f>
        <v>2.0000000000582077</v>
      </c>
      <c r="T419">
        <f>IF(C419&lt;=D419,1,0)</f>
        <v>0</v>
      </c>
      <c r="U419">
        <f>(C419-B419)*24</f>
        <v>12</v>
      </c>
      <c r="V419" s="2">
        <f>G419/(F419*U419)</f>
        <v>0.45549850235344458</v>
      </c>
      <c r="W419" t="str">
        <f>IF(OR(MONTH(B419)=12, MONTH(B419)&lt;=2), "Winter", IF(AND(MONTH(B419)&gt;=7, MONTH(B419)&lt;=9), "Monsoon", "Other"))</f>
        <v>Winter</v>
      </c>
      <c r="X419">
        <f>IF(C419&gt;D419,1,0)</f>
        <v>1</v>
      </c>
      <c r="Y419" t="str">
        <f t="shared" si="12"/>
        <v>Slight Delay</v>
      </c>
      <c r="Z419">
        <f t="shared" si="13"/>
        <v>0</v>
      </c>
      <c r="AA419" s="6" t="str">
        <f>TEXT(B419, "yyyy-mm-dd")</f>
        <v>2024-01-18</v>
      </c>
    </row>
    <row r="420" spans="1:27" x14ac:dyDescent="0.3">
      <c r="A420" t="s">
        <v>508</v>
      </c>
      <c r="B420" s="1">
        <v>45309.416666666664</v>
      </c>
      <c r="C420" s="1">
        <v>45309.916666666664</v>
      </c>
      <c r="D420" s="1">
        <v>45309.833333333336</v>
      </c>
      <c r="E420" t="s">
        <v>66</v>
      </c>
      <c r="F420">
        <v>173</v>
      </c>
      <c r="G420">
        <v>4400</v>
      </c>
      <c r="H420">
        <v>221</v>
      </c>
      <c r="I420">
        <v>27</v>
      </c>
      <c r="J420" t="s">
        <v>33</v>
      </c>
      <c r="K420" t="s">
        <v>38</v>
      </c>
      <c r="L420" t="s">
        <v>67</v>
      </c>
      <c r="M420" t="s">
        <v>23</v>
      </c>
      <c r="N420" t="s">
        <v>40</v>
      </c>
      <c r="O420">
        <v>4</v>
      </c>
      <c r="P420" t="s">
        <v>25</v>
      </c>
      <c r="Q420">
        <v>4.2</v>
      </c>
      <c r="R420">
        <v>4</v>
      </c>
      <c r="S420">
        <f>(C420-D420)*24</f>
        <v>1.9999999998835847</v>
      </c>
      <c r="T420">
        <f>IF(C420&lt;=D420,1,0)</f>
        <v>0</v>
      </c>
      <c r="U420">
        <f>(C420-B420)*24</f>
        <v>12</v>
      </c>
      <c r="V420" s="2">
        <f>G420/(F420*U420)</f>
        <v>2.1194605009633913</v>
      </c>
      <c r="W420" t="str">
        <f>IF(OR(MONTH(B420)=12, MONTH(B420)&lt;=2), "Winter", IF(AND(MONTH(B420)&gt;=7, MONTH(B420)&lt;=9), "Monsoon", "Other"))</f>
        <v>Winter</v>
      </c>
      <c r="X420">
        <f>IF(C420&gt;D420,1,0)</f>
        <v>1</v>
      </c>
      <c r="Y420" t="str">
        <f t="shared" si="12"/>
        <v>Slight Delay</v>
      </c>
      <c r="Z420">
        <f t="shared" si="13"/>
        <v>0</v>
      </c>
      <c r="AA420" s="6" t="str">
        <f>TEXT(B420, "yyyy-mm-dd")</f>
        <v>2024-01-18</v>
      </c>
    </row>
    <row r="421" spans="1:27" x14ac:dyDescent="0.3">
      <c r="A421" t="s">
        <v>509</v>
      </c>
      <c r="B421" s="1">
        <v>45309.458333333336</v>
      </c>
      <c r="C421" s="1">
        <v>45309.958333333336</v>
      </c>
      <c r="D421" s="1">
        <v>45309.875</v>
      </c>
      <c r="E421" t="s">
        <v>32</v>
      </c>
      <c r="F421">
        <v>141</v>
      </c>
      <c r="G421">
        <v>4177</v>
      </c>
      <c r="H421">
        <v>91</v>
      </c>
      <c r="I421">
        <v>14</v>
      </c>
      <c r="J421" t="s">
        <v>20</v>
      </c>
      <c r="K421" t="s">
        <v>21</v>
      </c>
      <c r="L421" t="s">
        <v>92</v>
      </c>
      <c r="M421" t="s">
        <v>23</v>
      </c>
      <c r="N421" t="s">
        <v>24</v>
      </c>
      <c r="O421">
        <v>4.7</v>
      </c>
      <c r="P421" t="s">
        <v>25</v>
      </c>
      <c r="Q421">
        <v>4.3</v>
      </c>
      <c r="R421">
        <v>4.7</v>
      </c>
      <c r="S421">
        <f>(C421-D421)*24</f>
        <v>2.0000000000582077</v>
      </c>
      <c r="T421">
        <f>IF(C421&lt;=D421,1,0)</f>
        <v>0</v>
      </c>
      <c r="U421">
        <f>(C421-B421)*24</f>
        <v>12</v>
      </c>
      <c r="V421" s="2">
        <f>G421/(F421*U421)</f>
        <v>2.4686761229314422</v>
      </c>
      <c r="W421" t="str">
        <f>IF(OR(MONTH(B421)=12, MONTH(B421)&lt;=2), "Winter", IF(AND(MONTH(B421)&gt;=7, MONTH(B421)&lt;=9), "Monsoon", "Other"))</f>
        <v>Winter</v>
      </c>
      <c r="X421">
        <f>IF(C421&gt;D421,1,0)</f>
        <v>1</v>
      </c>
      <c r="Y421" t="str">
        <f t="shared" si="12"/>
        <v>Slight Delay</v>
      </c>
      <c r="Z421">
        <f t="shared" si="13"/>
        <v>0</v>
      </c>
      <c r="AA421" s="6" t="str">
        <f>TEXT(B421, "yyyy-mm-dd")</f>
        <v>2024-01-18</v>
      </c>
    </row>
    <row r="422" spans="1:27" x14ac:dyDescent="0.3">
      <c r="A422" t="s">
        <v>510</v>
      </c>
      <c r="B422" s="1">
        <v>45309.5</v>
      </c>
      <c r="C422" s="1">
        <v>45310</v>
      </c>
      <c r="D422" s="1">
        <v>45309.916666666664</v>
      </c>
      <c r="E422" t="s">
        <v>55</v>
      </c>
      <c r="F422">
        <v>536</v>
      </c>
      <c r="G422">
        <v>4657</v>
      </c>
      <c r="H422">
        <v>225</v>
      </c>
      <c r="I422">
        <v>25</v>
      </c>
      <c r="J422" t="s">
        <v>20</v>
      </c>
      <c r="K422" t="s">
        <v>34</v>
      </c>
      <c r="L422" t="s">
        <v>253</v>
      </c>
      <c r="M422" t="s">
        <v>45</v>
      </c>
      <c r="N422" t="s">
        <v>24</v>
      </c>
      <c r="O422">
        <v>3.8</v>
      </c>
      <c r="P422" t="s">
        <v>25</v>
      </c>
      <c r="Q422">
        <v>4.2</v>
      </c>
      <c r="R422">
        <v>3.8</v>
      </c>
      <c r="S422">
        <f>(C422-D422)*24</f>
        <v>2.0000000000582077</v>
      </c>
      <c r="T422">
        <f>IF(C422&lt;=D422,1,0)</f>
        <v>0</v>
      </c>
      <c r="U422">
        <f>(C422-B422)*24</f>
        <v>12</v>
      </c>
      <c r="V422" s="2">
        <f>G422/(F422*U422)</f>
        <v>0.72403606965174128</v>
      </c>
      <c r="W422" t="str">
        <f>IF(OR(MONTH(B422)=12, MONTH(B422)&lt;=2), "Winter", IF(AND(MONTH(B422)&gt;=7, MONTH(B422)&lt;=9), "Monsoon", "Other"))</f>
        <v>Winter</v>
      </c>
      <c r="X422">
        <f>IF(C422&gt;D422,1,0)</f>
        <v>1</v>
      </c>
      <c r="Y422" t="str">
        <f t="shared" si="12"/>
        <v>Slight Delay</v>
      </c>
      <c r="Z422">
        <f t="shared" si="13"/>
        <v>0</v>
      </c>
      <c r="AA422" s="6" t="str">
        <f>TEXT(B422, "yyyy-mm-dd")</f>
        <v>2024-01-18</v>
      </c>
    </row>
    <row r="423" spans="1:27" x14ac:dyDescent="0.3">
      <c r="A423" t="s">
        <v>511</v>
      </c>
      <c r="B423" s="1">
        <v>45309.541666666664</v>
      </c>
      <c r="C423" s="1">
        <v>45310.041666666664</v>
      </c>
      <c r="D423" s="1">
        <v>45309.958333333336</v>
      </c>
      <c r="E423" t="s">
        <v>27</v>
      </c>
      <c r="F423">
        <v>771</v>
      </c>
      <c r="G423">
        <v>4851</v>
      </c>
      <c r="H423">
        <v>492</v>
      </c>
      <c r="I423">
        <v>10</v>
      </c>
      <c r="J423" t="s">
        <v>33</v>
      </c>
      <c r="K423" t="s">
        <v>34</v>
      </c>
      <c r="L423" t="s">
        <v>109</v>
      </c>
      <c r="M423" t="s">
        <v>30</v>
      </c>
      <c r="N423" t="s">
        <v>24</v>
      </c>
      <c r="O423">
        <v>4.7</v>
      </c>
      <c r="P423" t="s">
        <v>25</v>
      </c>
      <c r="Q423">
        <v>4.3</v>
      </c>
      <c r="R423">
        <v>4.7</v>
      </c>
      <c r="S423">
        <f>(C423-D423)*24</f>
        <v>1.9999999998835847</v>
      </c>
      <c r="T423">
        <f>IF(C423&lt;=D423,1,0)</f>
        <v>0</v>
      </c>
      <c r="U423">
        <f>(C423-B423)*24</f>
        <v>12</v>
      </c>
      <c r="V423" s="2">
        <f>G423/(F423*U423)</f>
        <v>0.52431906614785995</v>
      </c>
      <c r="W423" t="str">
        <f>IF(OR(MONTH(B423)=12, MONTH(B423)&lt;=2), "Winter", IF(AND(MONTH(B423)&gt;=7, MONTH(B423)&lt;=9), "Monsoon", "Other"))</f>
        <v>Winter</v>
      </c>
      <c r="X423">
        <f>IF(C423&gt;D423,1,0)</f>
        <v>1</v>
      </c>
      <c r="Y423" t="str">
        <f t="shared" si="12"/>
        <v>Slight Delay</v>
      </c>
      <c r="Z423">
        <f t="shared" si="13"/>
        <v>0</v>
      </c>
      <c r="AA423" s="6" t="str">
        <f>TEXT(B423, "yyyy-mm-dd")</f>
        <v>2024-01-18</v>
      </c>
    </row>
    <row r="424" spans="1:27" x14ac:dyDescent="0.3">
      <c r="A424" t="s">
        <v>512</v>
      </c>
      <c r="B424" s="1">
        <v>45309.583333333336</v>
      </c>
      <c r="C424" s="1">
        <v>45310.083333333336</v>
      </c>
      <c r="D424" s="1">
        <v>45310</v>
      </c>
      <c r="E424" t="s">
        <v>19</v>
      </c>
      <c r="F424">
        <v>493</v>
      </c>
      <c r="G424">
        <v>4008</v>
      </c>
      <c r="H424">
        <v>631</v>
      </c>
      <c r="I424">
        <v>19</v>
      </c>
      <c r="J424" t="s">
        <v>28</v>
      </c>
      <c r="K424" t="s">
        <v>34</v>
      </c>
      <c r="L424" t="s">
        <v>42</v>
      </c>
      <c r="M424" t="s">
        <v>30</v>
      </c>
      <c r="N424" t="s">
        <v>40</v>
      </c>
      <c r="O424">
        <v>3.8</v>
      </c>
      <c r="P424" t="s">
        <v>25</v>
      </c>
      <c r="Q424">
        <v>4.3</v>
      </c>
      <c r="R424">
        <v>3.8</v>
      </c>
      <c r="S424">
        <f>(C424-D424)*24</f>
        <v>2.0000000000582077</v>
      </c>
      <c r="T424">
        <f>IF(C424&lt;=D424,1,0)</f>
        <v>0</v>
      </c>
      <c r="U424">
        <f>(C424-B424)*24</f>
        <v>12</v>
      </c>
      <c r="V424" s="2">
        <f>G424/(F424*U424)</f>
        <v>0.67748478701825554</v>
      </c>
      <c r="W424" t="str">
        <f>IF(OR(MONTH(B424)=12, MONTH(B424)&lt;=2), "Winter", IF(AND(MONTH(B424)&gt;=7, MONTH(B424)&lt;=9), "Monsoon", "Other"))</f>
        <v>Winter</v>
      </c>
      <c r="X424">
        <f>IF(C424&gt;D424,1,0)</f>
        <v>1</v>
      </c>
      <c r="Y424" t="str">
        <f t="shared" si="12"/>
        <v>Slight Delay</v>
      </c>
      <c r="Z424">
        <f t="shared" si="13"/>
        <v>0</v>
      </c>
      <c r="AA424" s="6" t="str">
        <f>TEXT(B424, "yyyy-mm-dd")</f>
        <v>2024-01-18</v>
      </c>
    </row>
    <row r="425" spans="1:27" x14ac:dyDescent="0.3">
      <c r="A425" t="s">
        <v>513</v>
      </c>
      <c r="B425" s="1">
        <v>45309.625</v>
      </c>
      <c r="C425" s="1">
        <v>45310.125</v>
      </c>
      <c r="D425" s="1">
        <v>45310.041666666664</v>
      </c>
      <c r="E425" t="s">
        <v>32</v>
      </c>
      <c r="F425">
        <v>981</v>
      </c>
      <c r="G425">
        <v>1500</v>
      </c>
      <c r="H425">
        <v>600</v>
      </c>
      <c r="I425">
        <v>5</v>
      </c>
      <c r="J425" t="s">
        <v>20</v>
      </c>
      <c r="K425" t="s">
        <v>64</v>
      </c>
      <c r="L425" t="s">
        <v>109</v>
      </c>
      <c r="M425" t="s">
        <v>30</v>
      </c>
      <c r="N425" t="s">
        <v>24</v>
      </c>
      <c r="O425">
        <v>4.5</v>
      </c>
      <c r="P425" t="s">
        <v>25</v>
      </c>
      <c r="Q425">
        <v>4.3</v>
      </c>
      <c r="R425">
        <v>4.5</v>
      </c>
      <c r="S425">
        <f>(C425-D425)*24</f>
        <v>2.0000000000582077</v>
      </c>
      <c r="T425">
        <f>IF(C425&lt;=D425,1,0)</f>
        <v>0</v>
      </c>
      <c r="U425">
        <f>(C425-B425)*24</f>
        <v>12</v>
      </c>
      <c r="V425" s="2">
        <f>G425/(F425*U425)</f>
        <v>0.127420998980632</v>
      </c>
      <c r="W425" t="str">
        <f>IF(OR(MONTH(B425)=12, MONTH(B425)&lt;=2), "Winter", IF(AND(MONTH(B425)&gt;=7, MONTH(B425)&lt;=9), "Monsoon", "Other"))</f>
        <v>Winter</v>
      </c>
      <c r="X425">
        <f>IF(C425&gt;D425,1,0)</f>
        <v>1</v>
      </c>
      <c r="Y425" t="str">
        <f t="shared" si="12"/>
        <v>Slight Delay</v>
      </c>
      <c r="Z425">
        <f t="shared" si="13"/>
        <v>0</v>
      </c>
      <c r="AA425" s="6" t="str">
        <f>TEXT(B425, "yyyy-mm-dd")</f>
        <v>2024-01-18</v>
      </c>
    </row>
    <row r="426" spans="1:27" x14ac:dyDescent="0.3">
      <c r="A426" t="s">
        <v>514</v>
      </c>
      <c r="B426" s="1">
        <v>45309.666666666664</v>
      </c>
      <c r="C426" s="1">
        <v>45310.166666666664</v>
      </c>
      <c r="D426" s="1">
        <v>45310.083333333336</v>
      </c>
      <c r="E426" t="s">
        <v>32</v>
      </c>
      <c r="F426">
        <v>779</v>
      </c>
      <c r="G426">
        <v>4017</v>
      </c>
      <c r="H426">
        <v>583</v>
      </c>
      <c r="I426">
        <v>12</v>
      </c>
      <c r="J426" t="s">
        <v>20</v>
      </c>
      <c r="K426" t="s">
        <v>38</v>
      </c>
      <c r="L426" t="s">
        <v>105</v>
      </c>
      <c r="M426" t="s">
        <v>61</v>
      </c>
      <c r="N426" t="s">
        <v>24</v>
      </c>
      <c r="O426">
        <v>4.5</v>
      </c>
      <c r="P426" t="s">
        <v>25</v>
      </c>
      <c r="Q426">
        <v>4.3</v>
      </c>
      <c r="R426">
        <v>4.5</v>
      </c>
      <c r="S426">
        <f>(C426-D426)*24</f>
        <v>1.9999999998835847</v>
      </c>
      <c r="T426">
        <f>IF(C426&lt;=D426,1,0)</f>
        <v>0</v>
      </c>
      <c r="U426">
        <f>(C426-B426)*24</f>
        <v>12</v>
      </c>
      <c r="V426" s="2">
        <f>G426/(F426*U426)</f>
        <v>0.42971758664955073</v>
      </c>
      <c r="W426" t="str">
        <f>IF(OR(MONTH(B426)=12, MONTH(B426)&lt;=2), "Winter", IF(AND(MONTH(B426)&gt;=7, MONTH(B426)&lt;=9), "Monsoon", "Other"))</f>
        <v>Winter</v>
      </c>
      <c r="X426">
        <f>IF(C426&gt;D426,1,0)</f>
        <v>1</v>
      </c>
      <c r="Y426" t="str">
        <f t="shared" si="12"/>
        <v>Slight Delay</v>
      </c>
      <c r="Z426">
        <f t="shared" si="13"/>
        <v>0</v>
      </c>
      <c r="AA426" s="6" t="str">
        <f>TEXT(B426, "yyyy-mm-dd")</f>
        <v>2024-01-18</v>
      </c>
    </row>
    <row r="427" spans="1:27" x14ac:dyDescent="0.3">
      <c r="A427" t="s">
        <v>515</v>
      </c>
      <c r="B427" s="1">
        <v>45309.708333333336</v>
      </c>
      <c r="C427" s="1">
        <v>45310.208333333336</v>
      </c>
      <c r="D427" s="1">
        <v>45310.125</v>
      </c>
      <c r="E427" t="s">
        <v>19</v>
      </c>
      <c r="F427">
        <v>135</v>
      </c>
      <c r="G427">
        <v>604</v>
      </c>
      <c r="H427">
        <v>242</v>
      </c>
      <c r="I427">
        <v>6</v>
      </c>
      <c r="J427" t="s">
        <v>20</v>
      </c>
      <c r="K427" t="s">
        <v>34</v>
      </c>
      <c r="L427" t="s">
        <v>70</v>
      </c>
      <c r="M427" t="s">
        <v>23</v>
      </c>
      <c r="N427" t="s">
        <v>40</v>
      </c>
      <c r="O427">
        <v>4.2</v>
      </c>
      <c r="P427" t="s">
        <v>25</v>
      </c>
      <c r="Q427">
        <v>4.2</v>
      </c>
      <c r="R427">
        <v>4.2</v>
      </c>
      <c r="S427">
        <f>(C427-D427)*24</f>
        <v>2.0000000000582077</v>
      </c>
      <c r="T427">
        <f>IF(C427&lt;=D427,1,0)</f>
        <v>0</v>
      </c>
      <c r="U427">
        <f>(C427-B427)*24</f>
        <v>12</v>
      </c>
      <c r="V427" s="2">
        <f>G427/(F427*U427)</f>
        <v>0.37283950617283951</v>
      </c>
      <c r="W427" t="str">
        <f>IF(OR(MONTH(B427)=12, MONTH(B427)&lt;=2), "Winter", IF(AND(MONTH(B427)&gt;=7, MONTH(B427)&lt;=9), "Monsoon", "Other"))</f>
        <v>Winter</v>
      </c>
      <c r="X427">
        <f>IF(C427&gt;D427,1,0)</f>
        <v>1</v>
      </c>
      <c r="Y427" t="str">
        <f t="shared" si="12"/>
        <v>Slight Delay</v>
      </c>
      <c r="Z427">
        <f t="shared" si="13"/>
        <v>0</v>
      </c>
      <c r="AA427" s="6" t="str">
        <f>TEXT(B427, "yyyy-mm-dd")</f>
        <v>2024-01-18</v>
      </c>
    </row>
    <row r="428" spans="1:27" x14ac:dyDescent="0.3">
      <c r="A428" t="s">
        <v>516</v>
      </c>
      <c r="B428" s="1">
        <v>45309.75</v>
      </c>
      <c r="C428" s="1">
        <v>45310.25</v>
      </c>
      <c r="D428" s="1">
        <v>45310.166666666664</v>
      </c>
      <c r="E428" t="s">
        <v>27</v>
      </c>
      <c r="F428">
        <v>571</v>
      </c>
      <c r="G428">
        <v>2890</v>
      </c>
      <c r="H428">
        <v>290</v>
      </c>
      <c r="I428">
        <v>7</v>
      </c>
      <c r="J428" t="s">
        <v>28</v>
      </c>
      <c r="K428" t="s">
        <v>21</v>
      </c>
      <c r="L428" t="s">
        <v>81</v>
      </c>
      <c r="M428" t="s">
        <v>48</v>
      </c>
      <c r="N428" t="s">
        <v>24</v>
      </c>
      <c r="O428">
        <v>4</v>
      </c>
      <c r="P428" t="s">
        <v>25</v>
      </c>
      <c r="Q428">
        <v>4.2</v>
      </c>
      <c r="R428">
        <v>4</v>
      </c>
      <c r="S428">
        <f>(C428-D428)*24</f>
        <v>2.0000000000582077</v>
      </c>
      <c r="T428">
        <f>IF(C428&lt;=D428,1,0)</f>
        <v>0</v>
      </c>
      <c r="U428">
        <f>(C428-B428)*24</f>
        <v>12</v>
      </c>
      <c r="V428" s="2">
        <f>G428/(F428*U428)</f>
        <v>0.42177466433158201</v>
      </c>
      <c r="W428" t="str">
        <f>IF(OR(MONTH(B428)=12, MONTH(B428)&lt;=2), "Winter", IF(AND(MONTH(B428)&gt;=7, MONTH(B428)&lt;=9), "Monsoon", "Other"))</f>
        <v>Winter</v>
      </c>
      <c r="X428">
        <f>IF(C428&gt;D428,1,0)</f>
        <v>1</v>
      </c>
      <c r="Y428" t="str">
        <f t="shared" si="12"/>
        <v>Slight Delay</v>
      </c>
      <c r="Z428">
        <f t="shared" si="13"/>
        <v>0</v>
      </c>
      <c r="AA428" s="6" t="str">
        <f>TEXT(B428, "yyyy-mm-dd")</f>
        <v>2024-01-18</v>
      </c>
    </row>
    <row r="429" spans="1:27" x14ac:dyDescent="0.3">
      <c r="A429" t="s">
        <v>517</v>
      </c>
      <c r="B429" s="1">
        <v>45309.791666666664</v>
      </c>
      <c r="C429" s="1">
        <v>45310.291666666664</v>
      </c>
      <c r="D429" s="1">
        <v>45310.208333333336</v>
      </c>
      <c r="E429" t="s">
        <v>66</v>
      </c>
      <c r="F429">
        <v>620</v>
      </c>
      <c r="G429">
        <v>2683</v>
      </c>
      <c r="H429">
        <v>309</v>
      </c>
      <c r="I429">
        <v>23</v>
      </c>
      <c r="J429" t="s">
        <v>28</v>
      </c>
      <c r="K429" t="s">
        <v>34</v>
      </c>
      <c r="L429" t="s">
        <v>58</v>
      </c>
      <c r="M429" t="s">
        <v>23</v>
      </c>
      <c r="N429" t="s">
        <v>24</v>
      </c>
      <c r="P429" t="s">
        <v>25</v>
      </c>
      <c r="Q429">
        <v>4.3</v>
      </c>
      <c r="R429">
        <v>4.3</v>
      </c>
      <c r="S429">
        <f>(C429-D429)*24</f>
        <v>1.9999999998835847</v>
      </c>
      <c r="T429">
        <f>IF(C429&lt;=D429,1,0)</f>
        <v>0</v>
      </c>
      <c r="U429">
        <f>(C429-B429)*24</f>
        <v>12</v>
      </c>
      <c r="V429" s="2">
        <f>G429/(F429*U429)</f>
        <v>0.36061827956989245</v>
      </c>
      <c r="W429" t="str">
        <f>IF(OR(MONTH(B429)=12, MONTH(B429)&lt;=2), "Winter", IF(AND(MONTH(B429)&gt;=7, MONTH(B429)&lt;=9), "Monsoon", "Other"))</f>
        <v>Winter</v>
      </c>
      <c r="X429">
        <f>IF(C429&gt;D429,1,0)</f>
        <v>1</v>
      </c>
      <c r="Y429" t="str">
        <f t="shared" si="12"/>
        <v>Slight Delay</v>
      </c>
      <c r="Z429">
        <f t="shared" si="13"/>
        <v>0</v>
      </c>
      <c r="AA429" s="6" t="str">
        <f>TEXT(B429, "yyyy-mm-dd")</f>
        <v>2024-01-18</v>
      </c>
    </row>
    <row r="430" spans="1:27" x14ac:dyDescent="0.3">
      <c r="A430" t="s">
        <v>518</v>
      </c>
      <c r="B430" s="1">
        <v>45309.833333333336</v>
      </c>
      <c r="C430" s="1">
        <v>45310.333333333336</v>
      </c>
      <c r="D430" s="1">
        <v>45310.25</v>
      </c>
      <c r="E430" t="s">
        <v>50</v>
      </c>
      <c r="F430">
        <v>889</v>
      </c>
      <c r="G430">
        <v>4073</v>
      </c>
      <c r="H430">
        <v>221</v>
      </c>
      <c r="I430">
        <v>22</v>
      </c>
      <c r="J430" t="s">
        <v>28</v>
      </c>
      <c r="K430" t="s">
        <v>34</v>
      </c>
      <c r="L430" t="s">
        <v>98</v>
      </c>
      <c r="M430" t="s">
        <v>61</v>
      </c>
      <c r="N430" t="s">
        <v>40</v>
      </c>
      <c r="O430">
        <v>4.5</v>
      </c>
      <c r="P430" t="s">
        <v>25</v>
      </c>
      <c r="Q430">
        <v>4.4000000000000004</v>
      </c>
      <c r="R430">
        <v>4.5</v>
      </c>
      <c r="S430">
        <f>(C430-D430)*24</f>
        <v>2.0000000000582077</v>
      </c>
      <c r="T430">
        <f>IF(C430&lt;=D430,1,0)</f>
        <v>0</v>
      </c>
      <c r="U430">
        <f>(C430-B430)*24</f>
        <v>12</v>
      </c>
      <c r="V430" s="2">
        <f>G430/(F430*U430)</f>
        <v>0.38179602549681291</v>
      </c>
      <c r="W430" t="str">
        <f>IF(OR(MONTH(B430)=12, MONTH(B430)&lt;=2), "Winter", IF(AND(MONTH(B430)&gt;=7, MONTH(B430)&lt;=9), "Monsoon", "Other"))</f>
        <v>Winter</v>
      </c>
      <c r="X430">
        <f>IF(C430&gt;D430,1,0)</f>
        <v>1</v>
      </c>
      <c r="Y430" t="str">
        <f t="shared" si="12"/>
        <v>Slight Delay</v>
      </c>
      <c r="Z430">
        <f t="shared" si="13"/>
        <v>0</v>
      </c>
      <c r="AA430" s="6" t="str">
        <f>TEXT(B430, "yyyy-mm-dd")</f>
        <v>2024-01-18</v>
      </c>
    </row>
    <row r="431" spans="1:27" x14ac:dyDescent="0.3">
      <c r="A431" t="s">
        <v>519</v>
      </c>
      <c r="B431" s="1">
        <v>45309.875</v>
      </c>
      <c r="C431" s="1">
        <v>45310.375</v>
      </c>
      <c r="D431" s="1">
        <v>45310.291666666664</v>
      </c>
      <c r="E431" t="s">
        <v>50</v>
      </c>
      <c r="F431">
        <v>523</v>
      </c>
      <c r="G431">
        <v>4485</v>
      </c>
      <c r="H431">
        <v>244</v>
      </c>
      <c r="I431">
        <v>4</v>
      </c>
      <c r="J431" t="s">
        <v>33</v>
      </c>
      <c r="K431" t="s">
        <v>38</v>
      </c>
      <c r="L431" t="s">
        <v>127</v>
      </c>
      <c r="M431" t="s">
        <v>30</v>
      </c>
      <c r="N431" t="s">
        <v>40</v>
      </c>
      <c r="O431">
        <v>3.8</v>
      </c>
      <c r="P431" t="s">
        <v>25</v>
      </c>
      <c r="Q431">
        <v>4.3</v>
      </c>
      <c r="R431">
        <v>3.8</v>
      </c>
      <c r="S431">
        <f>(C431-D431)*24</f>
        <v>2.0000000000582077</v>
      </c>
      <c r="T431">
        <f>IF(C431&lt;=D431,1,0)</f>
        <v>0</v>
      </c>
      <c r="U431">
        <f>(C431-B431)*24</f>
        <v>12</v>
      </c>
      <c r="V431" s="2">
        <f>G431/(F431*U431)</f>
        <v>0.71462715105162522</v>
      </c>
      <c r="W431" t="str">
        <f>IF(OR(MONTH(B431)=12, MONTH(B431)&lt;=2), "Winter", IF(AND(MONTH(B431)&gt;=7, MONTH(B431)&lt;=9), "Monsoon", "Other"))</f>
        <v>Winter</v>
      </c>
      <c r="X431">
        <f>IF(C431&gt;D431,1,0)</f>
        <v>1</v>
      </c>
      <c r="Y431" t="str">
        <f t="shared" si="12"/>
        <v>Slight Delay</v>
      </c>
      <c r="Z431">
        <f t="shared" si="13"/>
        <v>0</v>
      </c>
      <c r="AA431" s="6" t="str">
        <f>TEXT(B431, "yyyy-mm-dd")</f>
        <v>2024-01-18</v>
      </c>
    </row>
    <row r="432" spans="1:27" x14ac:dyDescent="0.3">
      <c r="A432" t="s">
        <v>520</v>
      </c>
      <c r="B432" s="1">
        <v>45309.916666666664</v>
      </c>
      <c r="C432" s="1">
        <v>45310.416666666664</v>
      </c>
      <c r="D432" s="1">
        <v>45310.333333333336</v>
      </c>
      <c r="E432" t="s">
        <v>50</v>
      </c>
      <c r="F432">
        <v>546</v>
      </c>
      <c r="G432">
        <v>4429</v>
      </c>
      <c r="H432">
        <v>426</v>
      </c>
      <c r="I432">
        <v>26</v>
      </c>
      <c r="J432" t="s">
        <v>28</v>
      </c>
      <c r="K432" t="s">
        <v>64</v>
      </c>
      <c r="L432" t="s">
        <v>47</v>
      </c>
      <c r="M432" t="s">
        <v>48</v>
      </c>
      <c r="N432" t="s">
        <v>24</v>
      </c>
      <c r="O432">
        <v>3.8</v>
      </c>
      <c r="P432" t="s">
        <v>25</v>
      </c>
      <c r="Q432">
        <v>4.2</v>
      </c>
      <c r="R432">
        <v>3.8</v>
      </c>
      <c r="S432">
        <f>(C432-D432)*24</f>
        <v>1.9999999998835847</v>
      </c>
      <c r="T432">
        <f>IF(C432&lt;=D432,1,0)</f>
        <v>0</v>
      </c>
      <c r="U432">
        <f>(C432-B432)*24</f>
        <v>12</v>
      </c>
      <c r="V432" s="2">
        <f>G432/(F432*U432)</f>
        <v>0.67597680097680102</v>
      </c>
      <c r="W432" t="str">
        <f>IF(OR(MONTH(B432)=12, MONTH(B432)&lt;=2), "Winter", IF(AND(MONTH(B432)&gt;=7, MONTH(B432)&lt;=9), "Monsoon", "Other"))</f>
        <v>Winter</v>
      </c>
      <c r="X432">
        <f>IF(C432&gt;D432,1,0)</f>
        <v>1</v>
      </c>
      <c r="Y432" t="str">
        <f t="shared" si="12"/>
        <v>Slight Delay</v>
      </c>
      <c r="Z432">
        <f t="shared" si="13"/>
        <v>0</v>
      </c>
      <c r="AA432" s="6" t="str">
        <f>TEXT(B432, "yyyy-mm-dd")</f>
        <v>2024-01-18</v>
      </c>
    </row>
    <row r="433" spans="1:27" x14ac:dyDescent="0.3">
      <c r="A433" t="s">
        <v>521</v>
      </c>
      <c r="B433" s="1">
        <v>45309.958333333336</v>
      </c>
      <c r="C433" s="1">
        <v>45310.458333333336</v>
      </c>
      <c r="D433" s="1">
        <v>45310.375</v>
      </c>
      <c r="E433" t="s">
        <v>55</v>
      </c>
      <c r="F433">
        <v>303</v>
      </c>
      <c r="G433">
        <v>4497</v>
      </c>
      <c r="H433">
        <v>663</v>
      </c>
      <c r="I433">
        <v>20</v>
      </c>
      <c r="J433" t="s">
        <v>28</v>
      </c>
      <c r="K433" t="s">
        <v>38</v>
      </c>
      <c r="L433" t="s">
        <v>96</v>
      </c>
      <c r="M433" t="s">
        <v>48</v>
      </c>
      <c r="N433" t="s">
        <v>40</v>
      </c>
      <c r="O433">
        <v>4.7</v>
      </c>
      <c r="P433" t="s">
        <v>25</v>
      </c>
      <c r="Q433">
        <v>4.2</v>
      </c>
      <c r="R433">
        <v>4.7</v>
      </c>
      <c r="S433">
        <f>(C433-D433)*24</f>
        <v>2.0000000000582077</v>
      </c>
      <c r="T433">
        <f>IF(C433&lt;=D433,1,0)</f>
        <v>0</v>
      </c>
      <c r="U433">
        <f>(C433-B433)*24</f>
        <v>12</v>
      </c>
      <c r="V433" s="2">
        <f>G433/(F433*U433)</f>
        <v>1.2367986798679869</v>
      </c>
      <c r="W433" t="str">
        <f>IF(OR(MONTH(B433)=12, MONTH(B433)&lt;=2), "Winter", IF(AND(MONTH(B433)&gt;=7, MONTH(B433)&lt;=9), "Monsoon", "Other"))</f>
        <v>Winter</v>
      </c>
      <c r="X433">
        <f>IF(C433&gt;D433,1,0)</f>
        <v>1</v>
      </c>
      <c r="Y433" t="str">
        <f t="shared" si="12"/>
        <v>Slight Delay</v>
      </c>
      <c r="Z433">
        <f t="shared" si="13"/>
        <v>0</v>
      </c>
      <c r="AA433" s="6" t="str">
        <f>TEXT(B433, "yyyy-mm-dd")</f>
        <v>2024-01-18</v>
      </c>
    </row>
    <row r="434" spans="1:27" x14ac:dyDescent="0.3">
      <c r="A434" t="s">
        <v>522</v>
      </c>
      <c r="B434" s="1">
        <v>45310</v>
      </c>
      <c r="C434" s="1">
        <v>45310.5</v>
      </c>
      <c r="D434" s="1">
        <v>45310.416666666664</v>
      </c>
      <c r="E434" t="s">
        <v>66</v>
      </c>
      <c r="F434">
        <v>294</v>
      </c>
      <c r="G434">
        <v>1803</v>
      </c>
      <c r="H434">
        <v>463</v>
      </c>
      <c r="I434">
        <v>11</v>
      </c>
      <c r="J434" t="s">
        <v>37</v>
      </c>
      <c r="K434" t="s">
        <v>34</v>
      </c>
      <c r="L434" t="s">
        <v>100</v>
      </c>
      <c r="M434" t="s">
        <v>48</v>
      </c>
      <c r="N434" t="s">
        <v>24</v>
      </c>
      <c r="P434" t="s">
        <v>25</v>
      </c>
      <c r="Q434">
        <v>4.2</v>
      </c>
      <c r="R434">
        <v>4.2</v>
      </c>
      <c r="S434">
        <f>(C434-D434)*24</f>
        <v>2.0000000000582077</v>
      </c>
      <c r="T434">
        <f>IF(C434&lt;=D434,1,0)</f>
        <v>0</v>
      </c>
      <c r="U434">
        <f>(C434-B434)*24</f>
        <v>12</v>
      </c>
      <c r="V434" s="2">
        <f>G434/(F434*U434)</f>
        <v>0.51105442176870752</v>
      </c>
      <c r="W434" t="str">
        <f>IF(OR(MONTH(B434)=12, MONTH(B434)&lt;=2), "Winter", IF(AND(MONTH(B434)&gt;=7, MONTH(B434)&lt;=9), "Monsoon", "Other"))</f>
        <v>Winter</v>
      </c>
      <c r="X434">
        <f>IF(C434&gt;D434,1,0)</f>
        <v>1</v>
      </c>
      <c r="Y434" t="str">
        <f t="shared" si="12"/>
        <v>Slight Delay</v>
      </c>
      <c r="Z434">
        <f t="shared" si="13"/>
        <v>0</v>
      </c>
      <c r="AA434" s="6" t="str">
        <f>TEXT(B434, "yyyy-mm-dd")</f>
        <v>2024-01-19</v>
      </c>
    </row>
    <row r="435" spans="1:27" x14ac:dyDescent="0.3">
      <c r="A435" t="s">
        <v>523</v>
      </c>
      <c r="B435" s="1">
        <v>45310.041666666664</v>
      </c>
      <c r="C435" s="1">
        <v>45310.541666666664</v>
      </c>
      <c r="D435" s="1">
        <v>45310.458333333336</v>
      </c>
      <c r="E435" t="s">
        <v>27</v>
      </c>
      <c r="F435">
        <v>186</v>
      </c>
      <c r="G435">
        <v>1890</v>
      </c>
      <c r="H435">
        <v>501</v>
      </c>
      <c r="I435">
        <v>25</v>
      </c>
      <c r="J435" t="s">
        <v>20</v>
      </c>
      <c r="K435" t="s">
        <v>64</v>
      </c>
      <c r="L435" t="s">
        <v>229</v>
      </c>
      <c r="M435" t="s">
        <v>23</v>
      </c>
      <c r="N435" t="s">
        <v>24</v>
      </c>
      <c r="O435">
        <v>4.7</v>
      </c>
      <c r="P435" t="s">
        <v>25</v>
      </c>
      <c r="Q435">
        <v>4.3</v>
      </c>
      <c r="R435">
        <v>4.7</v>
      </c>
      <c r="S435">
        <f>(C435-D435)*24</f>
        <v>1.9999999998835847</v>
      </c>
      <c r="T435">
        <f>IF(C435&lt;=D435,1,0)</f>
        <v>0</v>
      </c>
      <c r="U435">
        <f>(C435-B435)*24</f>
        <v>12</v>
      </c>
      <c r="V435" s="2">
        <f>G435/(F435*U435)</f>
        <v>0.84677419354838712</v>
      </c>
      <c r="W435" t="str">
        <f>IF(OR(MONTH(B435)=12, MONTH(B435)&lt;=2), "Winter", IF(AND(MONTH(B435)&gt;=7, MONTH(B435)&lt;=9), "Monsoon", "Other"))</f>
        <v>Winter</v>
      </c>
      <c r="X435">
        <f>IF(C435&gt;D435,1,0)</f>
        <v>1</v>
      </c>
      <c r="Y435" t="str">
        <f t="shared" si="12"/>
        <v>Slight Delay</v>
      </c>
      <c r="Z435">
        <f t="shared" si="13"/>
        <v>0</v>
      </c>
      <c r="AA435" s="6" t="str">
        <f>TEXT(B435, "yyyy-mm-dd")</f>
        <v>2024-01-19</v>
      </c>
    </row>
    <row r="436" spans="1:27" x14ac:dyDescent="0.3">
      <c r="A436" t="s">
        <v>524</v>
      </c>
      <c r="B436" s="1">
        <v>45310.083333333336</v>
      </c>
      <c r="C436" s="1">
        <v>45310.583333333336</v>
      </c>
      <c r="D436" s="1">
        <v>45310.5</v>
      </c>
      <c r="E436" t="s">
        <v>50</v>
      </c>
      <c r="F436">
        <v>718</v>
      </c>
      <c r="G436">
        <v>2311</v>
      </c>
      <c r="H436">
        <v>123</v>
      </c>
      <c r="I436">
        <v>20</v>
      </c>
      <c r="J436" t="s">
        <v>33</v>
      </c>
      <c r="K436" t="s">
        <v>38</v>
      </c>
      <c r="L436" t="s">
        <v>141</v>
      </c>
      <c r="M436" t="s">
        <v>30</v>
      </c>
      <c r="N436" t="s">
        <v>24</v>
      </c>
      <c r="P436" t="s">
        <v>25</v>
      </c>
      <c r="Q436">
        <v>4.3</v>
      </c>
      <c r="R436">
        <v>4.3</v>
      </c>
      <c r="S436">
        <f>(C436-D436)*24</f>
        <v>2.0000000000582077</v>
      </c>
      <c r="T436">
        <f>IF(C436&lt;=D436,1,0)</f>
        <v>0</v>
      </c>
      <c r="U436">
        <f>(C436-B436)*24</f>
        <v>12</v>
      </c>
      <c r="V436" s="2">
        <f>G436/(F436*U436)</f>
        <v>0.26822191272051998</v>
      </c>
      <c r="W436" t="str">
        <f>IF(OR(MONTH(B436)=12, MONTH(B436)&lt;=2), "Winter", IF(AND(MONTH(B436)&gt;=7, MONTH(B436)&lt;=9), "Monsoon", "Other"))</f>
        <v>Winter</v>
      </c>
      <c r="X436">
        <f>IF(C436&gt;D436,1,0)</f>
        <v>1</v>
      </c>
      <c r="Y436" t="str">
        <f t="shared" si="12"/>
        <v>Slight Delay</v>
      </c>
      <c r="Z436">
        <f t="shared" si="13"/>
        <v>0</v>
      </c>
      <c r="AA436" s="6" t="str">
        <f>TEXT(B436, "yyyy-mm-dd")</f>
        <v>2024-01-19</v>
      </c>
    </row>
    <row r="437" spans="1:27" x14ac:dyDescent="0.3">
      <c r="A437" t="s">
        <v>525</v>
      </c>
      <c r="B437" s="1">
        <v>45310.125</v>
      </c>
      <c r="C437" s="1">
        <v>45310.625</v>
      </c>
      <c r="D437" s="1">
        <v>45310.541666666664</v>
      </c>
      <c r="E437" t="s">
        <v>55</v>
      </c>
      <c r="F437">
        <v>505</v>
      </c>
      <c r="G437">
        <v>630</v>
      </c>
      <c r="H437">
        <v>620</v>
      </c>
      <c r="I437">
        <v>27</v>
      </c>
      <c r="J437" t="s">
        <v>20</v>
      </c>
      <c r="K437" t="s">
        <v>38</v>
      </c>
      <c r="L437" t="s">
        <v>47</v>
      </c>
      <c r="M437" t="s">
        <v>30</v>
      </c>
      <c r="N437" t="s">
        <v>24</v>
      </c>
      <c r="O437">
        <v>4</v>
      </c>
      <c r="P437" t="s">
        <v>25</v>
      </c>
      <c r="Q437">
        <v>4.3</v>
      </c>
      <c r="R437">
        <v>4</v>
      </c>
      <c r="S437">
        <f>(C437-D437)*24</f>
        <v>2.0000000000582077</v>
      </c>
      <c r="T437">
        <f>IF(C437&lt;=D437,1,0)</f>
        <v>0</v>
      </c>
      <c r="U437">
        <f>(C437-B437)*24</f>
        <v>12</v>
      </c>
      <c r="V437" s="2">
        <f>G437/(F437*U437)</f>
        <v>0.10396039603960396</v>
      </c>
      <c r="W437" t="str">
        <f>IF(OR(MONTH(B437)=12, MONTH(B437)&lt;=2), "Winter", IF(AND(MONTH(B437)&gt;=7, MONTH(B437)&lt;=9), "Monsoon", "Other"))</f>
        <v>Winter</v>
      </c>
      <c r="X437">
        <f>IF(C437&gt;D437,1,0)</f>
        <v>1</v>
      </c>
      <c r="Y437" t="str">
        <f t="shared" si="12"/>
        <v>Slight Delay</v>
      </c>
      <c r="Z437">
        <f t="shared" si="13"/>
        <v>0</v>
      </c>
      <c r="AA437" s="6" t="str">
        <f>TEXT(B437, "yyyy-mm-dd")</f>
        <v>2024-01-19</v>
      </c>
    </row>
    <row r="438" spans="1:27" x14ac:dyDescent="0.3">
      <c r="A438" t="s">
        <v>526</v>
      </c>
      <c r="B438" s="1">
        <v>45310.166666666664</v>
      </c>
      <c r="C438" s="1">
        <v>45310.666666666664</v>
      </c>
      <c r="D438" s="1">
        <v>45310.583333333336</v>
      </c>
      <c r="E438" t="s">
        <v>55</v>
      </c>
      <c r="F438">
        <v>968</v>
      </c>
      <c r="G438">
        <v>1146</v>
      </c>
      <c r="H438">
        <v>568</v>
      </c>
      <c r="I438">
        <v>17</v>
      </c>
      <c r="J438" t="s">
        <v>33</v>
      </c>
      <c r="K438" t="s">
        <v>34</v>
      </c>
      <c r="L438" t="s">
        <v>60</v>
      </c>
      <c r="M438" t="s">
        <v>61</v>
      </c>
      <c r="N438" t="s">
        <v>40</v>
      </c>
      <c r="O438">
        <v>4.7</v>
      </c>
      <c r="P438" t="s">
        <v>25</v>
      </c>
      <c r="Q438">
        <v>4.4000000000000004</v>
      </c>
      <c r="R438">
        <v>4.7</v>
      </c>
      <c r="S438">
        <f>(C438-D438)*24</f>
        <v>1.9999999998835847</v>
      </c>
      <c r="T438">
        <f>IF(C438&lt;=D438,1,0)</f>
        <v>0</v>
      </c>
      <c r="U438">
        <f>(C438-B438)*24</f>
        <v>12</v>
      </c>
      <c r="V438" s="2">
        <f>G438/(F438*U438)</f>
        <v>9.8657024793388434E-2</v>
      </c>
      <c r="W438" t="str">
        <f>IF(OR(MONTH(B438)=12, MONTH(B438)&lt;=2), "Winter", IF(AND(MONTH(B438)&gt;=7, MONTH(B438)&lt;=9), "Monsoon", "Other"))</f>
        <v>Winter</v>
      </c>
      <c r="X438">
        <f>IF(C438&gt;D438,1,0)</f>
        <v>1</v>
      </c>
      <c r="Y438" t="str">
        <f t="shared" si="12"/>
        <v>Slight Delay</v>
      </c>
      <c r="Z438">
        <f t="shared" si="13"/>
        <v>0</v>
      </c>
      <c r="AA438" s="6" t="str">
        <f>TEXT(B438, "yyyy-mm-dd")</f>
        <v>2024-01-19</v>
      </c>
    </row>
    <row r="439" spans="1:27" x14ac:dyDescent="0.3">
      <c r="A439" t="s">
        <v>527</v>
      </c>
      <c r="B439" s="1">
        <v>45310.208333333336</v>
      </c>
      <c r="C439" s="1">
        <v>45310.708333333336</v>
      </c>
      <c r="D439" s="1">
        <v>45310.625</v>
      </c>
      <c r="E439" t="s">
        <v>50</v>
      </c>
      <c r="F439">
        <v>309</v>
      </c>
      <c r="G439">
        <v>4213</v>
      </c>
      <c r="H439">
        <v>273</v>
      </c>
      <c r="I439">
        <v>8</v>
      </c>
      <c r="J439" t="s">
        <v>20</v>
      </c>
      <c r="K439" t="s">
        <v>34</v>
      </c>
      <c r="L439" t="s">
        <v>90</v>
      </c>
      <c r="M439" t="s">
        <v>48</v>
      </c>
      <c r="N439" t="s">
        <v>24</v>
      </c>
      <c r="O439">
        <v>3.8</v>
      </c>
      <c r="P439" t="s">
        <v>25</v>
      </c>
      <c r="Q439">
        <v>4.2</v>
      </c>
      <c r="R439">
        <v>3.8</v>
      </c>
      <c r="S439">
        <f>(C439-D439)*24</f>
        <v>2.0000000000582077</v>
      </c>
      <c r="T439">
        <f>IF(C439&lt;=D439,1,0)</f>
        <v>0</v>
      </c>
      <c r="U439">
        <f>(C439-B439)*24</f>
        <v>12</v>
      </c>
      <c r="V439" s="2">
        <f>G439/(F439*U439)</f>
        <v>1.1361920172599784</v>
      </c>
      <c r="W439" t="str">
        <f>IF(OR(MONTH(B439)=12, MONTH(B439)&lt;=2), "Winter", IF(AND(MONTH(B439)&gt;=7, MONTH(B439)&lt;=9), "Monsoon", "Other"))</f>
        <v>Winter</v>
      </c>
      <c r="X439">
        <f>IF(C439&gt;D439,1,0)</f>
        <v>1</v>
      </c>
      <c r="Y439" t="str">
        <f t="shared" si="12"/>
        <v>Slight Delay</v>
      </c>
      <c r="Z439">
        <f t="shared" si="13"/>
        <v>0</v>
      </c>
      <c r="AA439" s="6" t="str">
        <f>TEXT(B439, "yyyy-mm-dd")</f>
        <v>2024-01-19</v>
      </c>
    </row>
    <row r="440" spans="1:27" x14ac:dyDescent="0.3">
      <c r="A440" t="s">
        <v>528</v>
      </c>
      <c r="B440" s="1">
        <v>45310.25</v>
      </c>
      <c r="C440" s="1">
        <v>45310.75</v>
      </c>
      <c r="D440" s="1">
        <v>45310.666666666664</v>
      </c>
      <c r="E440" t="s">
        <v>27</v>
      </c>
      <c r="F440">
        <v>293</v>
      </c>
      <c r="G440">
        <v>3622</v>
      </c>
      <c r="H440">
        <v>747</v>
      </c>
      <c r="I440">
        <v>23</v>
      </c>
      <c r="J440" t="s">
        <v>28</v>
      </c>
      <c r="K440" t="s">
        <v>38</v>
      </c>
      <c r="L440" t="s">
        <v>35</v>
      </c>
      <c r="M440" t="s">
        <v>48</v>
      </c>
      <c r="N440" t="s">
        <v>40</v>
      </c>
      <c r="P440" t="s">
        <v>25</v>
      </c>
      <c r="Q440">
        <v>4.2</v>
      </c>
      <c r="R440">
        <v>4.2</v>
      </c>
      <c r="S440">
        <f>(C440-D440)*24</f>
        <v>2.0000000000582077</v>
      </c>
      <c r="T440">
        <f>IF(C440&lt;=D440,1,0)</f>
        <v>0</v>
      </c>
      <c r="U440">
        <f>(C440-B440)*24</f>
        <v>12</v>
      </c>
      <c r="V440" s="2">
        <f>G440/(F440*U440)</f>
        <v>1.0301478953356087</v>
      </c>
      <c r="W440" t="str">
        <f>IF(OR(MONTH(B440)=12, MONTH(B440)&lt;=2), "Winter", IF(AND(MONTH(B440)&gt;=7, MONTH(B440)&lt;=9), "Monsoon", "Other"))</f>
        <v>Winter</v>
      </c>
      <c r="X440">
        <f>IF(C440&gt;D440,1,0)</f>
        <v>1</v>
      </c>
      <c r="Y440" t="str">
        <f t="shared" si="12"/>
        <v>Slight Delay</v>
      </c>
      <c r="Z440">
        <f t="shared" si="13"/>
        <v>0</v>
      </c>
      <c r="AA440" s="6" t="str">
        <f>TEXT(B440, "yyyy-mm-dd")</f>
        <v>2024-01-19</v>
      </c>
    </row>
    <row r="441" spans="1:27" x14ac:dyDescent="0.3">
      <c r="A441" t="s">
        <v>529</v>
      </c>
      <c r="B441" s="1">
        <v>45310.291666666664</v>
      </c>
      <c r="C441" s="1">
        <v>45310.791666666664</v>
      </c>
      <c r="D441" s="1">
        <v>45310.708333333336</v>
      </c>
      <c r="E441" t="s">
        <v>32</v>
      </c>
      <c r="F441">
        <v>202</v>
      </c>
      <c r="G441">
        <v>2822</v>
      </c>
      <c r="H441">
        <v>326</v>
      </c>
      <c r="I441">
        <v>12</v>
      </c>
      <c r="J441" t="s">
        <v>37</v>
      </c>
      <c r="K441" t="s">
        <v>64</v>
      </c>
      <c r="L441" t="s">
        <v>76</v>
      </c>
      <c r="M441" t="s">
        <v>45</v>
      </c>
      <c r="N441" t="s">
        <v>24</v>
      </c>
      <c r="O441">
        <v>4.5</v>
      </c>
      <c r="P441" t="s">
        <v>25</v>
      </c>
      <c r="Q441">
        <v>4.2</v>
      </c>
      <c r="R441">
        <v>4.5</v>
      </c>
      <c r="S441">
        <f>(C441-D441)*24</f>
        <v>1.9999999998835847</v>
      </c>
      <c r="T441">
        <f>IF(C441&lt;=D441,1,0)</f>
        <v>0</v>
      </c>
      <c r="U441">
        <f>(C441-B441)*24</f>
        <v>12</v>
      </c>
      <c r="V441" s="2">
        <f>G441/(F441*U441)</f>
        <v>1.1641914191419143</v>
      </c>
      <c r="W441" t="str">
        <f>IF(OR(MONTH(B441)=12, MONTH(B441)&lt;=2), "Winter", IF(AND(MONTH(B441)&gt;=7, MONTH(B441)&lt;=9), "Monsoon", "Other"))</f>
        <v>Winter</v>
      </c>
      <c r="X441">
        <f>IF(C441&gt;D441,1,0)</f>
        <v>1</v>
      </c>
      <c r="Y441" t="str">
        <f t="shared" si="12"/>
        <v>Slight Delay</v>
      </c>
      <c r="Z441">
        <f t="shared" si="13"/>
        <v>0</v>
      </c>
      <c r="AA441" s="6" t="str">
        <f>TEXT(B441, "yyyy-mm-dd")</f>
        <v>2024-01-19</v>
      </c>
    </row>
    <row r="442" spans="1:27" x14ac:dyDescent="0.3">
      <c r="A442" t="s">
        <v>530</v>
      </c>
      <c r="B442" s="1">
        <v>45310.333333333336</v>
      </c>
      <c r="C442" s="1">
        <v>45310.833333333336</v>
      </c>
      <c r="D442" s="1">
        <v>45310.75</v>
      </c>
      <c r="E442" t="s">
        <v>66</v>
      </c>
      <c r="F442">
        <v>908</v>
      </c>
      <c r="G442">
        <v>4377</v>
      </c>
      <c r="H442">
        <v>475</v>
      </c>
      <c r="I442">
        <v>29</v>
      </c>
      <c r="J442" t="s">
        <v>33</v>
      </c>
      <c r="K442" t="s">
        <v>34</v>
      </c>
      <c r="L442" t="s">
        <v>113</v>
      </c>
      <c r="M442" t="s">
        <v>48</v>
      </c>
      <c r="N442" t="s">
        <v>40</v>
      </c>
      <c r="O442">
        <v>4</v>
      </c>
      <c r="P442" t="s">
        <v>25</v>
      </c>
      <c r="Q442">
        <v>4.2</v>
      </c>
      <c r="R442">
        <v>4</v>
      </c>
      <c r="S442">
        <f>(C442-D442)*24</f>
        <v>2.0000000000582077</v>
      </c>
      <c r="T442">
        <f>IF(C442&lt;=D442,1,0)</f>
        <v>0</v>
      </c>
      <c r="U442">
        <f>(C442-B442)*24</f>
        <v>12</v>
      </c>
      <c r="V442" s="2">
        <f>G442/(F442*U442)</f>
        <v>0.40170704845814981</v>
      </c>
      <c r="W442" t="str">
        <f>IF(OR(MONTH(B442)=12, MONTH(B442)&lt;=2), "Winter", IF(AND(MONTH(B442)&gt;=7, MONTH(B442)&lt;=9), "Monsoon", "Other"))</f>
        <v>Winter</v>
      </c>
      <c r="X442">
        <f>IF(C442&gt;D442,1,0)</f>
        <v>1</v>
      </c>
      <c r="Y442" t="str">
        <f t="shared" si="12"/>
        <v>Slight Delay</v>
      </c>
      <c r="Z442">
        <f t="shared" si="13"/>
        <v>0</v>
      </c>
      <c r="AA442" s="6" t="str">
        <f>TEXT(B442, "yyyy-mm-dd")</f>
        <v>2024-01-19</v>
      </c>
    </row>
    <row r="443" spans="1:27" x14ac:dyDescent="0.3">
      <c r="A443" t="s">
        <v>531</v>
      </c>
      <c r="B443" s="1">
        <v>45310.375</v>
      </c>
      <c r="C443" s="1">
        <v>45310.875</v>
      </c>
      <c r="D443" s="1">
        <v>45310.791666666664</v>
      </c>
      <c r="E443" t="s">
        <v>27</v>
      </c>
      <c r="F443">
        <v>981</v>
      </c>
      <c r="G443">
        <v>1742</v>
      </c>
      <c r="H443">
        <v>624</v>
      </c>
      <c r="I443">
        <v>29</v>
      </c>
      <c r="J443" t="s">
        <v>37</v>
      </c>
      <c r="K443" t="s">
        <v>64</v>
      </c>
      <c r="L443" t="s">
        <v>184</v>
      </c>
      <c r="M443" t="s">
        <v>23</v>
      </c>
      <c r="N443" t="s">
        <v>24</v>
      </c>
      <c r="O443">
        <v>4.7</v>
      </c>
      <c r="P443" t="s">
        <v>25</v>
      </c>
      <c r="Q443">
        <v>4.3</v>
      </c>
      <c r="R443">
        <v>4.7</v>
      </c>
      <c r="S443">
        <f>(C443-D443)*24</f>
        <v>2.0000000000582077</v>
      </c>
      <c r="T443">
        <f>IF(C443&lt;=D443,1,0)</f>
        <v>0</v>
      </c>
      <c r="U443">
        <f>(C443-B443)*24</f>
        <v>12</v>
      </c>
      <c r="V443" s="2">
        <f>G443/(F443*U443)</f>
        <v>0.14797825348284063</v>
      </c>
      <c r="W443" t="str">
        <f>IF(OR(MONTH(B443)=12, MONTH(B443)&lt;=2), "Winter", IF(AND(MONTH(B443)&gt;=7, MONTH(B443)&lt;=9), "Monsoon", "Other"))</f>
        <v>Winter</v>
      </c>
      <c r="X443">
        <f>IF(C443&gt;D443,1,0)</f>
        <v>1</v>
      </c>
      <c r="Y443" t="str">
        <f t="shared" si="12"/>
        <v>Slight Delay</v>
      </c>
      <c r="Z443">
        <f t="shared" si="13"/>
        <v>0</v>
      </c>
      <c r="AA443" s="6" t="str">
        <f>TEXT(B443, "yyyy-mm-dd")</f>
        <v>2024-01-19</v>
      </c>
    </row>
    <row r="444" spans="1:27" x14ac:dyDescent="0.3">
      <c r="A444" t="s">
        <v>532</v>
      </c>
      <c r="B444" s="1">
        <v>45310.416666666664</v>
      </c>
      <c r="C444" s="1">
        <v>45310.916666666664</v>
      </c>
      <c r="D444" s="1">
        <v>45310.833333333336</v>
      </c>
      <c r="E444" t="s">
        <v>55</v>
      </c>
      <c r="F444">
        <v>616</v>
      </c>
      <c r="G444">
        <v>1917</v>
      </c>
      <c r="H444">
        <v>348</v>
      </c>
      <c r="I444">
        <v>7</v>
      </c>
      <c r="J444" t="s">
        <v>20</v>
      </c>
      <c r="K444" t="s">
        <v>64</v>
      </c>
      <c r="L444" t="s">
        <v>72</v>
      </c>
      <c r="M444" t="s">
        <v>45</v>
      </c>
      <c r="N444" t="s">
        <v>40</v>
      </c>
      <c r="O444">
        <v>4</v>
      </c>
      <c r="P444" t="s">
        <v>25</v>
      </c>
      <c r="Q444">
        <v>4.2</v>
      </c>
      <c r="R444">
        <v>4</v>
      </c>
      <c r="S444">
        <f>(C444-D444)*24</f>
        <v>1.9999999998835847</v>
      </c>
      <c r="T444">
        <f>IF(C444&lt;=D444,1,0)</f>
        <v>0</v>
      </c>
      <c r="U444">
        <f>(C444-B444)*24</f>
        <v>12</v>
      </c>
      <c r="V444" s="2">
        <f>G444/(F444*U444)</f>
        <v>0.25933441558441561</v>
      </c>
      <c r="W444" t="str">
        <f>IF(OR(MONTH(B444)=12, MONTH(B444)&lt;=2), "Winter", IF(AND(MONTH(B444)&gt;=7, MONTH(B444)&lt;=9), "Monsoon", "Other"))</f>
        <v>Winter</v>
      </c>
      <c r="X444">
        <f>IF(C444&gt;D444,1,0)</f>
        <v>1</v>
      </c>
      <c r="Y444" t="str">
        <f t="shared" si="12"/>
        <v>Slight Delay</v>
      </c>
      <c r="Z444">
        <f t="shared" si="13"/>
        <v>0</v>
      </c>
      <c r="AA444" s="6" t="str">
        <f>TEXT(B444, "yyyy-mm-dd")</f>
        <v>2024-01-19</v>
      </c>
    </row>
    <row r="445" spans="1:27" x14ac:dyDescent="0.3">
      <c r="A445" t="s">
        <v>533</v>
      </c>
      <c r="B445" s="1">
        <v>45310.458333333336</v>
      </c>
      <c r="C445" s="1">
        <v>45310.958333333336</v>
      </c>
      <c r="D445" s="1">
        <v>45310.875</v>
      </c>
      <c r="E445" t="s">
        <v>66</v>
      </c>
      <c r="F445">
        <v>392</v>
      </c>
      <c r="G445">
        <v>2425</v>
      </c>
      <c r="H445">
        <v>150</v>
      </c>
      <c r="I445">
        <v>5</v>
      </c>
      <c r="J445" t="s">
        <v>37</v>
      </c>
      <c r="K445" t="s">
        <v>21</v>
      </c>
      <c r="L445" t="s">
        <v>44</v>
      </c>
      <c r="M445" t="s">
        <v>45</v>
      </c>
      <c r="N445" t="s">
        <v>40</v>
      </c>
      <c r="O445">
        <v>4</v>
      </c>
      <c r="P445" t="s">
        <v>25</v>
      </c>
      <c r="Q445">
        <v>4.2</v>
      </c>
      <c r="R445">
        <v>4</v>
      </c>
      <c r="S445">
        <f>(C445-D445)*24</f>
        <v>2.0000000000582077</v>
      </c>
      <c r="T445">
        <f>IF(C445&lt;=D445,1,0)</f>
        <v>0</v>
      </c>
      <c r="U445">
        <f>(C445-B445)*24</f>
        <v>12</v>
      </c>
      <c r="V445" s="2">
        <f>G445/(F445*U445)</f>
        <v>0.51551870748299322</v>
      </c>
      <c r="W445" t="str">
        <f>IF(OR(MONTH(B445)=12, MONTH(B445)&lt;=2), "Winter", IF(AND(MONTH(B445)&gt;=7, MONTH(B445)&lt;=9), "Monsoon", "Other"))</f>
        <v>Winter</v>
      </c>
      <c r="X445">
        <f>IF(C445&gt;D445,1,0)</f>
        <v>1</v>
      </c>
      <c r="Y445" t="str">
        <f t="shared" si="12"/>
        <v>Slight Delay</v>
      </c>
      <c r="Z445">
        <f t="shared" si="13"/>
        <v>0</v>
      </c>
      <c r="AA445" s="6" t="str">
        <f>TEXT(B445, "yyyy-mm-dd")</f>
        <v>2024-01-19</v>
      </c>
    </row>
    <row r="446" spans="1:27" x14ac:dyDescent="0.3">
      <c r="A446" t="s">
        <v>534</v>
      </c>
      <c r="B446" s="1">
        <v>45310.5</v>
      </c>
      <c r="C446" s="1">
        <v>45311</v>
      </c>
      <c r="D446" s="1">
        <v>45310.916666666664</v>
      </c>
      <c r="E446" t="s">
        <v>66</v>
      </c>
      <c r="F446">
        <v>329</v>
      </c>
      <c r="G446">
        <v>697</v>
      </c>
      <c r="H446">
        <v>57</v>
      </c>
      <c r="I446">
        <v>26</v>
      </c>
      <c r="J446" t="s">
        <v>20</v>
      </c>
      <c r="K446" t="s">
        <v>34</v>
      </c>
      <c r="L446" t="s">
        <v>225</v>
      </c>
      <c r="M446" t="s">
        <v>48</v>
      </c>
      <c r="N446" t="s">
        <v>40</v>
      </c>
      <c r="O446">
        <v>4</v>
      </c>
      <c r="P446" t="s">
        <v>25</v>
      </c>
      <c r="Q446">
        <v>4.2</v>
      </c>
      <c r="R446">
        <v>4</v>
      </c>
      <c r="S446">
        <f>(C446-D446)*24</f>
        <v>2.0000000000582077</v>
      </c>
      <c r="T446">
        <f>IF(C446&lt;=D446,1,0)</f>
        <v>0</v>
      </c>
      <c r="U446">
        <f>(C446-B446)*24</f>
        <v>12</v>
      </c>
      <c r="V446" s="2">
        <f>G446/(F446*U446)</f>
        <v>0.17654508611955422</v>
      </c>
      <c r="W446" t="str">
        <f>IF(OR(MONTH(B446)=12, MONTH(B446)&lt;=2), "Winter", IF(AND(MONTH(B446)&gt;=7, MONTH(B446)&lt;=9), "Monsoon", "Other"))</f>
        <v>Winter</v>
      </c>
      <c r="X446">
        <f>IF(C446&gt;D446,1,0)</f>
        <v>1</v>
      </c>
      <c r="Y446" t="str">
        <f t="shared" si="12"/>
        <v>Slight Delay</v>
      </c>
      <c r="Z446">
        <f t="shared" si="13"/>
        <v>0</v>
      </c>
      <c r="AA446" s="6" t="str">
        <f>TEXT(B446, "yyyy-mm-dd")</f>
        <v>2024-01-19</v>
      </c>
    </row>
    <row r="447" spans="1:27" x14ac:dyDescent="0.3">
      <c r="A447" t="s">
        <v>535</v>
      </c>
      <c r="B447" s="1">
        <v>45310.541666666664</v>
      </c>
      <c r="C447" s="1">
        <v>45311.041666666664</v>
      </c>
      <c r="D447" s="1">
        <v>45310.958333333336</v>
      </c>
      <c r="E447" t="s">
        <v>55</v>
      </c>
      <c r="F447">
        <v>168</v>
      </c>
      <c r="G447">
        <v>1692</v>
      </c>
      <c r="H447">
        <v>464</v>
      </c>
      <c r="I447">
        <v>14</v>
      </c>
      <c r="J447" t="s">
        <v>20</v>
      </c>
      <c r="K447" t="s">
        <v>64</v>
      </c>
      <c r="L447" t="s">
        <v>184</v>
      </c>
      <c r="M447" t="s">
        <v>45</v>
      </c>
      <c r="N447" t="s">
        <v>40</v>
      </c>
      <c r="O447">
        <v>4</v>
      </c>
      <c r="P447" t="s">
        <v>25</v>
      </c>
      <c r="Q447">
        <v>4.2</v>
      </c>
      <c r="R447">
        <v>4</v>
      </c>
      <c r="S447">
        <f>(C447-D447)*24</f>
        <v>1.9999999998835847</v>
      </c>
      <c r="T447">
        <f>IF(C447&lt;=D447,1,0)</f>
        <v>0</v>
      </c>
      <c r="U447">
        <f>(C447-B447)*24</f>
        <v>12</v>
      </c>
      <c r="V447" s="2">
        <f>G447/(F447*U447)</f>
        <v>0.8392857142857143</v>
      </c>
      <c r="W447" t="str">
        <f>IF(OR(MONTH(B447)=12, MONTH(B447)&lt;=2), "Winter", IF(AND(MONTH(B447)&gt;=7, MONTH(B447)&lt;=9), "Monsoon", "Other"))</f>
        <v>Winter</v>
      </c>
      <c r="X447">
        <f>IF(C447&gt;D447,1,0)</f>
        <v>1</v>
      </c>
      <c r="Y447" t="str">
        <f t="shared" si="12"/>
        <v>Slight Delay</v>
      </c>
      <c r="Z447">
        <f t="shared" si="13"/>
        <v>0</v>
      </c>
      <c r="AA447" s="6" t="str">
        <f>TEXT(B447, "yyyy-mm-dd")</f>
        <v>2024-01-19</v>
      </c>
    </row>
    <row r="448" spans="1:27" x14ac:dyDescent="0.3">
      <c r="A448" t="s">
        <v>536</v>
      </c>
      <c r="B448" s="1">
        <v>45310.583333333336</v>
      </c>
      <c r="C448" s="1">
        <v>45311.083333333336</v>
      </c>
      <c r="D448" s="1">
        <v>45311</v>
      </c>
      <c r="E448" t="s">
        <v>27</v>
      </c>
      <c r="F448">
        <v>206</v>
      </c>
      <c r="G448">
        <v>3376</v>
      </c>
      <c r="H448">
        <v>558</v>
      </c>
      <c r="I448">
        <v>2</v>
      </c>
      <c r="J448" t="s">
        <v>37</v>
      </c>
      <c r="K448" t="s">
        <v>38</v>
      </c>
      <c r="L448" t="s">
        <v>113</v>
      </c>
      <c r="M448" t="s">
        <v>30</v>
      </c>
      <c r="N448" t="s">
        <v>40</v>
      </c>
      <c r="O448">
        <v>4.2</v>
      </c>
      <c r="P448" t="s">
        <v>25</v>
      </c>
      <c r="Q448">
        <v>4.3</v>
      </c>
      <c r="R448">
        <v>4.2</v>
      </c>
      <c r="S448">
        <f>(C448-D448)*24</f>
        <v>2.0000000000582077</v>
      </c>
      <c r="T448">
        <f>IF(C448&lt;=D448,1,0)</f>
        <v>0</v>
      </c>
      <c r="U448">
        <f>(C448-B448)*24</f>
        <v>12</v>
      </c>
      <c r="V448" s="2">
        <f>G448/(F448*U448)</f>
        <v>1.3656957928802589</v>
      </c>
      <c r="W448" t="str">
        <f>IF(OR(MONTH(B448)=12, MONTH(B448)&lt;=2), "Winter", IF(AND(MONTH(B448)&gt;=7, MONTH(B448)&lt;=9), "Monsoon", "Other"))</f>
        <v>Winter</v>
      </c>
      <c r="X448">
        <f>IF(C448&gt;D448,1,0)</f>
        <v>1</v>
      </c>
      <c r="Y448" t="str">
        <f t="shared" si="12"/>
        <v>Slight Delay</v>
      </c>
      <c r="Z448">
        <f t="shared" si="13"/>
        <v>0</v>
      </c>
      <c r="AA448" s="6" t="str">
        <f>TEXT(B448, "yyyy-mm-dd")</f>
        <v>2024-01-19</v>
      </c>
    </row>
    <row r="449" spans="1:27" x14ac:dyDescent="0.3">
      <c r="A449" t="s">
        <v>537</v>
      </c>
      <c r="B449" s="1">
        <v>45310.625</v>
      </c>
      <c r="C449" s="1">
        <v>45311.125</v>
      </c>
      <c r="D449" s="1">
        <v>45311.041666666664</v>
      </c>
      <c r="E449" t="s">
        <v>32</v>
      </c>
      <c r="F449">
        <v>812</v>
      </c>
      <c r="G449">
        <v>3463</v>
      </c>
      <c r="H449">
        <v>409</v>
      </c>
      <c r="I449">
        <v>18</v>
      </c>
      <c r="J449" t="s">
        <v>37</v>
      </c>
      <c r="K449" t="s">
        <v>21</v>
      </c>
      <c r="L449" t="s">
        <v>86</v>
      </c>
      <c r="M449" t="s">
        <v>23</v>
      </c>
      <c r="N449" t="s">
        <v>40</v>
      </c>
      <c r="O449">
        <v>3.8</v>
      </c>
      <c r="P449" t="s">
        <v>25</v>
      </c>
      <c r="Q449">
        <v>4.2</v>
      </c>
      <c r="R449">
        <v>3.8</v>
      </c>
      <c r="S449">
        <f>(C449-D449)*24</f>
        <v>2.0000000000582077</v>
      </c>
      <c r="T449">
        <f>IF(C449&lt;=D449,1,0)</f>
        <v>0</v>
      </c>
      <c r="U449">
        <f>(C449-B449)*24</f>
        <v>12</v>
      </c>
      <c r="V449" s="2">
        <f>G449/(F449*U449)</f>
        <v>0.35539819376026272</v>
      </c>
      <c r="W449" t="str">
        <f>IF(OR(MONTH(B449)=12, MONTH(B449)&lt;=2), "Winter", IF(AND(MONTH(B449)&gt;=7, MONTH(B449)&lt;=9), "Monsoon", "Other"))</f>
        <v>Winter</v>
      </c>
      <c r="X449">
        <f>IF(C449&gt;D449,1,0)</f>
        <v>1</v>
      </c>
      <c r="Y449" t="str">
        <f t="shared" si="12"/>
        <v>Slight Delay</v>
      </c>
      <c r="Z449">
        <f t="shared" si="13"/>
        <v>0</v>
      </c>
      <c r="AA449" s="6" t="str">
        <f>TEXT(B449, "yyyy-mm-dd")</f>
        <v>2024-01-19</v>
      </c>
    </row>
    <row r="450" spans="1:27" x14ac:dyDescent="0.3">
      <c r="A450" t="s">
        <v>538</v>
      </c>
      <c r="B450" s="1">
        <v>45310.666666666664</v>
      </c>
      <c r="C450" s="1">
        <v>45311.166666666664</v>
      </c>
      <c r="D450" s="1">
        <v>45311.083333333336</v>
      </c>
      <c r="E450" t="s">
        <v>66</v>
      </c>
      <c r="F450">
        <v>826</v>
      </c>
      <c r="G450">
        <v>3220</v>
      </c>
      <c r="H450">
        <v>183</v>
      </c>
      <c r="I450">
        <v>21</v>
      </c>
      <c r="J450" t="s">
        <v>37</v>
      </c>
      <c r="K450" t="s">
        <v>64</v>
      </c>
      <c r="L450" t="s">
        <v>100</v>
      </c>
      <c r="M450" t="s">
        <v>61</v>
      </c>
      <c r="N450" t="s">
        <v>40</v>
      </c>
      <c r="O450">
        <v>4</v>
      </c>
      <c r="P450" t="s">
        <v>25</v>
      </c>
      <c r="Q450">
        <v>4.4000000000000004</v>
      </c>
      <c r="R450">
        <v>4</v>
      </c>
      <c r="S450">
        <f>(C450-D450)*24</f>
        <v>1.9999999998835847</v>
      </c>
      <c r="T450">
        <f>IF(C450&lt;=D450,1,0)</f>
        <v>0</v>
      </c>
      <c r="U450">
        <f>(C450-B450)*24</f>
        <v>12</v>
      </c>
      <c r="V450" s="2">
        <f>G450/(F450*U450)</f>
        <v>0.3248587570621469</v>
      </c>
      <c r="W450" t="str">
        <f>IF(OR(MONTH(B450)=12, MONTH(B450)&lt;=2), "Winter", IF(AND(MONTH(B450)&gt;=7, MONTH(B450)&lt;=9), "Monsoon", "Other"))</f>
        <v>Winter</v>
      </c>
      <c r="X450">
        <f>IF(C450&gt;D450,1,0)</f>
        <v>1</v>
      </c>
      <c r="Y450" t="str">
        <f t="shared" ref="Y450:Y513" si="14">IF(ROUND(S450*60,0)&lt;=30,"On-Time",IF(ROUND(S450*60,0)&lt;=120,"Slight Delay","Major Delay"))</f>
        <v>Slight Delay</v>
      </c>
      <c r="Z450">
        <f t="shared" ref="Z450:Z513" si="15">IF(ROUND(S450, 2) &gt; 2, 1, 0)</f>
        <v>0</v>
      </c>
      <c r="AA450" s="6" t="str">
        <f>TEXT(B450, "yyyy-mm-dd")</f>
        <v>2024-01-19</v>
      </c>
    </row>
    <row r="451" spans="1:27" x14ac:dyDescent="0.3">
      <c r="A451" t="s">
        <v>539</v>
      </c>
      <c r="B451" s="1">
        <v>45310.708333333336</v>
      </c>
      <c r="C451" s="1">
        <v>45311.208333333336</v>
      </c>
      <c r="D451" s="1">
        <v>45311.125</v>
      </c>
      <c r="E451" t="s">
        <v>66</v>
      </c>
      <c r="F451">
        <v>339</v>
      </c>
      <c r="G451">
        <v>1448</v>
      </c>
      <c r="H451">
        <v>796</v>
      </c>
      <c r="I451">
        <v>29</v>
      </c>
      <c r="J451" t="s">
        <v>37</v>
      </c>
      <c r="K451" t="s">
        <v>64</v>
      </c>
      <c r="L451" t="s">
        <v>92</v>
      </c>
      <c r="M451" t="s">
        <v>45</v>
      </c>
      <c r="N451" t="s">
        <v>40</v>
      </c>
      <c r="O451">
        <v>3.8</v>
      </c>
      <c r="P451" t="s">
        <v>25</v>
      </c>
      <c r="Q451">
        <v>4.2</v>
      </c>
      <c r="R451">
        <v>3.8</v>
      </c>
      <c r="S451">
        <f>(C451-D451)*24</f>
        <v>2.0000000000582077</v>
      </c>
      <c r="T451">
        <f>IF(C451&lt;=D451,1,0)</f>
        <v>0</v>
      </c>
      <c r="U451">
        <f>(C451-B451)*24</f>
        <v>12</v>
      </c>
      <c r="V451" s="2">
        <f>G451/(F451*U451)</f>
        <v>0.35594886922320551</v>
      </c>
      <c r="W451" t="str">
        <f>IF(OR(MONTH(B451)=12, MONTH(B451)&lt;=2), "Winter", IF(AND(MONTH(B451)&gt;=7, MONTH(B451)&lt;=9), "Monsoon", "Other"))</f>
        <v>Winter</v>
      </c>
      <c r="X451">
        <f>IF(C451&gt;D451,1,0)</f>
        <v>1</v>
      </c>
      <c r="Y451" t="str">
        <f t="shared" si="14"/>
        <v>Slight Delay</v>
      </c>
      <c r="Z451">
        <f t="shared" si="15"/>
        <v>0</v>
      </c>
      <c r="AA451" s="6" t="str">
        <f>TEXT(B451, "yyyy-mm-dd")</f>
        <v>2024-01-19</v>
      </c>
    </row>
    <row r="452" spans="1:27" x14ac:dyDescent="0.3">
      <c r="A452" t="s">
        <v>540</v>
      </c>
      <c r="B452" s="1">
        <v>45310.75</v>
      </c>
      <c r="C452" s="1">
        <v>45311.25</v>
      </c>
      <c r="D452" s="1">
        <v>45311.166666666664</v>
      </c>
      <c r="E452" t="s">
        <v>19</v>
      </c>
      <c r="F452">
        <v>142</v>
      </c>
      <c r="G452">
        <v>3997</v>
      </c>
      <c r="H452">
        <v>756</v>
      </c>
      <c r="I452">
        <v>20</v>
      </c>
      <c r="J452" t="s">
        <v>33</v>
      </c>
      <c r="K452" t="s">
        <v>38</v>
      </c>
      <c r="L452" t="s">
        <v>84</v>
      </c>
      <c r="M452" t="s">
        <v>23</v>
      </c>
      <c r="N452" t="s">
        <v>40</v>
      </c>
      <c r="O452">
        <v>4.5</v>
      </c>
      <c r="P452" t="s">
        <v>25</v>
      </c>
      <c r="Q452">
        <v>4.2</v>
      </c>
      <c r="R452">
        <v>4.5</v>
      </c>
      <c r="S452">
        <f>(C452-D452)*24</f>
        <v>2.0000000000582077</v>
      </c>
      <c r="T452">
        <f>IF(C452&lt;=D452,1,0)</f>
        <v>0</v>
      </c>
      <c r="U452">
        <f>(C452-B452)*24</f>
        <v>12</v>
      </c>
      <c r="V452" s="2">
        <f>G452/(F452*U452)</f>
        <v>2.345657276995305</v>
      </c>
      <c r="W452" t="str">
        <f>IF(OR(MONTH(B452)=12, MONTH(B452)&lt;=2), "Winter", IF(AND(MONTH(B452)&gt;=7, MONTH(B452)&lt;=9), "Monsoon", "Other"))</f>
        <v>Winter</v>
      </c>
      <c r="X452">
        <f>IF(C452&gt;D452,1,0)</f>
        <v>1</v>
      </c>
      <c r="Y452" t="str">
        <f t="shared" si="14"/>
        <v>Slight Delay</v>
      </c>
      <c r="Z452">
        <f t="shared" si="15"/>
        <v>0</v>
      </c>
      <c r="AA452" s="6" t="str">
        <f>TEXT(B452, "yyyy-mm-dd")</f>
        <v>2024-01-19</v>
      </c>
    </row>
    <row r="453" spans="1:27" x14ac:dyDescent="0.3">
      <c r="A453" t="s">
        <v>541</v>
      </c>
      <c r="B453" s="1">
        <v>45310.791666666664</v>
      </c>
      <c r="C453" s="1">
        <v>45311.291666666664</v>
      </c>
      <c r="D453" s="1">
        <v>45311.208333333336</v>
      </c>
      <c r="E453" t="s">
        <v>66</v>
      </c>
      <c r="F453">
        <v>451</v>
      </c>
      <c r="G453">
        <v>2927</v>
      </c>
      <c r="H453">
        <v>760</v>
      </c>
      <c r="I453">
        <v>2</v>
      </c>
      <c r="J453" t="s">
        <v>37</v>
      </c>
      <c r="K453" t="s">
        <v>34</v>
      </c>
      <c r="L453" t="s">
        <v>229</v>
      </c>
      <c r="M453" t="s">
        <v>48</v>
      </c>
      <c r="N453" t="s">
        <v>40</v>
      </c>
      <c r="O453">
        <v>4.2</v>
      </c>
      <c r="P453" t="s">
        <v>25</v>
      </c>
      <c r="Q453">
        <v>4.2</v>
      </c>
      <c r="R453">
        <v>4.2</v>
      </c>
      <c r="S453">
        <f>(C453-D453)*24</f>
        <v>1.9999999998835847</v>
      </c>
      <c r="T453">
        <f>IF(C453&lt;=D453,1,0)</f>
        <v>0</v>
      </c>
      <c r="U453">
        <f>(C453-B453)*24</f>
        <v>12</v>
      </c>
      <c r="V453" s="2">
        <f>G453/(F453*U453)</f>
        <v>0.54083518107908357</v>
      </c>
      <c r="W453" t="str">
        <f>IF(OR(MONTH(B453)=12, MONTH(B453)&lt;=2), "Winter", IF(AND(MONTH(B453)&gt;=7, MONTH(B453)&lt;=9), "Monsoon", "Other"))</f>
        <v>Winter</v>
      </c>
      <c r="X453">
        <f>IF(C453&gt;D453,1,0)</f>
        <v>1</v>
      </c>
      <c r="Y453" t="str">
        <f t="shared" si="14"/>
        <v>Slight Delay</v>
      </c>
      <c r="Z453">
        <f t="shared" si="15"/>
        <v>0</v>
      </c>
      <c r="AA453" s="6" t="str">
        <f>TEXT(B453, "yyyy-mm-dd")</f>
        <v>2024-01-19</v>
      </c>
    </row>
    <row r="454" spans="1:27" x14ac:dyDescent="0.3">
      <c r="A454" t="s">
        <v>542</v>
      </c>
      <c r="B454" s="1">
        <v>45310.833333333336</v>
      </c>
      <c r="C454" s="1">
        <v>45311.333333333336</v>
      </c>
      <c r="D454" s="1">
        <v>45311.25</v>
      </c>
      <c r="E454" t="s">
        <v>19</v>
      </c>
      <c r="F454">
        <v>115</v>
      </c>
      <c r="G454">
        <v>4850</v>
      </c>
      <c r="H454">
        <v>692</v>
      </c>
      <c r="I454">
        <v>27</v>
      </c>
      <c r="J454" t="s">
        <v>20</v>
      </c>
      <c r="K454" t="s">
        <v>64</v>
      </c>
      <c r="L454" t="s">
        <v>231</v>
      </c>
      <c r="M454" t="s">
        <v>45</v>
      </c>
      <c r="N454" t="s">
        <v>24</v>
      </c>
      <c r="O454">
        <v>4.5</v>
      </c>
      <c r="P454" t="s">
        <v>25</v>
      </c>
      <c r="Q454">
        <v>4.2</v>
      </c>
      <c r="R454">
        <v>4.5</v>
      </c>
      <c r="S454">
        <f>(C454-D454)*24</f>
        <v>2.0000000000582077</v>
      </c>
      <c r="T454">
        <f>IF(C454&lt;=D454,1,0)</f>
        <v>0</v>
      </c>
      <c r="U454">
        <f>(C454-B454)*24</f>
        <v>12</v>
      </c>
      <c r="V454" s="2">
        <f>G454/(F454*U454)</f>
        <v>3.5144927536231885</v>
      </c>
      <c r="W454" t="str">
        <f>IF(OR(MONTH(B454)=12, MONTH(B454)&lt;=2), "Winter", IF(AND(MONTH(B454)&gt;=7, MONTH(B454)&lt;=9), "Monsoon", "Other"))</f>
        <v>Winter</v>
      </c>
      <c r="X454">
        <f>IF(C454&gt;D454,1,0)</f>
        <v>1</v>
      </c>
      <c r="Y454" t="str">
        <f t="shared" si="14"/>
        <v>Slight Delay</v>
      </c>
      <c r="Z454">
        <f t="shared" si="15"/>
        <v>0</v>
      </c>
      <c r="AA454" s="6" t="str">
        <f>TEXT(B454, "yyyy-mm-dd")</f>
        <v>2024-01-19</v>
      </c>
    </row>
    <row r="455" spans="1:27" x14ac:dyDescent="0.3">
      <c r="A455" t="s">
        <v>543</v>
      </c>
      <c r="B455" s="1">
        <v>45310.875</v>
      </c>
      <c r="C455" s="1">
        <v>45311.375</v>
      </c>
      <c r="D455" s="1">
        <v>45311.291666666664</v>
      </c>
      <c r="E455" t="s">
        <v>32</v>
      </c>
      <c r="F455">
        <v>918</v>
      </c>
      <c r="G455">
        <v>1873</v>
      </c>
      <c r="H455">
        <v>620</v>
      </c>
      <c r="I455">
        <v>5</v>
      </c>
      <c r="J455" t="s">
        <v>28</v>
      </c>
      <c r="K455" t="s">
        <v>38</v>
      </c>
      <c r="L455" t="s">
        <v>111</v>
      </c>
      <c r="M455" t="s">
        <v>23</v>
      </c>
      <c r="N455" t="s">
        <v>40</v>
      </c>
      <c r="P455" t="s">
        <v>25</v>
      </c>
      <c r="Q455">
        <v>4.2</v>
      </c>
      <c r="R455">
        <v>4.2</v>
      </c>
      <c r="S455">
        <f>(C455-D455)*24</f>
        <v>2.0000000000582077</v>
      </c>
      <c r="T455">
        <f>IF(C455&lt;=D455,1,0)</f>
        <v>0</v>
      </c>
      <c r="U455">
        <f>(C455-B455)*24</f>
        <v>12</v>
      </c>
      <c r="V455" s="2">
        <f>G455/(F455*U455)</f>
        <v>0.17002541757443718</v>
      </c>
      <c r="W455" t="str">
        <f>IF(OR(MONTH(B455)=12, MONTH(B455)&lt;=2), "Winter", IF(AND(MONTH(B455)&gt;=7, MONTH(B455)&lt;=9), "Monsoon", "Other"))</f>
        <v>Winter</v>
      </c>
      <c r="X455">
        <f>IF(C455&gt;D455,1,0)</f>
        <v>1</v>
      </c>
      <c r="Y455" t="str">
        <f t="shared" si="14"/>
        <v>Slight Delay</v>
      </c>
      <c r="Z455">
        <f t="shared" si="15"/>
        <v>0</v>
      </c>
      <c r="AA455" s="6" t="str">
        <f>TEXT(B455, "yyyy-mm-dd")</f>
        <v>2024-01-19</v>
      </c>
    </row>
    <row r="456" spans="1:27" x14ac:dyDescent="0.3">
      <c r="A456" t="s">
        <v>544</v>
      </c>
      <c r="B456" s="1">
        <v>45310.916666666664</v>
      </c>
      <c r="C456" s="1">
        <v>45311.416666666664</v>
      </c>
      <c r="D456" s="1">
        <v>45311.333333333336</v>
      </c>
      <c r="E456" t="s">
        <v>55</v>
      </c>
      <c r="F456">
        <v>245</v>
      </c>
      <c r="G456">
        <v>3824</v>
      </c>
      <c r="H456">
        <v>209</v>
      </c>
      <c r="I456">
        <v>18</v>
      </c>
      <c r="J456" t="s">
        <v>33</v>
      </c>
      <c r="K456" t="s">
        <v>34</v>
      </c>
      <c r="L456" t="s">
        <v>35</v>
      </c>
      <c r="M456" t="s">
        <v>48</v>
      </c>
      <c r="N456" t="s">
        <v>40</v>
      </c>
      <c r="O456">
        <v>4</v>
      </c>
      <c r="P456" t="s">
        <v>25</v>
      </c>
      <c r="Q456">
        <v>4.2</v>
      </c>
      <c r="R456">
        <v>4</v>
      </c>
      <c r="S456">
        <f>(C456-D456)*24</f>
        <v>1.9999999998835847</v>
      </c>
      <c r="T456">
        <f>IF(C456&lt;=D456,1,0)</f>
        <v>0</v>
      </c>
      <c r="U456">
        <f>(C456-B456)*24</f>
        <v>12</v>
      </c>
      <c r="V456" s="2">
        <f>G456/(F456*U456)</f>
        <v>1.3006802721088435</v>
      </c>
      <c r="W456" t="str">
        <f>IF(OR(MONTH(B456)=12, MONTH(B456)&lt;=2), "Winter", IF(AND(MONTH(B456)&gt;=7, MONTH(B456)&lt;=9), "Monsoon", "Other"))</f>
        <v>Winter</v>
      </c>
      <c r="X456">
        <f>IF(C456&gt;D456,1,0)</f>
        <v>1</v>
      </c>
      <c r="Y456" t="str">
        <f t="shared" si="14"/>
        <v>Slight Delay</v>
      </c>
      <c r="Z456">
        <f t="shared" si="15"/>
        <v>0</v>
      </c>
      <c r="AA456" s="6" t="str">
        <f>TEXT(B456, "yyyy-mm-dd")</f>
        <v>2024-01-19</v>
      </c>
    </row>
    <row r="457" spans="1:27" x14ac:dyDescent="0.3">
      <c r="A457" t="s">
        <v>545</v>
      </c>
      <c r="B457" s="1">
        <v>45310.958333333336</v>
      </c>
      <c r="C457" s="1">
        <v>45311.458333333336</v>
      </c>
      <c r="D457" s="1">
        <v>45311.375</v>
      </c>
      <c r="E457" t="s">
        <v>50</v>
      </c>
      <c r="F457">
        <v>83</v>
      </c>
      <c r="G457">
        <v>865</v>
      </c>
      <c r="H457">
        <v>444</v>
      </c>
      <c r="I457">
        <v>5</v>
      </c>
      <c r="J457" t="s">
        <v>33</v>
      </c>
      <c r="K457" t="s">
        <v>21</v>
      </c>
      <c r="L457" t="s">
        <v>253</v>
      </c>
      <c r="M457" t="s">
        <v>45</v>
      </c>
      <c r="N457" t="s">
        <v>40</v>
      </c>
      <c r="O457">
        <v>4.2</v>
      </c>
      <c r="P457" t="s">
        <v>25</v>
      </c>
      <c r="Q457">
        <v>4.2</v>
      </c>
      <c r="R457">
        <v>4.2</v>
      </c>
      <c r="S457">
        <f>(C457-D457)*24</f>
        <v>2.0000000000582077</v>
      </c>
      <c r="T457">
        <f>IF(C457&lt;=D457,1,0)</f>
        <v>0</v>
      </c>
      <c r="U457">
        <f>(C457-B457)*24</f>
        <v>12</v>
      </c>
      <c r="V457" s="2">
        <f>G457/(F457*U457)</f>
        <v>0.86847389558232935</v>
      </c>
      <c r="W457" t="str">
        <f>IF(OR(MONTH(B457)=12, MONTH(B457)&lt;=2), "Winter", IF(AND(MONTH(B457)&gt;=7, MONTH(B457)&lt;=9), "Monsoon", "Other"))</f>
        <v>Winter</v>
      </c>
      <c r="X457">
        <f>IF(C457&gt;D457,1,0)</f>
        <v>1</v>
      </c>
      <c r="Y457" t="str">
        <f t="shared" si="14"/>
        <v>Slight Delay</v>
      </c>
      <c r="Z457">
        <f t="shared" si="15"/>
        <v>0</v>
      </c>
      <c r="AA457" s="6" t="str">
        <f>TEXT(B457, "yyyy-mm-dd")</f>
        <v>2024-01-19</v>
      </c>
    </row>
    <row r="458" spans="1:27" x14ac:dyDescent="0.3">
      <c r="A458" t="s">
        <v>546</v>
      </c>
      <c r="B458" s="1">
        <v>45311</v>
      </c>
      <c r="C458" s="1">
        <v>45311.5</v>
      </c>
      <c r="D458" s="1">
        <v>45311.416666666664</v>
      </c>
      <c r="E458" t="s">
        <v>27</v>
      </c>
      <c r="F458">
        <v>896</v>
      </c>
      <c r="G458">
        <v>2495</v>
      </c>
      <c r="H458">
        <v>317</v>
      </c>
      <c r="I458">
        <v>26</v>
      </c>
      <c r="J458" t="s">
        <v>28</v>
      </c>
      <c r="K458" t="s">
        <v>64</v>
      </c>
      <c r="L458" t="s">
        <v>53</v>
      </c>
      <c r="M458" t="s">
        <v>45</v>
      </c>
      <c r="N458" t="s">
        <v>40</v>
      </c>
      <c r="P458" t="s">
        <v>25</v>
      </c>
      <c r="Q458">
        <v>4.2</v>
      </c>
      <c r="R458">
        <v>4.2</v>
      </c>
      <c r="S458">
        <f>(C458-D458)*24</f>
        <v>2.0000000000582077</v>
      </c>
      <c r="T458">
        <f>IF(C458&lt;=D458,1,0)</f>
        <v>0</v>
      </c>
      <c r="U458">
        <f>(C458-B458)*24</f>
        <v>12</v>
      </c>
      <c r="V458" s="2">
        <f>G458/(F458*U458)</f>
        <v>0.23204985119047619</v>
      </c>
      <c r="W458" t="str">
        <f>IF(OR(MONTH(B458)=12, MONTH(B458)&lt;=2), "Winter", IF(AND(MONTH(B458)&gt;=7, MONTH(B458)&lt;=9), "Monsoon", "Other"))</f>
        <v>Winter</v>
      </c>
      <c r="X458">
        <f>IF(C458&gt;D458,1,0)</f>
        <v>1</v>
      </c>
      <c r="Y458" t="str">
        <f t="shared" si="14"/>
        <v>Slight Delay</v>
      </c>
      <c r="Z458">
        <f t="shared" si="15"/>
        <v>0</v>
      </c>
      <c r="AA458" s="6" t="str">
        <f>TEXT(B458, "yyyy-mm-dd")</f>
        <v>2024-01-20</v>
      </c>
    </row>
    <row r="459" spans="1:27" x14ac:dyDescent="0.3">
      <c r="A459" t="s">
        <v>547</v>
      </c>
      <c r="B459" s="1">
        <v>45311.041666666664</v>
      </c>
      <c r="C459" s="1">
        <v>45311.541666666664</v>
      </c>
      <c r="D459" s="1">
        <v>45311.458333333336</v>
      </c>
      <c r="E459" t="s">
        <v>19</v>
      </c>
      <c r="F459">
        <v>826</v>
      </c>
      <c r="G459">
        <v>2106</v>
      </c>
      <c r="H459">
        <v>424</v>
      </c>
      <c r="I459">
        <v>4</v>
      </c>
      <c r="J459" t="s">
        <v>37</v>
      </c>
      <c r="K459" t="s">
        <v>38</v>
      </c>
      <c r="L459" t="s">
        <v>159</v>
      </c>
      <c r="M459" t="s">
        <v>30</v>
      </c>
      <c r="N459" t="s">
        <v>40</v>
      </c>
      <c r="P459" t="s">
        <v>25</v>
      </c>
      <c r="Q459">
        <v>4.3</v>
      </c>
      <c r="R459">
        <v>4.3</v>
      </c>
      <c r="S459">
        <f>(C459-D459)*24</f>
        <v>1.9999999998835847</v>
      </c>
      <c r="T459">
        <f>IF(C459&lt;=D459,1,0)</f>
        <v>0</v>
      </c>
      <c r="U459">
        <f>(C459-B459)*24</f>
        <v>12</v>
      </c>
      <c r="V459" s="2">
        <f>G459/(F459*U459)</f>
        <v>0.21246973365617433</v>
      </c>
      <c r="W459" t="str">
        <f>IF(OR(MONTH(B459)=12, MONTH(B459)&lt;=2), "Winter", IF(AND(MONTH(B459)&gt;=7, MONTH(B459)&lt;=9), "Monsoon", "Other"))</f>
        <v>Winter</v>
      </c>
      <c r="X459">
        <f>IF(C459&gt;D459,1,0)</f>
        <v>1</v>
      </c>
      <c r="Y459" t="str">
        <f t="shared" si="14"/>
        <v>Slight Delay</v>
      </c>
      <c r="Z459">
        <f t="shared" si="15"/>
        <v>0</v>
      </c>
      <c r="AA459" s="6" t="str">
        <f>TEXT(B459, "yyyy-mm-dd")</f>
        <v>2024-01-20</v>
      </c>
    </row>
    <row r="460" spans="1:27" x14ac:dyDescent="0.3">
      <c r="A460" t="s">
        <v>548</v>
      </c>
      <c r="B460" s="1">
        <v>45311.083333333336</v>
      </c>
      <c r="C460" s="1">
        <v>45311.583333333336</v>
      </c>
      <c r="D460" s="1">
        <v>45311.5</v>
      </c>
      <c r="E460" t="s">
        <v>32</v>
      </c>
      <c r="F460">
        <v>324</v>
      </c>
      <c r="G460">
        <v>3941</v>
      </c>
      <c r="H460">
        <v>398</v>
      </c>
      <c r="I460">
        <v>5</v>
      </c>
      <c r="J460" t="s">
        <v>28</v>
      </c>
      <c r="K460" t="s">
        <v>38</v>
      </c>
      <c r="L460" t="s">
        <v>184</v>
      </c>
      <c r="M460" t="s">
        <v>61</v>
      </c>
      <c r="N460" t="s">
        <v>24</v>
      </c>
      <c r="O460">
        <v>4.7</v>
      </c>
      <c r="P460" t="s">
        <v>25</v>
      </c>
      <c r="Q460">
        <v>4.3</v>
      </c>
      <c r="R460">
        <v>4.7</v>
      </c>
      <c r="S460">
        <f>(C460-D460)*24</f>
        <v>2.0000000000582077</v>
      </c>
      <c r="T460">
        <f>IF(C460&lt;=D460,1,0)</f>
        <v>0</v>
      </c>
      <c r="U460">
        <f>(C460-B460)*24</f>
        <v>12</v>
      </c>
      <c r="V460" s="2">
        <f>G460/(F460*U460)</f>
        <v>1.0136316872427984</v>
      </c>
      <c r="W460" t="str">
        <f>IF(OR(MONTH(B460)=12, MONTH(B460)&lt;=2), "Winter", IF(AND(MONTH(B460)&gt;=7, MONTH(B460)&lt;=9), "Monsoon", "Other"))</f>
        <v>Winter</v>
      </c>
      <c r="X460">
        <f>IF(C460&gt;D460,1,0)</f>
        <v>1</v>
      </c>
      <c r="Y460" t="str">
        <f t="shared" si="14"/>
        <v>Slight Delay</v>
      </c>
      <c r="Z460">
        <f t="shared" si="15"/>
        <v>0</v>
      </c>
      <c r="AA460" s="6" t="str">
        <f>TEXT(B460, "yyyy-mm-dd")</f>
        <v>2024-01-20</v>
      </c>
    </row>
    <row r="461" spans="1:27" x14ac:dyDescent="0.3">
      <c r="A461" t="s">
        <v>549</v>
      </c>
      <c r="B461" s="1">
        <v>45311.125</v>
      </c>
      <c r="C461" s="1">
        <v>45311.625</v>
      </c>
      <c r="D461" s="1">
        <v>45311.541666666664</v>
      </c>
      <c r="E461" t="s">
        <v>27</v>
      </c>
      <c r="F461">
        <v>206</v>
      </c>
      <c r="G461">
        <v>595</v>
      </c>
      <c r="H461">
        <v>112</v>
      </c>
      <c r="I461">
        <v>21</v>
      </c>
      <c r="J461" t="s">
        <v>33</v>
      </c>
      <c r="K461" t="s">
        <v>34</v>
      </c>
      <c r="L461" t="s">
        <v>111</v>
      </c>
      <c r="M461" t="s">
        <v>61</v>
      </c>
      <c r="N461" t="s">
        <v>24</v>
      </c>
      <c r="P461" t="s">
        <v>25</v>
      </c>
      <c r="Q461">
        <v>4.3</v>
      </c>
      <c r="R461">
        <v>4.3</v>
      </c>
      <c r="S461">
        <f>(C461-D461)*24</f>
        <v>2.0000000000582077</v>
      </c>
      <c r="T461">
        <f>IF(C461&lt;=D461,1,0)</f>
        <v>0</v>
      </c>
      <c r="U461">
        <f>(C461-B461)*24</f>
        <v>12</v>
      </c>
      <c r="V461" s="2">
        <f>G461/(F461*U461)</f>
        <v>0.24069579288025891</v>
      </c>
      <c r="W461" t="str">
        <f>IF(OR(MONTH(B461)=12, MONTH(B461)&lt;=2), "Winter", IF(AND(MONTH(B461)&gt;=7, MONTH(B461)&lt;=9), "Monsoon", "Other"))</f>
        <v>Winter</v>
      </c>
      <c r="X461">
        <f>IF(C461&gt;D461,1,0)</f>
        <v>1</v>
      </c>
      <c r="Y461" t="str">
        <f t="shared" si="14"/>
        <v>Slight Delay</v>
      </c>
      <c r="Z461">
        <f t="shared" si="15"/>
        <v>0</v>
      </c>
      <c r="AA461" s="6" t="str">
        <f>TEXT(B461, "yyyy-mm-dd")</f>
        <v>2024-01-20</v>
      </c>
    </row>
    <row r="462" spans="1:27" x14ac:dyDescent="0.3">
      <c r="A462" t="s">
        <v>550</v>
      </c>
      <c r="B462" s="1">
        <v>45311.166666666664</v>
      </c>
      <c r="C462" s="1">
        <v>45311.666666666664</v>
      </c>
      <c r="D462" s="1">
        <v>45311.583333333336</v>
      </c>
      <c r="E462" t="s">
        <v>55</v>
      </c>
      <c r="F462">
        <v>290</v>
      </c>
      <c r="G462">
        <v>3135</v>
      </c>
      <c r="H462">
        <v>230</v>
      </c>
      <c r="I462">
        <v>4</v>
      </c>
      <c r="J462" t="s">
        <v>33</v>
      </c>
      <c r="K462" t="s">
        <v>38</v>
      </c>
      <c r="L462" t="s">
        <v>86</v>
      </c>
      <c r="M462" t="s">
        <v>61</v>
      </c>
      <c r="N462" t="s">
        <v>24</v>
      </c>
      <c r="O462">
        <v>4.7</v>
      </c>
      <c r="P462" t="s">
        <v>25</v>
      </c>
      <c r="Q462">
        <v>4.3</v>
      </c>
      <c r="R462">
        <v>4.7</v>
      </c>
      <c r="S462">
        <f>(C462-D462)*24</f>
        <v>1.9999999998835847</v>
      </c>
      <c r="T462">
        <f>IF(C462&lt;=D462,1,0)</f>
        <v>0</v>
      </c>
      <c r="U462">
        <f>(C462-B462)*24</f>
        <v>12</v>
      </c>
      <c r="V462" s="2">
        <f>G462/(F462*U462)</f>
        <v>0.90086206896551724</v>
      </c>
      <c r="W462" t="str">
        <f>IF(OR(MONTH(B462)=12, MONTH(B462)&lt;=2), "Winter", IF(AND(MONTH(B462)&gt;=7, MONTH(B462)&lt;=9), "Monsoon", "Other"))</f>
        <v>Winter</v>
      </c>
      <c r="X462">
        <f>IF(C462&gt;D462,1,0)</f>
        <v>1</v>
      </c>
      <c r="Y462" t="str">
        <f t="shared" si="14"/>
        <v>Slight Delay</v>
      </c>
      <c r="Z462">
        <f t="shared" si="15"/>
        <v>0</v>
      </c>
      <c r="AA462" s="6" t="str">
        <f>TEXT(B462, "yyyy-mm-dd")</f>
        <v>2024-01-20</v>
      </c>
    </row>
    <row r="463" spans="1:27" x14ac:dyDescent="0.3">
      <c r="A463" t="s">
        <v>551</v>
      </c>
      <c r="B463" s="1">
        <v>45311.208333333336</v>
      </c>
      <c r="C463" s="1">
        <v>45311.708333333336</v>
      </c>
      <c r="D463" s="1">
        <v>45311.625</v>
      </c>
      <c r="E463" t="s">
        <v>55</v>
      </c>
      <c r="F463">
        <v>537</v>
      </c>
      <c r="G463">
        <v>571</v>
      </c>
      <c r="H463">
        <v>190</v>
      </c>
      <c r="I463">
        <v>5</v>
      </c>
      <c r="J463" t="s">
        <v>37</v>
      </c>
      <c r="K463" t="s">
        <v>21</v>
      </c>
      <c r="L463" t="s">
        <v>67</v>
      </c>
      <c r="M463" t="s">
        <v>30</v>
      </c>
      <c r="N463" t="s">
        <v>24</v>
      </c>
      <c r="O463">
        <v>3.8</v>
      </c>
      <c r="P463" t="s">
        <v>25</v>
      </c>
      <c r="Q463">
        <v>4.3</v>
      </c>
      <c r="R463">
        <v>3.8</v>
      </c>
      <c r="S463">
        <f>(C463-D463)*24</f>
        <v>2.0000000000582077</v>
      </c>
      <c r="T463">
        <f>IF(C463&lt;=D463,1,0)</f>
        <v>0</v>
      </c>
      <c r="U463">
        <f>(C463-B463)*24</f>
        <v>12</v>
      </c>
      <c r="V463" s="2">
        <f>G463/(F463*U463)</f>
        <v>8.8609559279950345E-2</v>
      </c>
      <c r="W463" t="str">
        <f>IF(OR(MONTH(B463)=12, MONTH(B463)&lt;=2), "Winter", IF(AND(MONTH(B463)&gt;=7, MONTH(B463)&lt;=9), "Monsoon", "Other"))</f>
        <v>Winter</v>
      </c>
      <c r="X463">
        <f>IF(C463&gt;D463,1,0)</f>
        <v>1</v>
      </c>
      <c r="Y463" t="str">
        <f t="shared" si="14"/>
        <v>Slight Delay</v>
      </c>
      <c r="Z463">
        <f t="shared" si="15"/>
        <v>0</v>
      </c>
      <c r="AA463" s="6" t="str">
        <f>TEXT(B463, "yyyy-mm-dd")</f>
        <v>2024-01-20</v>
      </c>
    </row>
    <row r="464" spans="1:27" x14ac:dyDescent="0.3">
      <c r="A464" t="s">
        <v>552</v>
      </c>
      <c r="B464" s="1">
        <v>45311.25</v>
      </c>
      <c r="C464" s="1">
        <v>45311.75</v>
      </c>
      <c r="D464" s="1">
        <v>45311.666666666664</v>
      </c>
      <c r="E464" t="s">
        <v>19</v>
      </c>
      <c r="F464">
        <v>144</v>
      </c>
      <c r="G464">
        <v>3086</v>
      </c>
      <c r="H464">
        <v>677</v>
      </c>
      <c r="I464">
        <v>25</v>
      </c>
      <c r="J464" t="s">
        <v>20</v>
      </c>
      <c r="K464" t="s">
        <v>38</v>
      </c>
      <c r="L464" t="s">
        <v>35</v>
      </c>
      <c r="M464" t="s">
        <v>61</v>
      </c>
      <c r="N464" t="s">
        <v>40</v>
      </c>
      <c r="O464">
        <v>4.2</v>
      </c>
      <c r="P464" t="s">
        <v>25</v>
      </c>
      <c r="Q464">
        <v>4.4000000000000004</v>
      </c>
      <c r="R464">
        <v>4.2</v>
      </c>
      <c r="S464">
        <f>(C464-D464)*24</f>
        <v>2.0000000000582077</v>
      </c>
      <c r="T464">
        <f>IF(C464&lt;=D464,1,0)</f>
        <v>0</v>
      </c>
      <c r="U464">
        <f>(C464-B464)*24</f>
        <v>12</v>
      </c>
      <c r="V464" s="2">
        <f>G464/(F464*U464)</f>
        <v>1.7858796296296295</v>
      </c>
      <c r="W464" t="str">
        <f>IF(OR(MONTH(B464)=12, MONTH(B464)&lt;=2), "Winter", IF(AND(MONTH(B464)&gt;=7, MONTH(B464)&lt;=9), "Monsoon", "Other"))</f>
        <v>Winter</v>
      </c>
      <c r="X464">
        <f>IF(C464&gt;D464,1,0)</f>
        <v>1</v>
      </c>
      <c r="Y464" t="str">
        <f t="shared" si="14"/>
        <v>Slight Delay</v>
      </c>
      <c r="Z464">
        <f t="shared" si="15"/>
        <v>0</v>
      </c>
      <c r="AA464" s="6" t="str">
        <f>TEXT(B464, "yyyy-mm-dd")</f>
        <v>2024-01-20</v>
      </c>
    </row>
    <row r="465" spans="1:27" x14ac:dyDescent="0.3">
      <c r="A465" t="s">
        <v>553</v>
      </c>
      <c r="B465" s="1">
        <v>45311.291666666664</v>
      </c>
      <c r="C465" s="1">
        <v>45311.791666666664</v>
      </c>
      <c r="D465" s="1">
        <v>45311.708333333336</v>
      </c>
      <c r="E465" t="s">
        <v>55</v>
      </c>
      <c r="F465">
        <v>326</v>
      </c>
      <c r="G465">
        <v>3765</v>
      </c>
      <c r="H465">
        <v>178</v>
      </c>
      <c r="I465">
        <v>21</v>
      </c>
      <c r="J465" t="s">
        <v>28</v>
      </c>
      <c r="K465" t="s">
        <v>38</v>
      </c>
      <c r="L465" t="s">
        <v>174</v>
      </c>
      <c r="M465" t="s">
        <v>45</v>
      </c>
      <c r="N465" t="s">
        <v>40</v>
      </c>
      <c r="O465">
        <v>3.8</v>
      </c>
      <c r="P465" t="s">
        <v>25</v>
      </c>
      <c r="Q465">
        <v>4.2</v>
      </c>
      <c r="R465">
        <v>3.8</v>
      </c>
      <c r="S465">
        <f>(C465-D465)*24</f>
        <v>1.9999999998835847</v>
      </c>
      <c r="T465">
        <f>IF(C465&lt;=D465,1,0)</f>
        <v>0</v>
      </c>
      <c r="U465">
        <f>(C465-B465)*24</f>
        <v>12</v>
      </c>
      <c r="V465" s="2">
        <f>G465/(F465*U465)</f>
        <v>0.96242331288343563</v>
      </c>
      <c r="W465" t="str">
        <f>IF(OR(MONTH(B465)=12, MONTH(B465)&lt;=2), "Winter", IF(AND(MONTH(B465)&gt;=7, MONTH(B465)&lt;=9), "Monsoon", "Other"))</f>
        <v>Winter</v>
      </c>
      <c r="X465">
        <f>IF(C465&gt;D465,1,0)</f>
        <v>1</v>
      </c>
      <c r="Y465" t="str">
        <f t="shared" si="14"/>
        <v>Slight Delay</v>
      </c>
      <c r="Z465">
        <f t="shared" si="15"/>
        <v>0</v>
      </c>
      <c r="AA465" s="6" t="str">
        <f>TEXT(B465, "yyyy-mm-dd")</f>
        <v>2024-01-20</v>
      </c>
    </row>
    <row r="466" spans="1:27" x14ac:dyDescent="0.3">
      <c r="A466" t="s">
        <v>554</v>
      </c>
      <c r="B466" s="1">
        <v>45311.333333333336</v>
      </c>
      <c r="C466" s="1">
        <v>45311.833333333336</v>
      </c>
      <c r="D466" s="1">
        <v>45311.75</v>
      </c>
      <c r="E466" t="s">
        <v>32</v>
      </c>
      <c r="F466">
        <v>313</v>
      </c>
      <c r="G466">
        <v>1549</v>
      </c>
      <c r="H466">
        <v>314</v>
      </c>
      <c r="I466">
        <v>12</v>
      </c>
      <c r="J466" t="s">
        <v>28</v>
      </c>
      <c r="K466" t="s">
        <v>38</v>
      </c>
      <c r="L466" t="s">
        <v>60</v>
      </c>
      <c r="M466" t="s">
        <v>45</v>
      </c>
      <c r="N466" t="s">
        <v>40</v>
      </c>
      <c r="O466">
        <v>4</v>
      </c>
      <c r="P466" t="s">
        <v>25</v>
      </c>
      <c r="Q466">
        <v>4.2</v>
      </c>
      <c r="R466">
        <v>4</v>
      </c>
      <c r="S466">
        <f>(C466-D466)*24</f>
        <v>2.0000000000582077</v>
      </c>
      <c r="T466">
        <f>IF(C466&lt;=D466,1,0)</f>
        <v>0</v>
      </c>
      <c r="U466">
        <f>(C466-B466)*24</f>
        <v>12</v>
      </c>
      <c r="V466" s="2">
        <f>G466/(F466*U466)</f>
        <v>0.41240681576144833</v>
      </c>
      <c r="W466" t="str">
        <f>IF(OR(MONTH(B466)=12, MONTH(B466)&lt;=2), "Winter", IF(AND(MONTH(B466)&gt;=7, MONTH(B466)&lt;=9), "Monsoon", "Other"))</f>
        <v>Winter</v>
      </c>
      <c r="X466">
        <f>IF(C466&gt;D466,1,0)</f>
        <v>1</v>
      </c>
      <c r="Y466" t="str">
        <f t="shared" si="14"/>
        <v>Slight Delay</v>
      </c>
      <c r="Z466">
        <f t="shared" si="15"/>
        <v>0</v>
      </c>
      <c r="AA466" s="6" t="str">
        <f>TEXT(B466, "yyyy-mm-dd")</f>
        <v>2024-01-20</v>
      </c>
    </row>
    <row r="467" spans="1:27" x14ac:dyDescent="0.3">
      <c r="A467" t="s">
        <v>555</v>
      </c>
      <c r="B467" s="1">
        <v>45311.375</v>
      </c>
      <c r="C467" s="1">
        <v>45311.875</v>
      </c>
      <c r="D467" s="1">
        <v>45311.791666666664</v>
      </c>
      <c r="E467" t="s">
        <v>66</v>
      </c>
      <c r="F467">
        <v>776</v>
      </c>
      <c r="G467">
        <v>2170</v>
      </c>
      <c r="H467">
        <v>55</v>
      </c>
      <c r="I467">
        <v>16</v>
      </c>
      <c r="J467" t="s">
        <v>28</v>
      </c>
      <c r="K467" t="s">
        <v>64</v>
      </c>
      <c r="L467" t="s">
        <v>42</v>
      </c>
      <c r="M467" t="s">
        <v>45</v>
      </c>
      <c r="N467" t="s">
        <v>24</v>
      </c>
      <c r="O467">
        <v>4.7</v>
      </c>
      <c r="P467" t="s">
        <v>25</v>
      </c>
      <c r="Q467">
        <v>4.2</v>
      </c>
      <c r="R467">
        <v>4.7</v>
      </c>
      <c r="S467">
        <f>(C467-D467)*24</f>
        <v>2.0000000000582077</v>
      </c>
      <c r="T467">
        <f>IF(C467&lt;=D467,1,0)</f>
        <v>0</v>
      </c>
      <c r="U467">
        <f>(C467-B467)*24</f>
        <v>12</v>
      </c>
      <c r="V467" s="2">
        <f>G467/(F467*U467)</f>
        <v>0.23303264604810997</v>
      </c>
      <c r="W467" t="str">
        <f>IF(OR(MONTH(B467)=12, MONTH(B467)&lt;=2), "Winter", IF(AND(MONTH(B467)&gt;=7, MONTH(B467)&lt;=9), "Monsoon", "Other"))</f>
        <v>Winter</v>
      </c>
      <c r="X467">
        <f>IF(C467&gt;D467,1,0)</f>
        <v>1</v>
      </c>
      <c r="Y467" t="str">
        <f t="shared" si="14"/>
        <v>Slight Delay</v>
      </c>
      <c r="Z467">
        <f t="shared" si="15"/>
        <v>0</v>
      </c>
      <c r="AA467" s="6" t="str">
        <f>TEXT(B467, "yyyy-mm-dd")</f>
        <v>2024-01-20</v>
      </c>
    </row>
    <row r="468" spans="1:27" x14ac:dyDescent="0.3">
      <c r="A468" t="s">
        <v>556</v>
      </c>
      <c r="B468" s="1">
        <v>45311.416666666664</v>
      </c>
      <c r="C468" s="1">
        <v>45311.916666666664</v>
      </c>
      <c r="D468" s="1">
        <v>45311.833333333336</v>
      </c>
      <c r="E468" t="s">
        <v>32</v>
      </c>
      <c r="F468">
        <v>916</v>
      </c>
      <c r="G468">
        <v>3341</v>
      </c>
      <c r="H468">
        <v>228</v>
      </c>
      <c r="I468">
        <v>1</v>
      </c>
      <c r="J468" t="s">
        <v>28</v>
      </c>
      <c r="K468" t="s">
        <v>34</v>
      </c>
      <c r="L468" t="s">
        <v>229</v>
      </c>
      <c r="M468" t="s">
        <v>61</v>
      </c>
      <c r="N468" t="s">
        <v>24</v>
      </c>
      <c r="O468">
        <v>4.2</v>
      </c>
      <c r="P468" t="s">
        <v>25</v>
      </c>
      <c r="Q468">
        <v>4.3</v>
      </c>
      <c r="R468">
        <v>4.2</v>
      </c>
      <c r="S468">
        <f>(C468-D468)*24</f>
        <v>1.9999999998835847</v>
      </c>
      <c r="T468">
        <f>IF(C468&lt;=D468,1,0)</f>
        <v>0</v>
      </c>
      <c r="U468">
        <f>(C468-B468)*24</f>
        <v>12</v>
      </c>
      <c r="V468" s="2">
        <f>G468/(F468*U468)</f>
        <v>0.30394832605531297</v>
      </c>
      <c r="W468" t="str">
        <f>IF(OR(MONTH(B468)=12, MONTH(B468)&lt;=2), "Winter", IF(AND(MONTH(B468)&gt;=7, MONTH(B468)&lt;=9), "Monsoon", "Other"))</f>
        <v>Winter</v>
      </c>
      <c r="X468">
        <f>IF(C468&gt;D468,1,0)</f>
        <v>1</v>
      </c>
      <c r="Y468" t="str">
        <f t="shared" si="14"/>
        <v>Slight Delay</v>
      </c>
      <c r="Z468">
        <f t="shared" si="15"/>
        <v>0</v>
      </c>
      <c r="AA468" s="6" t="str">
        <f>TEXT(B468, "yyyy-mm-dd")</f>
        <v>2024-01-20</v>
      </c>
    </row>
    <row r="469" spans="1:27" x14ac:dyDescent="0.3">
      <c r="A469" t="s">
        <v>557</v>
      </c>
      <c r="B469" s="1">
        <v>45311.458333333336</v>
      </c>
      <c r="C469" s="1">
        <v>45311.958333333336</v>
      </c>
      <c r="D469" s="1">
        <v>45311.875</v>
      </c>
      <c r="E469" t="s">
        <v>55</v>
      </c>
      <c r="F469">
        <v>857</v>
      </c>
      <c r="G469">
        <v>1625</v>
      </c>
      <c r="H469">
        <v>667</v>
      </c>
      <c r="I469">
        <v>10</v>
      </c>
      <c r="J469" t="s">
        <v>33</v>
      </c>
      <c r="K469" t="s">
        <v>21</v>
      </c>
      <c r="L469" t="s">
        <v>214</v>
      </c>
      <c r="M469" t="s">
        <v>45</v>
      </c>
      <c r="N469" t="s">
        <v>40</v>
      </c>
      <c r="O469">
        <v>4.5</v>
      </c>
      <c r="P469" t="s">
        <v>25</v>
      </c>
      <c r="Q469">
        <v>4.2</v>
      </c>
      <c r="R469">
        <v>4.5</v>
      </c>
      <c r="S469">
        <f>(C469-D469)*24</f>
        <v>2.0000000000582077</v>
      </c>
      <c r="T469">
        <f>IF(C469&lt;=D469,1,0)</f>
        <v>0</v>
      </c>
      <c r="U469">
        <f>(C469-B469)*24</f>
        <v>12</v>
      </c>
      <c r="V469" s="2">
        <f>G469/(F469*U469)</f>
        <v>0.15801244651886426</v>
      </c>
      <c r="W469" t="str">
        <f>IF(OR(MONTH(B469)=12, MONTH(B469)&lt;=2), "Winter", IF(AND(MONTH(B469)&gt;=7, MONTH(B469)&lt;=9), "Monsoon", "Other"))</f>
        <v>Winter</v>
      </c>
      <c r="X469">
        <f>IF(C469&gt;D469,1,0)</f>
        <v>1</v>
      </c>
      <c r="Y469" t="str">
        <f t="shared" si="14"/>
        <v>Slight Delay</v>
      </c>
      <c r="Z469">
        <f t="shared" si="15"/>
        <v>0</v>
      </c>
      <c r="AA469" s="6" t="str">
        <f>TEXT(B469, "yyyy-mm-dd")</f>
        <v>2024-01-20</v>
      </c>
    </row>
    <row r="470" spans="1:27" x14ac:dyDescent="0.3">
      <c r="A470" t="s">
        <v>558</v>
      </c>
      <c r="B470" s="1">
        <v>45311.5</v>
      </c>
      <c r="C470" s="1">
        <v>45312</v>
      </c>
      <c r="D470" s="1">
        <v>45311.916666666664</v>
      </c>
      <c r="E470" t="s">
        <v>32</v>
      </c>
      <c r="F470">
        <v>971</v>
      </c>
      <c r="G470">
        <v>1272</v>
      </c>
      <c r="H470">
        <v>212</v>
      </c>
      <c r="I470">
        <v>28</v>
      </c>
      <c r="J470" t="s">
        <v>37</v>
      </c>
      <c r="K470" t="s">
        <v>34</v>
      </c>
      <c r="L470" t="s">
        <v>22</v>
      </c>
      <c r="M470" t="s">
        <v>23</v>
      </c>
      <c r="N470" t="s">
        <v>24</v>
      </c>
      <c r="P470" t="s">
        <v>25</v>
      </c>
      <c r="Q470">
        <v>4.3</v>
      </c>
      <c r="R470">
        <v>4.3</v>
      </c>
      <c r="S470">
        <f>(C470-D470)*24</f>
        <v>2.0000000000582077</v>
      </c>
      <c r="T470">
        <f>IF(C470&lt;=D470,1,0)</f>
        <v>0</v>
      </c>
      <c r="U470">
        <f>(C470-B470)*24</f>
        <v>12</v>
      </c>
      <c r="V470" s="2">
        <f>G470/(F470*U470)</f>
        <v>0.10916580844490216</v>
      </c>
      <c r="W470" t="str">
        <f>IF(OR(MONTH(B470)=12, MONTH(B470)&lt;=2), "Winter", IF(AND(MONTH(B470)&gt;=7, MONTH(B470)&lt;=9), "Monsoon", "Other"))</f>
        <v>Winter</v>
      </c>
      <c r="X470">
        <f>IF(C470&gt;D470,1,0)</f>
        <v>1</v>
      </c>
      <c r="Y470" t="str">
        <f t="shared" si="14"/>
        <v>Slight Delay</v>
      </c>
      <c r="Z470">
        <f t="shared" si="15"/>
        <v>0</v>
      </c>
      <c r="AA470" s="6" t="str">
        <f>TEXT(B470, "yyyy-mm-dd")</f>
        <v>2024-01-20</v>
      </c>
    </row>
    <row r="471" spans="1:27" x14ac:dyDescent="0.3">
      <c r="A471" t="s">
        <v>559</v>
      </c>
      <c r="B471" s="1">
        <v>45311.541666666664</v>
      </c>
      <c r="C471" s="1">
        <v>45312.041666666664</v>
      </c>
      <c r="D471" s="1">
        <v>45311.958333333336</v>
      </c>
      <c r="E471" t="s">
        <v>55</v>
      </c>
      <c r="F471">
        <v>740</v>
      </c>
      <c r="G471">
        <v>1867</v>
      </c>
      <c r="H471">
        <v>242</v>
      </c>
      <c r="I471">
        <v>4</v>
      </c>
      <c r="J471" t="s">
        <v>33</v>
      </c>
      <c r="K471" t="s">
        <v>21</v>
      </c>
      <c r="L471" t="s">
        <v>115</v>
      </c>
      <c r="M471" t="s">
        <v>48</v>
      </c>
      <c r="N471" t="s">
        <v>24</v>
      </c>
      <c r="O471">
        <v>3.8</v>
      </c>
      <c r="P471" t="s">
        <v>25</v>
      </c>
      <c r="Q471">
        <v>4.2</v>
      </c>
      <c r="R471">
        <v>3.8</v>
      </c>
      <c r="S471">
        <f>(C471-D471)*24</f>
        <v>1.9999999998835847</v>
      </c>
      <c r="T471">
        <f>IF(C471&lt;=D471,1,0)</f>
        <v>0</v>
      </c>
      <c r="U471">
        <f>(C471-B471)*24</f>
        <v>12</v>
      </c>
      <c r="V471" s="2">
        <f>G471/(F471*U471)</f>
        <v>0.21024774774774774</v>
      </c>
      <c r="W471" t="str">
        <f>IF(OR(MONTH(B471)=12, MONTH(B471)&lt;=2), "Winter", IF(AND(MONTH(B471)&gt;=7, MONTH(B471)&lt;=9), "Monsoon", "Other"))</f>
        <v>Winter</v>
      </c>
      <c r="X471">
        <f>IF(C471&gt;D471,1,0)</f>
        <v>1</v>
      </c>
      <c r="Y471" t="str">
        <f t="shared" si="14"/>
        <v>Slight Delay</v>
      </c>
      <c r="Z471">
        <f t="shared" si="15"/>
        <v>0</v>
      </c>
      <c r="AA471" s="6" t="str">
        <f>TEXT(B471, "yyyy-mm-dd")</f>
        <v>2024-01-20</v>
      </c>
    </row>
    <row r="472" spans="1:27" x14ac:dyDescent="0.3">
      <c r="A472" t="s">
        <v>560</v>
      </c>
      <c r="B472" s="1">
        <v>45311.583333333336</v>
      </c>
      <c r="C472" s="1">
        <v>45312.083333333336</v>
      </c>
      <c r="D472" s="1">
        <v>45312</v>
      </c>
      <c r="E472" t="s">
        <v>55</v>
      </c>
      <c r="F472">
        <v>631</v>
      </c>
      <c r="G472">
        <v>2411</v>
      </c>
      <c r="H472">
        <v>408</v>
      </c>
      <c r="I472">
        <v>14</v>
      </c>
      <c r="J472" t="s">
        <v>33</v>
      </c>
      <c r="K472" t="s">
        <v>38</v>
      </c>
      <c r="L472" t="s">
        <v>56</v>
      </c>
      <c r="M472" t="s">
        <v>23</v>
      </c>
      <c r="N472" t="s">
        <v>40</v>
      </c>
      <c r="O472">
        <v>4</v>
      </c>
      <c r="P472" t="s">
        <v>25</v>
      </c>
      <c r="Q472">
        <v>4.2</v>
      </c>
      <c r="R472">
        <v>4</v>
      </c>
      <c r="S472">
        <f>(C472-D472)*24</f>
        <v>2.0000000000582077</v>
      </c>
      <c r="T472">
        <f>IF(C472&lt;=D472,1,0)</f>
        <v>0</v>
      </c>
      <c r="U472">
        <f>(C472-B472)*24</f>
        <v>12</v>
      </c>
      <c r="V472" s="2">
        <f>G472/(F472*U472)</f>
        <v>0.31840993132593765</v>
      </c>
      <c r="W472" t="str">
        <f>IF(OR(MONTH(B472)=12, MONTH(B472)&lt;=2), "Winter", IF(AND(MONTH(B472)&gt;=7, MONTH(B472)&lt;=9), "Monsoon", "Other"))</f>
        <v>Winter</v>
      </c>
      <c r="X472">
        <f>IF(C472&gt;D472,1,0)</f>
        <v>1</v>
      </c>
      <c r="Y472" t="str">
        <f t="shared" si="14"/>
        <v>Slight Delay</v>
      </c>
      <c r="Z472">
        <f t="shared" si="15"/>
        <v>0</v>
      </c>
      <c r="AA472" s="6" t="str">
        <f>TEXT(B472, "yyyy-mm-dd")</f>
        <v>2024-01-20</v>
      </c>
    </row>
    <row r="473" spans="1:27" x14ac:dyDescent="0.3">
      <c r="A473" t="s">
        <v>561</v>
      </c>
      <c r="B473" s="1">
        <v>45311.625</v>
      </c>
      <c r="C473" s="1">
        <v>45312.125</v>
      </c>
      <c r="D473" s="1">
        <v>45312.041666666664</v>
      </c>
      <c r="E473" t="s">
        <v>50</v>
      </c>
      <c r="F473">
        <v>207</v>
      </c>
      <c r="G473">
        <v>3658</v>
      </c>
      <c r="H473">
        <v>249</v>
      </c>
      <c r="I473">
        <v>17</v>
      </c>
      <c r="J473" t="s">
        <v>33</v>
      </c>
      <c r="K473" t="s">
        <v>38</v>
      </c>
      <c r="L473" t="s">
        <v>78</v>
      </c>
      <c r="M473" t="s">
        <v>23</v>
      </c>
      <c r="N473" t="s">
        <v>24</v>
      </c>
      <c r="P473" t="s">
        <v>25</v>
      </c>
      <c r="Q473">
        <v>4.3</v>
      </c>
      <c r="R473">
        <v>4.3</v>
      </c>
      <c r="S473">
        <f>(C473-D473)*24</f>
        <v>2.0000000000582077</v>
      </c>
      <c r="T473">
        <f>IF(C473&lt;=D473,1,0)</f>
        <v>0</v>
      </c>
      <c r="U473">
        <f>(C473-B473)*24</f>
        <v>12</v>
      </c>
      <c r="V473" s="2">
        <f>G473/(F473*U473)</f>
        <v>1.4726247987117553</v>
      </c>
      <c r="W473" t="str">
        <f>IF(OR(MONTH(B473)=12, MONTH(B473)&lt;=2), "Winter", IF(AND(MONTH(B473)&gt;=7, MONTH(B473)&lt;=9), "Monsoon", "Other"))</f>
        <v>Winter</v>
      </c>
      <c r="X473">
        <f>IF(C473&gt;D473,1,0)</f>
        <v>1</v>
      </c>
      <c r="Y473" t="str">
        <f t="shared" si="14"/>
        <v>Slight Delay</v>
      </c>
      <c r="Z473">
        <f t="shared" si="15"/>
        <v>0</v>
      </c>
      <c r="AA473" s="6" t="str">
        <f>TEXT(B473, "yyyy-mm-dd")</f>
        <v>2024-01-20</v>
      </c>
    </row>
    <row r="474" spans="1:27" x14ac:dyDescent="0.3">
      <c r="A474" t="s">
        <v>562</v>
      </c>
      <c r="B474" s="1">
        <v>45311.666666666664</v>
      </c>
      <c r="C474" s="1">
        <v>45312.166666666664</v>
      </c>
      <c r="D474" s="1">
        <v>45312.083333333336</v>
      </c>
      <c r="E474" t="s">
        <v>55</v>
      </c>
      <c r="F474">
        <v>380</v>
      </c>
      <c r="G474">
        <v>2077</v>
      </c>
      <c r="H474">
        <v>395</v>
      </c>
      <c r="I474">
        <v>19</v>
      </c>
      <c r="J474" t="s">
        <v>28</v>
      </c>
      <c r="K474" t="s">
        <v>64</v>
      </c>
      <c r="L474" t="s">
        <v>138</v>
      </c>
      <c r="M474" t="s">
        <v>61</v>
      </c>
      <c r="N474" t="s">
        <v>24</v>
      </c>
      <c r="O474">
        <v>4.7</v>
      </c>
      <c r="P474" t="s">
        <v>25</v>
      </c>
      <c r="Q474">
        <v>4.3</v>
      </c>
      <c r="R474">
        <v>4.7</v>
      </c>
      <c r="S474">
        <f>(C474-D474)*24</f>
        <v>1.9999999998835847</v>
      </c>
      <c r="T474">
        <f>IF(C474&lt;=D474,1,0)</f>
        <v>0</v>
      </c>
      <c r="U474">
        <f>(C474-B474)*24</f>
        <v>12</v>
      </c>
      <c r="V474" s="2">
        <f>G474/(F474*U474)</f>
        <v>0.45548245614035088</v>
      </c>
      <c r="W474" t="str">
        <f>IF(OR(MONTH(B474)=12, MONTH(B474)&lt;=2), "Winter", IF(AND(MONTH(B474)&gt;=7, MONTH(B474)&lt;=9), "Monsoon", "Other"))</f>
        <v>Winter</v>
      </c>
      <c r="X474">
        <f>IF(C474&gt;D474,1,0)</f>
        <v>1</v>
      </c>
      <c r="Y474" t="str">
        <f t="shared" si="14"/>
        <v>Slight Delay</v>
      </c>
      <c r="Z474">
        <f t="shared" si="15"/>
        <v>0</v>
      </c>
      <c r="AA474" s="6" t="str">
        <f>TEXT(B474, "yyyy-mm-dd")</f>
        <v>2024-01-20</v>
      </c>
    </row>
    <row r="475" spans="1:27" x14ac:dyDescent="0.3">
      <c r="A475" t="s">
        <v>563</v>
      </c>
      <c r="B475" s="1">
        <v>45311.708333333336</v>
      </c>
      <c r="C475" s="1">
        <v>45312.208333333336</v>
      </c>
      <c r="D475" s="1">
        <v>45312.125</v>
      </c>
      <c r="E475" t="s">
        <v>50</v>
      </c>
      <c r="F475">
        <v>301</v>
      </c>
      <c r="G475">
        <v>3502</v>
      </c>
      <c r="H475">
        <v>492</v>
      </c>
      <c r="I475">
        <v>26</v>
      </c>
      <c r="J475" t="s">
        <v>37</v>
      </c>
      <c r="K475" t="s">
        <v>34</v>
      </c>
      <c r="L475" t="s">
        <v>109</v>
      </c>
      <c r="M475" t="s">
        <v>45</v>
      </c>
      <c r="N475" t="s">
        <v>24</v>
      </c>
      <c r="P475" t="s">
        <v>25</v>
      </c>
      <c r="Q475">
        <v>4.2</v>
      </c>
      <c r="R475">
        <v>4.2</v>
      </c>
      <c r="S475">
        <f>(C475-D475)*24</f>
        <v>2.0000000000582077</v>
      </c>
      <c r="T475">
        <f>IF(C475&lt;=D475,1,0)</f>
        <v>0</v>
      </c>
      <c r="U475">
        <f>(C475-B475)*24</f>
        <v>12</v>
      </c>
      <c r="V475" s="2">
        <f>G475/(F475*U475)</f>
        <v>0.96954595791805098</v>
      </c>
      <c r="W475" t="str">
        <f>IF(OR(MONTH(B475)=12, MONTH(B475)&lt;=2), "Winter", IF(AND(MONTH(B475)&gt;=7, MONTH(B475)&lt;=9), "Monsoon", "Other"))</f>
        <v>Winter</v>
      </c>
      <c r="X475">
        <f>IF(C475&gt;D475,1,0)</f>
        <v>1</v>
      </c>
      <c r="Y475" t="str">
        <f t="shared" si="14"/>
        <v>Slight Delay</v>
      </c>
      <c r="Z475">
        <f t="shared" si="15"/>
        <v>0</v>
      </c>
      <c r="AA475" s="6" t="str">
        <f>TEXT(B475, "yyyy-mm-dd")</f>
        <v>2024-01-20</v>
      </c>
    </row>
    <row r="476" spans="1:27" x14ac:dyDescent="0.3">
      <c r="A476" t="s">
        <v>564</v>
      </c>
      <c r="B476" s="1">
        <v>45311.75</v>
      </c>
      <c r="C476" s="1">
        <v>45312.25</v>
      </c>
      <c r="D476" s="1">
        <v>45312.166666666664</v>
      </c>
      <c r="E476" t="s">
        <v>32</v>
      </c>
      <c r="F476">
        <v>522</v>
      </c>
      <c r="G476">
        <v>3650</v>
      </c>
      <c r="H476">
        <v>159</v>
      </c>
      <c r="I476">
        <v>15</v>
      </c>
      <c r="J476" t="s">
        <v>28</v>
      </c>
      <c r="K476" t="s">
        <v>38</v>
      </c>
      <c r="L476" t="s">
        <v>100</v>
      </c>
      <c r="M476" t="s">
        <v>30</v>
      </c>
      <c r="N476" t="s">
        <v>40</v>
      </c>
      <c r="P476" t="s">
        <v>25</v>
      </c>
      <c r="Q476">
        <v>4.3</v>
      </c>
      <c r="R476">
        <v>4.3</v>
      </c>
      <c r="S476">
        <f>(C476-D476)*24</f>
        <v>2.0000000000582077</v>
      </c>
      <c r="T476">
        <f>IF(C476&lt;=D476,1,0)</f>
        <v>0</v>
      </c>
      <c r="U476">
        <f>(C476-B476)*24</f>
        <v>12</v>
      </c>
      <c r="V476" s="2">
        <f>G476/(F476*U476)</f>
        <v>0.58269476372924645</v>
      </c>
      <c r="W476" t="str">
        <f>IF(OR(MONTH(B476)=12, MONTH(B476)&lt;=2), "Winter", IF(AND(MONTH(B476)&gt;=7, MONTH(B476)&lt;=9), "Monsoon", "Other"))</f>
        <v>Winter</v>
      </c>
      <c r="X476">
        <f>IF(C476&gt;D476,1,0)</f>
        <v>1</v>
      </c>
      <c r="Y476" t="str">
        <f t="shared" si="14"/>
        <v>Slight Delay</v>
      </c>
      <c r="Z476">
        <f t="shared" si="15"/>
        <v>0</v>
      </c>
      <c r="AA476" s="6" t="str">
        <f>TEXT(B476, "yyyy-mm-dd")</f>
        <v>2024-01-20</v>
      </c>
    </row>
    <row r="477" spans="1:27" x14ac:dyDescent="0.3">
      <c r="A477" t="s">
        <v>565</v>
      </c>
      <c r="B477" s="1">
        <v>45311.791666666664</v>
      </c>
      <c r="C477" s="1">
        <v>45312.291666666664</v>
      </c>
      <c r="D477" s="1">
        <v>45312.208333333336</v>
      </c>
      <c r="E477" t="s">
        <v>50</v>
      </c>
      <c r="F477">
        <v>255</v>
      </c>
      <c r="G477">
        <v>1692</v>
      </c>
      <c r="H477">
        <v>286</v>
      </c>
      <c r="I477">
        <v>23</v>
      </c>
      <c r="J477" t="s">
        <v>20</v>
      </c>
      <c r="K477" t="s">
        <v>34</v>
      </c>
      <c r="L477" t="s">
        <v>111</v>
      </c>
      <c r="M477" t="s">
        <v>30</v>
      </c>
      <c r="N477" t="s">
        <v>24</v>
      </c>
      <c r="P477" t="s">
        <v>25</v>
      </c>
      <c r="Q477">
        <v>4.3</v>
      </c>
      <c r="R477">
        <v>4.3</v>
      </c>
      <c r="S477">
        <f>(C477-D477)*24</f>
        <v>1.9999999998835847</v>
      </c>
      <c r="T477">
        <f>IF(C477&lt;=D477,1,0)</f>
        <v>0</v>
      </c>
      <c r="U477">
        <f>(C477-B477)*24</f>
        <v>12</v>
      </c>
      <c r="V477" s="2">
        <f>G477/(F477*U477)</f>
        <v>0.55294117647058827</v>
      </c>
      <c r="W477" t="str">
        <f>IF(OR(MONTH(B477)=12, MONTH(B477)&lt;=2), "Winter", IF(AND(MONTH(B477)&gt;=7, MONTH(B477)&lt;=9), "Monsoon", "Other"))</f>
        <v>Winter</v>
      </c>
      <c r="X477">
        <f>IF(C477&gt;D477,1,0)</f>
        <v>1</v>
      </c>
      <c r="Y477" t="str">
        <f t="shared" si="14"/>
        <v>Slight Delay</v>
      </c>
      <c r="Z477">
        <f t="shared" si="15"/>
        <v>0</v>
      </c>
      <c r="AA477" s="6" t="str">
        <f>TEXT(B477, "yyyy-mm-dd")</f>
        <v>2024-01-20</v>
      </c>
    </row>
    <row r="478" spans="1:27" x14ac:dyDescent="0.3">
      <c r="A478" t="s">
        <v>566</v>
      </c>
      <c r="B478" s="1">
        <v>45311.833333333336</v>
      </c>
      <c r="C478" s="1">
        <v>45312.333333333336</v>
      </c>
      <c r="D478" s="1">
        <v>45312.25</v>
      </c>
      <c r="E478" t="s">
        <v>32</v>
      </c>
      <c r="F478">
        <v>255</v>
      </c>
      <c r="G478">
        <v>2090</v>
      </c>
      <c r="H478">
        <v>155</v>
      </c>
      <c r="I478">
        <v>17</v>
      </c>
      <c r="J478" t="s">
        <v>33</v>
      </c>
      <c r="K478" t="s">
        <v>34</v>
      </c>
      <c r="L478" t="s">
        <v>81</v>
      </c>
      <c r="M478" t="s">
        <v>48</v>
      </c>
      <c r="N478" t="s">
        <v>24</v>
      </c>
      <c r="O478">
        <v>4.7</v>
      </c>
      <c r="P478" t="s">
        <v>25</v>
      </c>
      <c r="Q478">
        <v>4.2</v>
      </c>
      <c r="R478">
        <v>4.7</v>
      </c>
      <c r="S478">
        <f>(C478-D478)*24</f>
        <v>2.0000000000582077</v>
      </c>
      <c r="T478">
        <f>IF(C478&lt;=D478,1,0)</f>
        <v>0</v>
      </c>
      <c r="U478">
        <f>(C478-B478)*24</f>
        <v>12</v>
      </c>
      <c r="V478" s="2">
        <f>G478/(F478*U478)</f>
        <v>0.68300653594771243</v>
      </c>
      <c r="W478" t="str">
        <f>IF(OR(MONTH(B478)=12, MONTH(B478)&lt;=2), "Winter", IF(AND(MONTH(B478)&gt;=7, MONTH(B478)&lt;=9), "Monsoon", "Other"))</f>
        <v>Winter</v>
      </c>
      <c r="X478">
        <f>IF(C478&gt;D478,1,0)</f>
        <v>1</v>
      </c>
      <c r="Y478" t="str">
        <f t="shared" si="14"/>
        <v>Slight Delay</v>
      </c>
      <c r="Z478">
        <f t="shared" si="15"/>
        <v>0</v>
      </c>
      <c r="AA478" s="6" t="str">
        <f>TEXT(B478, "yyyy-mm-dd")</f>
        <v>2024-01-20</v>
      </c>
    </row>
    <row r="479" spans="1:27" x14ac:dyDescent="0.3">
      <c r="A479" t="s">
        <v>567</v>
      </c>
      <c r="B479" s="1">
        <v>45311.875</v>
      </c>
      <c r="C479" s="1">
        <v>45312.375</v>
      </c>
      <c r="D479" s="1">
        <v>45312.291666666664</v>
      </c>
      <c r="E479" t="s">
        <v>50</v>
      </c>
      <c r="F479">
        <v>607</v>
      </c>
      <c r="G479">
        <v>2734</v>
      </c>
      <c r="H479">
        <v>393</v>
      </c>
      <c r="I479">
        <v>29</v>
      </c>
      <c r="J479" t="s">
        <v>37</v>
      </c>
      <c r="K479" t="s">
        <v>64</v>
      </c>
      <c r="L479" t="s">
        <v>174</v>
      </c>
      <c r="M479" t="s">
        <v>61</v>
      </c>
      <c r="N479" t="s">
        <v>40</v>
      </c>
      <c r="P479" t="s">
        <v>25</v>
      </c>
      <c r="Q479">
        <v>4.4000000000000004</v>
      </c>
      <c r="R479">
        <v>4.4000000000000004</v>
      </c>
      <c r="S479">
        <f>(C479-D479)*24</f>
        <v>2.0000000000582077</v>
      </c>
      <c r="T479">
        <f>IF(C479&lt;=D479,1,0)</f>
        <v>0</v>
      </c>
      <c r="U479">
        <f>(C479-B479)*24</f>
        <v>12</v>
      </c>
      <c r="V479" s="2">
        <f>G479/(F479*U479)</f>
        <v>0.37534321801208126</v>
      </c>
      <c r="W479" t="str">
        <f>IF(OR(MONTH(B479)=12, MONTH(B479)&lt;=2), "Winter", IF(AND(MONTH(B479)&gt;=7, MONTH(B479)&lt;=9), "Monsoon", "Other"))</f>
        <v>Winter</v>
      </c>
      <c r="X479">
        <f>IF(C479&gt;D479,1,0)</f>
        <v>1</v>
      </c>
      <c r="Y479" t="str">
        <f t="shared" si="14"/>
        <v>Slight Delay</v>
      </c>
      <c r="Z479">
        <f t="shared" si="15"/>
        <v>0</v>
      </c>
      <c r="AA479" s="6" t="str">
        <f>TEXT(B479, "yyyy-mm-dd")</f>
        <v>2024-01-20</v>
      </c>
    </row>
    <row r="480" spans="1:27" x14ac:dyDescent="0.3">
      <c r="A480" t="s">
        <v>568</v>
      </c>
      <c r="B480" s="1">
        <v>45311.916666666664</v>
      </c>
      <c r="C480" s="1">
        <v>45312.416666666664</v>
      </c>
      <c r="D480" s="1">
        <v>45312.333333333336</v>
      </c>
      <c r="E480" t="s">
        <v>55</v>
      </c>
      <c r="F480">
        <v>710</v>
      </c>
      <c r="G480">
        <v>2793</v>
      </c>
      <c r="H480">
        <v>479</v>
      </c>
      <c r="I480">
        <v>18</v>
      </c>
      <c r="J480" t="s">
        <v>28</v>
      </c>
      <c r="K480" t="s">
        <v>64</v>
      </c>
      <c r="L480" t="s">
        <v>94</v>
      </c>
      <c r="M480" t="s">
        <v>48</v>
      </c>
      <c r="N480" t="s">
        <v>40</v>
      </c>
      <c r="O480">
        <v>4.5</v>
      </c>
      <c r="P480" t="s">
        <v>25</v>
      </c>
      <c r="Q480">
        <v>4.2</v>
      </c>
      <c r="R480">
        <v>4.5</v>
      </c>
      <c r="S480">
        <f>(C480-D480)*24</f>
        <v>1.9999999998835847</v>
      </c>
      <c r="T480">
        <f>IF(C480&lt;=D480,1,0)</f>
        <v>0</v>
      </c>
      <c r="U480">
        <f>(C480-B480)*24</f>
        <v>12</v>
      </c>
      <c r="V480" s="2">
        <f>G480/(F480*U480)</f>
        <v>0.32781690140845071</v>
      </c>
      <c r="W480" t="str">
        <f>IF(OR(MONTH(B480)=12, MONTH(B480)&lt;=2), "Winter", IF(AND(MONTH(B480)&gt;=7, MONTH(B480)&lt;=9), "Monsoon", "Other"))</f>
        <v>Winter</v>
      </c>
      <c r="X480">
        <f>IF(C480&gt;D480,1,0)</f>
        <v>1</v>
      </c>
      <c r="Y480" t="str">
        <f t="shared" si="14"/>
        <v>Slight Delay</v>
      </c>
      <c r="Z480">
        <f t="shared" si="15"/>
        <v>0</v>
      </c>
      <c r="AA480" s="6" t="str">
        <f>TEXT(B480, "yyyy-mm-dd")</f>
        <v>2024-01-20</v>
      </c>
    </row>
    <row r="481" spans="1:27" x14ac:dyDescent="0.3">
      <c r="A481" t="s">
        <v>569</v>
      </c>
      <c r="B481" s="1">
        <v>45311.958333333336</v>
      </c>
      <c r="C481" s="1">
        <v>45312.458333333336</v>
      </c>
      <c r="D481" s="1">
        <v>45312.375</v>
      </c>
      <c r="E481" t="s">
        <v>66</v>
      </c>
      <c r="F481">
        <v>468</v>
      </c>
      <c r="G481">
        <v>2585</v>
      </c>
      <c r="H481">
        <v>100</v>
      </c>
      <c r="I481">
        <v>17</v>
      </c>
      <c r="J481" t="s">
        <v>33</v>
      </c>
      <c r="K481" t="s">
        <v>64</v>
      </c>
      <c r="L481" t="s">
        <v>51</v>
      </c>
      <c r="M481" t="s">
        <v>23</v>
      </c>
      <c r="N481" t="s">
        <v>40</v>
      </c>
      <c r="O481">
        <v>4.5</v>
      </c>
      <c r="P481" t="s">
        <v>25</v>
      </c>
      <c r="Q481">
        <v>4.2</v>
      </c>
      <c r="R481">
        <v>4.5</v>
      </c>
      <c r="S481">
        <f>(C481-D481)*24</f>
        <v>2.0000000000582077</v>
      </c>
      <c r="T481">
        <f>IF(C481&lt;=D481,1,0)</f>
        <v>0</v>
      </c>
      <c r="U481">
        <f>(C481-B481)*24</f>
        <v>12</v>
      </c>
      <c r="V481" s="2">
        <f>G481/(F481*U481)</f>
        <v>0.4602920227920228</v>
      </c>
      <c r="W481" t="str">
        <f>IF(OR(MONTH(B481)=12, MONTH(B481)&lt;=2), "Winter", IF(AND(MONTH(B481)&gt;=7, MONTH(B481)&lt;=9), "Monsoon", "Other"))</f>
        <v>Winter</v>
      </c>
      <c r="X481">
        <f>IF(C481&gt;D481,1,0)</f>
        <v>1</v>
      </c>
      <c r="Y481" t="str">
        <f t="shared" si="14"/>
        <v>Slight Delay</v>
      </c>
      <c r="Z481">
        <f t="shared" si="15"/>
        <v>0</v>
      </c>
      <c r="AA481" s="6" t="str">
        <f>TEXT(B481, "yyyy-mm-dd")</f>
        <v>2024-01-20</v>
      </c>
    </row>
    <row r="482" spans="1:27" x14ac:dyDescent="0.3">
      <c r="A482" t="s">
        <v>570</v>
      </c>
      <c r="B482" s="1">
        <v>45312</v>
      </c>
      <c r="C482" s="1">
        <v>45312.5</v>
      </c>
      <c r="D482" s="1">
        <v>45312.416666666664</v>
      </c>
      <c r="E482" t="s">
        <v>50</v>
      </c>
      <c r="F482">
        <v>358</v>
      </c>
      <c r="G482">
        <v>2634</v>
      </c>
      <c r="H482">
        <v>167</v>
      </c>
      <c r="I482">
        <v>11</v>
      </c>
      <c r="J482" t="s">
        <v>37</v>
      </c>
      <c r="K482" t="s">
        <v>21</v>
      </c>
      <c r="L482" t="s">
        <v>86</v>
      </c>
      <c r="M482" t="s">
        <v>48</v>
      </c>
      <c r="N482" t="s">
        <v>40</v>
      </c>
      <c r="O482">
        <v>4</v>
      </c>
      <c r="P482" t="s">
        <v>25</v>
      </c>
      <c r="Q482">
        <v>4.2</v>
      </c>
      <c r="R482">
        <v>4</v>
      </c>
      <c r="S482">
        <f>(C482-D482)*24</f>
        <v>2.0000000000582077</v>
      </c>
      <c r="T482">
        <f>IF(C482&lt;=D482,1,0)</f>
        <v>0</v>
      </c>
      <c r="U482">
        <f>(C482-B482)*24</f>
        <v>12</v>
      </c>
      <c r="V482" s="2">
        <f>G482/(F482*U482)</f>
        <v>0.61312849162011174</v>
      </c>
      <c r="W482" t="str">
        <f>IF(OR(MONTH(B482)=12, MONTH(B482)&lt;=2), "Winter", IF(AND(MONTH(B482)&gt;=7, MONTH(B482)&lt;=9), "Monsoon", "Other"))</f>
        <v>Winter</v>
      </c>
      <c r="X482">
        <f>IF(C482&gt;D482,1,0)</f>
        <v>1</v>
      </c>
      <c r="Y482" t="str">
        <f t="shared" si="14"/>
        <v>Slight Delay</v>
      </c>
      <c r="Z482">
        <f t="shared" si="15"/>
        <v>0</v>
      </c>
      <c r="AA482" s="6" t="str">
        <f>TEXT(B482, "yyyy-mm-dd")</f>
        <v>2024-01-21</v>
      </c>
    </row>
    <row r="483" spans="1:27" x14ac:dyDescent="0.3">
      <c r="A483" t="s">
        <v>571</v>
      </c>
      <c r="B483" s="1">
        <v>45312.041666666664</v>
      </c>
      <c r="C483" s="1">
        <v>45312.541666666664</v>
      </c>
      <c r="D483" s="1">
        <v>45312.458333333336</v>
      </c>
      <c r="E483" t="s">
        <v>66</v>
      </c>
      <c r="F483">
        <v>219</v>
      </c>
      <c r="G483">
        <v>2573</v>
      </c>
      <c r="H483">
        <v>446</v>
      </c>
      <c r="I483">
        <v>6</v>
      </c>
      <c r="J483" t="s">
        <v>28</v>
      </c>
      <c r="K483" t="s">
        <v>64</v>
      </c>
      <c r="L483" t="s">
        <v>44</v>
      </c>
      <c r="M483" t="s">
        <v>45</v>
      </c>
      <c r="N483" t="s">
        <v>40</v>
      </c>
      <c r="O483">
        <v>4.2</v>
      </c>
      <c r="P483" t="s">
        <v>25</v>
      </c>
      <c r="Q483">
        <v>4.2</v>
      </c>
      <c r="R483">
        <v>4.2</v>
      </c>
      <c r="S483">
        <f>(C483-D483)*24</f>
        <v>1.9999999998835847</v>
      </c>
      <c r="T483">
        <f>IF(C483&lt;=D483,1,0)</f>
        <v>0</v>
      </c>
      <c r="U483">
        <f>(C483-B483)*24</f>
        <v>12</v>
      </c>
      <c r="V483" s="2">
        <f>G483/(F483*U483)</f>
        <v>0.97907153729071539</v>
      </c>
      <c r="W483" t="str">
        <f>IF(OR(MONTH(B483)=12, MONTH(B483)&lt;=2), "Winter", IF(AND(MONTH(B483)&gt;=7, MONTH(B483)&lt;=9), "Monsoon", "Other"))</f>
        <v>Winter</v>
      </c>
      <c r="X483">
        <f>IF(C483&gt;D483,1,0)</f>
        <v>1</v>
      </c>
      <c r="Y483" t="str">
        <f t="shared" si="14"/>
        <v>Slight Delay</v>
      </c>
      <c r="Z483">
        <f t="shared" si="15"/>
        <v>0</v>
      </c>
      <c r="AA483" s="6" t="str">
        <f>TEXT(B483, "yyyy-mm-dd")</f>
        <v>2024-01-21</v>
      </c>
    </row>
    <row r="484" spans="1:27" x14ac:dyDescent="0.3">
      <c r="A484" t="s">
        <v>572</v>
      </c>
      <c r="B484" s="1">
        <v>45312.083333333336</v>
      </c>
      <c r="C484" s="1">
        <v>45312.583333333336</v>
      </c>
      <c r="D484" s="1">
        <v>45312.5</v>
      </c>
      <c r="E484" t="s">
        <v>32</v>
      </c>
      <c r="F484">
        <v>693</v>
      </c>
      <c r="G484">
        <v>1382</v>
      </c>
      <c r="H484">
        <v>150</v>
      </c>
      <c r="I484">
        <v>20</v>
      </c>
      <c r="J484" t="s">
        <v>33</v>
      </c>
      <c r="K484" t="s">
        <v>64</v>
      </c>
      <c r="L484" t="s">
        <v>111</v>
      </c>
      <c r="M484" t="s">
        <v>48</v>
      </c>
      <c r="N484" t="s">
        <v>24</v>
      </c>
      <c r="P484" t="s">
        <v>25</v>
      </c>
      <c r="Q484">
        <v>4.2</v>
      </c>
      <c r="R484">
        <v>4.2</v>
      </c>
      <c r="S484">
        <f>(C484-D484)*24</f>
        <v>2.0000000000582077</v>
      </c>
      <c r="T484">
        <f>IF(C484&lt;=D484,1,0)</f>
        <v>0</v>
      </c>
      <c r="U484">
        <f>(C484-B484)*24</f>
        <v>12</v>
      </c>
      <c r="V484" s="2">
        <f>G484/(F484*U484)</f>
        <v>0.16618566618566619</v>
      </c>
      <c r="W484" t="str">
        <f>IF(OR(MONTH(B484)=12, MONTH(B484)&lt;=2), "Winter", IF(AND(MONTH(B484)&gt;=7, MONTH(B484)&lt;=9), "Monsoon", "Other"))</f>
        <v>Winter</v>
      </c>
      <c r="X484">
        <f>IF(C484&gt;D484,1,0)</f>
        <v>1</v>
      </c>
      <c r="Y484" t="str">
        <f t="shared" si="14"/>
        <v>Slight Delay</v>
      </c>
      <c r="Z484">
        <f t="shared" si="15"/>
        <v>0</v>
      </c>
      <c r="AA484" s="6" t="str">
        <f>TEXT(B484, "yyyy-mm-dd")</f>
        <v>2024-01-21</v>
      </c>
    </row>
    <row r="485" spans="1:27" x14ac:dyDescent="0.3">
      <c r="A485" t="s">
        <v>573</v>
      </c>
      <c r="B485" s="1">
        <v>45312.125</v>
      </c>
      <c r="C485" s="1">
        <v>45312.625</v>
      </c>
      <c r="D485" s="1">
        <v>45312.541666666664</v>
      </c>
      <c r="E485" t="s">
        <v>50</v>
      </c>
      <c r="F485">
        <v>193</v>
      </c>
      <c r="G485">
        <v>2984</v>
      </c>
      <c r="H485">
        <v>538</v>
      </c>
      <c r="I485">
        <v>15</v>
      </c>
      <c r="J485" t="s">
        <v>37</v>
      </c>
      <c r="K485" t="s">
        <v>38</v>
      </c>
      <c r="L485" t="s">
        <v>201</v>
      </c>
      <c r="M485" t="s">
        <v>23</v>
      </c>
      <c r="N485" t="s">
        <v>40</v>
      </c>
      <c r="O485">
        <v>4.2</v>
      </c>
      <c r="P485" t="s">
        <v>25</v>
      </c>
      <c r="Q485">
        <v>4.2</v>
      </c>
      <c r="R485">
        <v>4.2</v>
      </c>
      <c r="S485">
        <f>(C485-D485)*24</f>
        <v>2.0000000000582077</v>
      </c>
      <c r="T485">
        <f>IF(C485&lt;=D485,1,0)</f>
        <v>0</v>
      </c>
      <c r="U485">
        <f>(C485-B485)*24</f>
        <v>12</v>
      </c>
      <c r="V485" s="2">
        <f>G485/(F485*U485)</f>
        <v>1.2884283246977548</v>
      </c>
      <c r="W485" t="str">
        <f>IF(OR(MONTH(B485)=12, MONTH(B485)&lt;=2), "Winter", IF(AND(MONTH(B485)&gt;=7, MONTH(B485)&lt;=9), "Monsoon", "Other"))</f>
        <v>Winter</v>
      </c>
      <c r="X485">
        <f>IF(C485&gt;D485,1,0)</f>
        <v>1</v>
      </c>
      <c r="Y485" t="str">
        <f t="shared" si="14"/>
        <v>Slight Delay</v>
      </c>
      <c r="Z485">
        <f t="shared" si="15"/>
        <v>0</v>
      </c>
      <c r="AA485" s="6" t="str">
        <f>TEXT(B485, "yyyy-mm-dd")</f>
        <v>2024-01-21</v>
      </c>
    </row>
    <row r="486" spans="1:27" x14ac:dyDescent="0.3">
      <c r="A486" t="s">
        <v>574</v>
      </c>
      <c r="B486" s="1">
        <v>45312.166666666664</v>
      </c>
      <c r="C486" s="1">
        <v>45312.666666666664</v>
      </c>
      <c r="D486" s="1">
        <v>45312.583333333336</v>
      </c>
      <c r="E486" t="s">
        <v>32</v>
      </c>
      <c r="F486">
        <v>370</v>
      </c>
      <c r="G486">
        <v>1984</v>
      </c>
      <c r="H486">
        <v>326</v>
      </c>
      <c r="I486">
        <v>18</v>
      </c>
      <c r="J486" t="s">
        <v>33</v>
      </c>
      <c r="K486" t="s">
        <v>38</v>
      </c>
      <c r="L486" t="s">
        <v>229</v>
      </c>
      <c r="M486" t="s">
        <v>61</v>
      </c>
      <c r="N486" t="s">
        <v>24</v>
      </c>
      <c r="O486">
        <v>4.5</v>
      </c>
      <c r="P486" t="s">
        <v>25</v>
      </c>
      <c r="Q486">
        <v>4.3</v>
      </c>
      <c r="R486">
        <v>4.5</v>
      </c>
      <c r="S486">
        <f>(C486-D486)*24</f>
        <v>1.9999999998835847</v>
      </c>
      <c r="T486">
        <f>IF(C486&lt;=D486,1,0)</f>
        <v>0</v>
      </c>
      <c r="U486">
        <f>(C486-B486)*24</f>
        <v>12</v>
      </c>
      <c r="V486" s="2">
        <f>G486/(F486*U486)</f>
        <v>0.44684684684684683</v>
      </c>
      <c r="W486" t="str">
        <f>IF(OR(MONTH(B486)=12, MONTH(B486)&lt;=2), "Winter", IF(AND(MONTH(B486)&gt;=7, MONTH(B486)&lt;=9), "Monsoon", "Other"))</f>
        <v>Winter</v>
      </c>
      <c r="X486">
        <f>IF(C486&gt;D486,1,0)</f>
        <v>1</v>
      </c>
      <c r="Y486" t="str">
        <f t="shared" si="14"/>
        <v>Slight Delay</v>
      </c>
      <c r="Z486">
        <f t="shared" si="15"/>
        <v>0</v>
      </c>
      <c r="AA486" s="6" t="str">
        <f>TEXT(B486, "yyyy-mm-dd")</f>
        <v>2024-01-21</v>
      </c>
    </row>
    <row r="487" spans="1:27" x14ac:dyDescent="0.3">
      <c r="A487" t="s">
        <v>575</v>
      </c>
      <c r="B487" s="1">
        <v>45312.208333333336</v>
      </c>
      <c r="C487" s="1">
        <v>45312.708333333336</v>
      </c>
      <c r="D487" s="1">
        <v>45312.625</v>
      </c>
      <c r="E487" t="s">
        <v>55</v>
      </c>
      <c r="F487">
        <v>138</v>
      </c>
      <c r="G487">
        <v>995</v>
      </c>
      <c r="H487">
        <v>573</v>
      </c>
      <c r="I487">
        <v>16</v>
      </c>
      <c r="J487" t="s">
        <v>28</v>
      </c>
      <c r="K487" t="s">
        <v>21</v>
      </c>
      <c r="L487" t="s">
        <v>81</v>
      </c>
      <c r="M487" t="s">
        <v>23</v>
      </c>
      <c r="N487" t="s">
        <v>24</v>
      </c>
      <c r="O487">
        <v>4.5</v>
      </c>
      <c r="P487" t="s">
        <v>25</v>
      </c>
      <c r="Q487">
        <v>4.3</v>
      </c>
      <c r="R487">
        <v>4.5</v>
      </c>
      <c r="S487">
        <f>(C487-D487)*24</f>
        <v>2.0000000000582077</v>
      </c>
      <c r="T487">
        <f>IF(C487&lt;=D487,1,0)</f>
        <v>0</v>
      </c>
      <c r="U487">
        <f>(C487-B487)*24</f>
        <v>12</v>
      </c>
      <c r="V487" s="2">
        <f>G487/(F487*U487)</f>
        <v>0.60084541062801933</v>
      </c>
      <c r="W487" t="str">
        <f>IF(OR(MONTH(B487)=12, MONTH(B487)&lt;=2), "Winter", IF(AND(MONTH(B487)&gt;=7, MONTH(B487)&lt;=9), "Monsoon", "Other"))</f>
        <v>Winter</v>
      </c>
      <c r="X487">
        <f>IF(C487&gt;D487,1,0)</f>
        <v>1</v>
      </c>
      <c r="Y487" t="str">
        <f t="shared" si="14"/>
        <v>Slight Delay</v>
      </c>
      <c r="Z487">
        <f t="shared" si="15"/>
        <v>0</v>
      </c>
      <c r="AA487" s="6" t="str">
        <f>TEXT(B487, "yyyy-mm-dd")</f>
        <v>2024-01-21</v>
      </c>
    </row>
    <row r="488" spans="1:27" x14ac:dyDescent="0.3">
      <c r="A488" t="s">
        <v>576</v>
      </c>
      <c r="B488" s="1">
        <v>45312.25</v>
      </c>
      <c r="C488" s="1">
        <v>45312.75</v>
      </c>
      <c r="D488" s="1">
        <v>45312.666666666664</v>
      </c>
      <c r="E488" t="s">
        <v>32</v>
      </c>
      <c r="F488">
        <v>401</v>
      </c>
      <c r="G488">
        <v>4580</v>
      </c>
      <c r="H488">
        <v>617</v>
      </c>
      <c r="I488">
        <v>5</v>
      </c>
      <c r="J488" t="s">
        <v>20</v>
      </c>
      <c r="K488" t="s">
        <v>21</v>
      </c>
      <c r="L488" t="s">
        <v>84</v>
      </c>
      <c r="M488" t="s">
        <v>23</v>
      </c>
      <c r="N488" t="s">
        <v>40</v>
      </c>
      <c r="O488">
        <v>4.2</v>
      </c>
      <c r="P488" t="s">
        <v>25</v>
      </c>
      <c r="Q488">
        <v>4.2</v>
      </c>
      <c r="R488">
        <v>4.2</v>
      </c>
      <c r="S488">
        <f>(C488-D488)*24</f>
        <v>2.0000000000582077</v>
      </c>
      <c r="T488">
        <f>IF(C488&lt;=D488,1,0)</f>
        <v>0</v>
      </c>
      <c r="U488">
        <f>(C488-B488)*24</f>
        <v>12</v>
      </c>
      <c r="V488" s="2">
        <f>G488/(F488*U488)</f>
        <v>0.95178719866999173</v>
      </c>
      <c r="W488" t="str">
        <f>IF(OR(MONTH(B488)=12, MONTH(B488)&lt;=2), "Winter", IF(AND(MONTH(B488)&gt;=7, MONTH(B488)&lt;=9), "Monsoon", "Other"))</f>
        <v>Winter</v>
      </c>
      <c r="X488">
        <f>IF(C488&gt;D488,1,0)</f>
        <v>1</v>
      </c>
      <c r="Y488" t="str">
        <f t="shared" si="14"/>
        <v>Slight Delay</v>
      </c>
      <c r="Z488">
        <f t="shared" si="15"/>
        <v>0</v>
      </c>
      <c r="AA488" s="6" t="str">
        <f>TEXT(B488, "yyyy-mm-dd")</f>
        <v>2024-01-21</v>
      </c>
    </row>
    <row r="489" spans="1:27" x14ac:dyDescent="0.3">
      <c r="A489" t="s">
        <v>577</v>
      </c>
      <c r="B489" s="1">
        <v>45312.291666666664</v>
      </c>
      <c r="C489" s="1">
        <v>45312.791666666664</v>
      </c>
      <c r="D489" s="1">
        <v>45312.708333333336</v>
      </c>
      <c r="E489" t="s">
        <v>19</v>
      </c>
      <c r="F489">
        <v>93</v>
      </c>
      <c r="G489">
        <v>3055</v>
      </c>
      <c r="H489">
        <v>575</v>
      </c>
      <c r="I489">
        <v>25</v>
      </c>
      <c r="J489" t="s">
        <v>28</v>
      </c>
      <c r="K489" t="s">
        <v>38</v>
      </c>
      <c r="L489" t="s">
        <v>115</v>
      </c>
      <c r="M489" t="s">
        <v>45</v>
      </c>
      <c r="N489" t="s">
        <v>40</v>
      </c>
      <c r="O489">
        <v>3.8</v>
      </c>
      <c r="P489" t="s">
        <v>25</v>
      </c>
      <c r="Q489">
        <v>4.2</v>
      </c>
      <c r="R489">
        <v>3.8</v>
      </c>
      <c r="S489">
        <f>(C489-D489)*24</f>
        <v>1.9999999998835847</v>
      </c>
      <c r="T489">
        <f>IF(C489&lt;=D489,1,0)</f>
        <v>0</v>
      </c>
      <c r="U489">
        <f>(C489-B489)*24</f>
        <v>12</v>
      </c>
      <c r="V489" s="2">
        <f>G489/(F489*U489)</f>
        <v>2.7374551971326166</v>
      </c>
      <c r="W489" t="str">
        <f>IF(OR(MONTH(B489)=12, MONTH(B489)&lt;=2), "Winter", IF(AND(MONTH(B489)&gt;=7, MONTH(B489)&lt;=9), "Monsoon", "Other"))</f>
        <v>Winter</v>
      </c>
      <c r="X489">
        <f>IF(C489&gt;D489,1,0)</f>
        <v>1</v>
      </c>
      <c r="Y489" t="str">
        <f t="shared" si="14"/>
        <v>Slight Delay</v>
      </c>
      <c r="Z489">
        <f t="shared" si="15"/>
        <v>0</v>
      </c>
      <c r="AA489" s="6" t="str">
        <f>TEXT(B489, "yyyy-mm-dd")</f>
        <v>2024-01-21</v>
      </c>
    </row>
    <row r="490" spans="1:27" x14ac:dyDescent="0.3">
      <c r="A490" t="s">
        <v>578</v>
      </c>
      <c r="B490" s="1">
        <v>45312.333333333336</v>
      </c>
      <c r="C490" s="1">
        <v>45312.833333333336</v>
      </c>
      <c r="D490" s="1">
        <v>45312.75</v>
      </c>
      <c r="E490" t="s">
        <v>27</v>
      </c>
      <c r="F490">
        <v>479</v>
      </c>
      <c r="G490">
        <v>2040</v>
      </c>
      <c r="H490">
        <v>312</v>
      </c>
      <c r="I490">
        <v>9</v>
      </c>
      <c r="J490" t="s">
        <v>33</v>
      </c>
      <c r="K490" t="s">
        <v>21</v>
      </c>
      <c r="L490" t="s">
        <v>39</v>
      </c>
      <c r="M490" t="s">
        <v>61</v>
      </c>
      <c r="N490" t="s">
        <v>40</v>
      </c>
      <c r="O490">
        <v>4.2</v>
      </c>
      <c r="P490" t="s">
        <v>25</v>
      </c>
      <c r="Q490">
        <v>4.4000000000000004</v>
      </c>
      <c r="R490">
        <v>4.2</v>
      </c>
      <c r="S490">
        <f>(C490-D490)*24</f>
        <v>2.0000000000582077</v>
      </c>
      <c r="T490">
        <f>IF(C490&lt;=D490,1,0)</f>
        <v>0</v>
      </c>
      <c r="U490">
        <f>(C490-B490)*24</f>
        <v>12</v>
      </c>
      <c r="V490" s="2">
        <f>G490/(F490*U490)</f>
        <v>0.35490605427974947</v>
      </c>
      <c r="W490" t="str">
        <f>IF(OR(MONTH(B490)=12, MONTH(B490)&lt;=2), "Winter", IF(AND(MONTH(B490)&gt;=7, MONTH(B490)&lt;=9), "Monsoon", "Other"))</f>
        <v>Winter</v>
      </c>
      <c r="X490">
        <f>IF(C490&gt;D490,1,0)</f>
        <v>1</v>
      </c>
      <c r="Y490" t="str">
        <f t="shared" si="14"/>
        <v>Slight Delay</v>
      </c>
      <c r="Z490">
        <f t="shared" si="15"/>
        <v>0</v>
      </c>
      <c r="AA490" s="6" t="str">
        <f>TEXT(B490, "yyyy-mm-dd")</f>
        <v>2024-01-21</v>
      </c>
    </row>
    <row r="491" spans="1:27" x14ac:dyDescent="0.3">
      <c r="A491" t="s">
        <v>579</v>
      </c>
      <c r="B491" s="1">
        <v>45312.375</v>
      </c>
      <c r="C491" s="1">
        <v>45312.875</v>
      </c>
      <c r="D491" s="1">
        <v>45312.791666666664</v>
      </c>
      <c r="E491" t="s">
        <v>32</v>
      </c>
      <c r="F491">
        <v>413</v>
      </c>
      <c r="G491">
        <v>1248</v>
      </c>
      <c r="H491">
        <v>257</v>
      </c>
      <c r="I491">
        <v>12</v>
      </c>
      <c r="J491" t="s">
        <v>28</v>
      </c>
      <c r="K491" t="s">
        <v>64</v>
      </c>
      <c r="L491" t="s">
        <v>100</v>
      </c>
      <c r="M491" t="s">
        <v>61</v>
      </c>
      <c r="N491" t="s">
        <v>24</v>
      </c>
      <c r="O491">
        <v>3.8</v>
      </c>
      <c r="P491" t="s">
        <v>25</v>
      </c>
      <c r="Q491">
        <v>4.3</v>
      </c>
      <c r="R491">
        <v>3.8</v>
      </c>
      <c r="S491">
        <f>(C491-D491)*24</f>
        <v>2.0000000000582077</v>
      </c>
      <c r="T491">
        <f>IF(C491&lt;=D491,1,0)</f>
        <v>0</v>
      </c>
      <c r="U491">
        <f>(C491-B491)*24</f>
        <v>12</v>
      </c>
      <c r="V491" s="2">
        <f>G491/(F491*U491)</f>
        <v>0.25181598062953997</v>
      </c>
      <c r="W491" t="str">
        <f>IF(OR(MONTH(B491)=12, MONTH(B491)&lt;=2), "Winter", IF(AND(MONTH(B491)&gt;=7, MONTH(B491)&lt;=9), "Monsoon", "Other"))</f>
        <v>Winter</v>
      </c>
      <c r="X491">
        <f>IF(C491&gt;D491,1,0)</f>
        <v>1</v>
      </c>
      <c r="Y491" t="str">
        <f t="shared" si="14"/>
        <v>Slight Delay</v>
      </c>
      <c r="Z491">
        <f t="shared" si="15"/>
        <v>0</v>
      </c>
      <c r="AA491" s="6" t="str">
        <f>TEXT(B491, "yyyy-mm-dd")</f>
        <v>2024-01-21</v>
      </c>
    </row>
    <row r="492" spans="1:27" x14ac:dyDescent="0.3">
      <c r="A492" t="s">
        <v>580</v>
      </c>
      <c r="B492" s="1">
        <v>45312.416666666664</v>
      </c>
      <c r="C492" s="1">
        <v>45312.916666666664</v>
      </c>
      <c r="D492" s="1">
        <v>45312.833333333336</v>
      </c>
      <c r="E492" t="s">
        <v>27</v>
      </c>
      <c r="F492">
        <v>257</v>
      </c>
      <c r="G492">
        <v>2932</v>
      </c>
      <c r="H492">
        <v>523</v>
      </c>
      <c r="I492">
        <v>18</v>
      </c>
      <c r="J492" t="s">
        <v>20</v>
      </c>
      <c r="K492" t="s">
        <v>21</v>
      </c>
      <c r="L492" t="s">
        <v>138</v>
      </c>
      <c r="M492" t="s">
        <v>30</v>
      </c>
      <c r="N492" t="s">
        <v>24</v>
      </c>
      <c r="P492" t="s">
        <v>25</v>
      </c>
      <c r="Q492">
        <v>4.3</v>
      </c>
      <c r="R492">
        <v>4.3</v>
      </c>
      <c r="S492">
        <f>(C492-D492)*24</f>
        <v>1.9999999998835847</v>
      </c>
      <c r="T492">
        <f>IF(C492&lt;=D492,1,0)</f>
        <v>0</v>
      </c>
      <c r="U492">
        <f>(C492-B492)*24</f>
        <v>12</v>
      </c>
      <c r="V492" s="2">
        <f>G492/(F492*U492)</f>
        <v>0.95071335927367051</v>
      </c>
      <c r="W492" t="str">
        <f>IF(OR(MONTH(B492)=12, MONTH(B492)&lt;=2), "Winter", IF(AND(MONTH(B492)&gt;=7, MONTH(B492)&lt;=9), "Monsoon", "Other"))</f>
        <v>Winter</v>
      </c>
      <c r="X492">
        <f>IF(C492&gt;D492,1,0)</f>
        <v>1</v>
      </c>
      <c r="Y492" t="str">
        <f t="shared" si="14"/>
        <v>Slight Delay</v>
      </c>
      <c r="Z492">
        <f t="shared" si="15"/>
        <v>0</v>
      </c>
      <c r="AA492" s="6" t="str">
        <f>TEXT(B492, "yyyy-mm-dd")</f>
        <v>2024-01-21</v>
      </c>
    </row>
    <row r="493" spans="1:27" x14ac:dyDescent="0.3">
      <c r="A493" t="s">
        <v>581</v>
      </c>
      <c r="B493" s="1">
        <v>45312.458333333336</v>
      </c>
      <c r="C493" s="1">
        <v>45312.958333333336</v>
      </c>
      <c r="D493" s="1">
        <v>45312.875</v>
      </c>
      <c r="E493" t="s">
        <v>50</v>
      </c>
      <c r="F493">
        <v>450</v>
      </c>
      <c r="G493">
        <v>2663</v>
      </c>
      <c r="H493">
        <v>340</v>
      </c>
      <c r="I493">
        <v>21</v>
      </c>
      <c r="J493" t="s">
        <v>28</v>
      </c>
      <c r="K493" t="s">
        <v>38</v>
      </c>
      <c r="L493" t="s">
        <v>159</v>
      </c>
      <c r="M493" t="s">
        <v>23</v>
      </c>
      <c r="N493" t="s">
        <v>24</v>
      </c>
      <c r="P493" t="s">
        <v>25</v>
      </c>
      <c r="Q493">
        <v>4.3</v>
      </c>
      <c r="R493">
        <v>4.3</v>
      </c>
      <c r="S493">
        <f>(C493-D493)*24</f>
        <v>2.0000000000582077</v>
      </c>
      <c r="T493">
        <f>IF(C493&lt;=D493,1,0)</f>
        <v>0</v>
      </c>
      <c r="U493">
        <f>(C493-B493)*24</f>
        <v>12</v>
      </c>
      <c r="V493" s="2">
        <f>G493/(F493*U493)</f>
        <v>0.49314814814814817</v>
      </c>
      <c r="W493" t="str">
        <f>IF(OR(MONTH(B493)=12, MONTH(B493)&lt;=2), "Winter", IF(AND(MONTH(B493)&gt;=7, MONTH(B493)&lt;=9), "Monsoon", "Other"))</f>
        <v>Winter</v>
      </c>
      <c r="X493">
        <f>IF(C493&gt;D493,1,0)</f>
        <v>1</v>
      </c>
      <c r="Y493" t="str">
        <f t="shared" si="14"/>
        <v>Slight Delay</v>
      </c>
      <c r="Z493">
        <f t="shared" si="15"/>
        <v>0</v>
      </c>
      <c r="AA493" s="6" t="str">
        <f>TEXT(B493, "yyyy-mm-dd")</f>
        <v>2024-01-21</v>
      </c>
    </row>
    <row r="494" spans="1:27" x14ac:dyDescent="0.3">
      <c r="A494" t="s">
        <v>582</v>
      </c>
      <c r="B494" s="1">
        <v>45312.5</v>
      </c>
      <c r="C494" s="1">
        <v>45313</v>
      </c>
      <c r="D494" s="1">
        <v>45312.916666666664</v>
      </c>
      <c r="E494" t="s">
        <v>50</v>
      </c>
      <c r="F494">
        <v>126</v>
      </c>
      <c r="G494">
        <v>2971</v>
      </c>
      <c r="H494">
        <v>238</v>
      </c>
      <c r="I494">
        <v>3</v>
      </c>
      <c r="J494" t="s">
        <v>20</v>
      </c>
      <c r="K494" t="s">
        <v>34</v>
      </c>
      <c r="L494" t="s">
        <v>42</v>
      </c>
      <c r="M494" t="s">
        <v>45</v>
      </c>
      <c r="N494" t="s">
        <v>24</v>
      </c>
      <c r="O494">
        <v>4</v>
      </c>
      <c r="P494" t="s">
        <v>25</v>
      </c>
      <c r="Q494">
        <v>4.2</v>
      </c>
      <c r="R494">
        <v>4</v>
      </c>
      <c r="S494">
        <f>(C494-D494)*24</f>
        <v>2.0000000000582077</v>
      </c>
      <c r="T494">
        <f>IF(C494&lt;=D494,1,0)</f>
        <v>0</v>
      </c>
      <c r="U494">
        <f>(C494-B494)*24</f>
        <v>12</v>
      </c>
      <c r="V494" s="2">
        <f>G494/(F494*U494)</f>
        <v>1.96494708994709</v>
      </c>
      <c r="W494" t="str">
        <f>IF(OR(MONTH(B494)=12, MONTH(B494)&lt;=2), "Winter", IF(AND(MONTH(B494)&gt;=7, MONTH(B494)&lt;=9), "Monsoon", "Other"))</f>
        <v>Winter</v>
      </c>
      <c r="X494">
        <f>IF(C494&gt;D494,1,0)</f>
        <v>1</v>
      </c>
      <c r="Y494" t="str">
        <f t="shared" si="14"/>
        <v>Slight Delay</v>
      </c>
      <c r="Z494">
        <f t="shared" si="15"/>
        <v>0</v>
      </c>
      <c r="AA494" s="6" t="str">
        <f>TEXT(B494, "yyyy-mm-dd")</f>
        <v>2024-01-21</v>
      </c>
    </row>
    <row r="495" spans="1:27" x14ac:dyDescent="0.3">
      <c r="A495" t="s">
        <v>583</v>
      </c>
      <c r="B495" s="1">
        <v>45312.541666666664</v>
      </c>
      <c r="C495" s="1">
        <v>45313.041666666664</v>
      </c>
      <c r="D495" s="1">
        <v>45312.958333333336</v>
      </c>
      <c r="E495" t="s">
        <v>27</v>
      </c>
      <c r="F495">
        <v>852</v>
      </c>
      <c r="G495">
        <v>989</v>
      </c>
      <c r="H495">
        <v>476</v>
      </c>
      <c r="I495">
        <v>11</v>
      </c>
      <c r="J495" t="s">
        <v>37</v>
      </c>
      <c r="K495" t="s">
        <v>21</v>
      </c>
      <c r="L495" t="s">
        <v>159</v>
      </c>
      <c r="M495" t="s">
        <v>61</v>
      </c>
      <c r="N495" t="s">
        <v>24</v>
      </c>
      <c r="P495" t="s">
        <v>25</v>
      </c>
      <c r="Q495">
        <v>4.3</v>
      </c>
      <c r="R495">
        <v>4.3</v>
      </c>
      <c r="S495">
        <f>(C495-D495)*24</f>
        <v>1.9999999998835847</v>
      </c>
      <c r="T495">
        <f>IF(C495&lt;=D495,1,0)</f>
        <v>0</v>
      </c>
      <c r="U495">
        <f>(C495-B495)*24</f>
        <v>12</v>
      </c>
      <c r="V495" s="2">
        <f>G495/(F495*U495)</f>
        <v>9.6733176838810636E-2</v>
      </c>
      <c r="W495" t="str">
        <f>IF(OR(MONTH(B495)=12, MONTH(B495)&lt;=2), "Winter", IF(AND(MONTH(B495)&gt;=7, MONTH(B495)&lt;=9), "Monsoon", "Other"))</f>
        <v>Winter</v>
      </c>
      <c r="X495">
        <f>IF(C495&gt;D495,1,0)</f>
        <v>1</v>
      </c>
      <c r="Y495" t="str">
        <f t="shared" si="14"/>
        <v>Slight Delay</v>
      </c>
      <c r="Z495">
        <f t="shared" si="15"/>
        <v>0</v>
      </c>
      <c r="AA495" s="6" t="str">
        <f>TEXT(B495, "yyyy-mm-dd")</f>
        <v>2024-01-21</v>
      </c>
    </row>
    <row r="496" spans="1:27" x14ac:dyDescent="0.3">
      <c r="A496" t="s">
        <v>584</v>
      </c>
      <c r="B496" s="1">
        <v>45312.583333333336</v>
      </c>
      <c r="C496" s="1">
        <v>45313.083333333336</v>
      </c>
      <c r="D496" s="1">
        <v>45313</v>
      </c>
      <c r="E496" t="s">
        <v>32</v>
      </c>
      <c r="F496">
        <v>708</v>
      </c>
      <c r="G496">
        <v>4608</v>
      </c>
      <c r="H496">
        <v>162</v>
      </c>
      <c r="I496">
        <v>18</v>
      </c>
      <c r="J496" t="s">
        <v>28</v>
      </c>
      <c r="K496" t="s">
        <v>38</v>
      </c>
      <c r="L496" t="s">
        <v>100</v>
      </c>
      <c r="M496" t="s">
        <v>48</v>
      </c>
      <c r="N496" t="s">
        <v>24</v>
      </c>
      <c r="O496">
        <v>3.8</v>
      </c>
      <c r="P496" t="s">
        <v>25</v>
      </c>
      <c r="Q496">
        <v>4.2</v>
      </c>
      <c r="R496">
        <v>3.8</v>
      </c>
      <c r="S496">
        <f>(C496-D496)*24</f>
        <v>2.0000000000582077</v>
      </c>
      <c r="T496">
        <f>IF(C496&lt;=D496,1,0)</f>
        <v>0</v>
      </c>
      <c r="U496">
        <f>(C496-B496)*24</f>
        <v>12</v>
      </c>
      <c r="V496" s="2">
        <f>G496/(F496*U496)</f>
        <v>0.5423728813559322</v>
      </c>
      <c r="W496" t="str">
        <f>IF(OR(MONTH(B496)=12, MONTH(B496)&lt;=2), "Winter", IF(AND(MONTH(B496)&gt;=7, MONTH(B496)&lt;=9), "Monsoon", "Other"))</f>
        <v>Winter</v>
      </c>
      <c r="X496">
        <f>IF(C496&gt;D496,1,0)</f>
        <v>1</v>
      </c>
      <c r="Y496" t="str">
        <f t="shared" si="14"/>
        <v>Slight Delay</v>
      </c>
      <c r="Z496">
        <f t="shared" si="15"/>
        <v>0</v>
      </c>
      <c r="AA496" s="6" t="str">
        <f>TEXT(B496, "yyyy-mm-dd")</f>
        <v>2024-01-21</v>
      </c>
    </row>
    <row r="497" spans="1:27" x14ac:dyDescent="0.3">
      <c r="A497" t="s">
        <v>585</v>
      </c>
      <c r="B497" s="1">
        <v>45312.625</v>
      </c>
      <c r="C497" s="1">
        <v>45313.125</v>
      </c>
      <c r="D497" s="1">
        <v>45313.041666666664</v>
      </c>
      <c r="E497" t="s">
        <v>50</v>
      </c>
      <c r="F497">
        <v>56</v>
      </c>
      <c r="G497">
        <v>2561</v>
      </c>
      <c r="H497">
        <v>147</v>
      </c>
      <c r="I497">
        <v>15</v>
      </c>
      <c r="J497" t="s">
        <v>28</v>
      </c>
      <c r="K497" t="s">
        <v>64</v>
      </c>
      <c r="L497" t="s">
        <v>39</v>
      </c>
      <c r="M497" t="s">
        <v>30</v>
      </c>
      <c r="N497" t="s">
        <v>24</v>
      </c>
      <c r="P497" t="s">
        <v>25</v>
      </c>
      <c r="Q497">
        <v>4.3</v>
      </c>
      <c r="R497">
        <v>4.3</v>
      </c>
      <c r="S497">
        <f>(C497-D497)*24</f>
        <v>2.0000000000582077</v>
      </c>
      <c r="T497">
        <f>IF(C497&lt;=D497,1,0)</f>
        <v>0</v>
      </c>
      <c r="U497">
        <f>(C497-B497)*24</f>
        <v>12</v>
      </c>
      <c r="V497" s="2">
        <f>G497/(F497*U497)</f>
        <v>3.8110119047619047</v>
      </c>
      <c r="W497" t="str">
        <f>IF(OR(MONTH(B497)=12, MONTH(B497)&lt;=2), "Winter", IF(AND(MONTH(B497)&gt;=7, MONTH(B497)&lt;=9), "Monsoon", "Other"))</f>
        <v>Winter</v>
      </c>
      <c r="X497">
        <f>IF(C497&gt;D497,1,0)</f>
        <v>1</v>
      </c>
      <c r="Y497" t="str">
        <f t="shared" si="14"/>
        <v>Slight Delay</v>
      </c>
      <c r="Z497">
        <f t="shared" si="15"/>
        <v>0</v>
      </c>
      <c r="AA497" s="6" t="str">
        <f>TEXT(B497, "yyyy-mm-dd")</f>
        <v>2024-01-21</v>
      </c>
    </row>
    <row r="498" spans="1:27" x14ac:dyDescent="0.3">
      <c r="A498" t="s">
        <v>586</v>
      </c>
      <c r="B498" s="1">
        <v>45312.666666666664</v>
      </c>
      <c r="C498" s="1">
        <v>45313.166666666664</v>
      </c>
      <c r="D498" s="1">
        <v>45313.083333333336</v>
      </c>
      <c r="E498" t="s">
        <v>27</v>
      </c>
      <c r="F498">
        <v>141</v>
      </c>
      <c r="G498">
        <v>2042</v>
      </c>
      <c r="H498">
        <v>162</v>
      </c>
      <c r="I498">
        <v>11</v>
      </c>
      <c r="J498" t="s">
        <v>33</v>
      </c>
      <c r="K498" t="s">
        <v>21</v>
      </c>
      <c r="L498" t="s">
        <v>141</v>
      </c>
      <c r="M498" t="s">
        <v>48</v>
      </c>
      <c r="N498" t="s">
        <v>40</v>
      </c>
      <c r="P498" t="s">
        <v>25</v>
      </c>
      <c r="Q498">
        <v>4.2</v>
      </c>
      <c r="R498">
        <v>4.2</v>
      </c>
      <c r="S498">
        <f>(C498-D498)*24</f>
        <v>1.9999999998835847</v>
      </c>
      <c r="T498">
        <f>IF(C498&lt;=D498,1,0)</f>
        <v>0</v>
      </c>
      <c r="U498">
        <f>(C498-B498)*24</f>
        <v>12</v>
      </c>
      <c r="V498" s="2">
        <f>G498/(F498*U498)</f>
        <v>1.206855791962175</v>
      </c>
      <c r="W498" t="str">
        <f>IF(OR(MONTH(B498)=12, MONTH(B498)&lt;=2), "Winter", IF(AND(MONTH(B498)&gt;=7, MONTH(B498)&lt;=9), "Monsoon", "Other"))</f>
        <v>Winter</v>
      </c>
      <c r="X498">
        <f>IF(C498&gt;D498,1,0)</f>
        <v>1</v>
      </c>
      <c r="Y498" t="str">
        <f t="shared" si="14"/>
        <v>Slight Delay</v>
      </c>
      <c r="Z498">
        <f t="shared" si="15"/>
        <v>0</v>
      </c>
      <c r="AA498" s="6" t="str">
        <f>TEXT(B498, "yyyy-mm-dd")</f>
        <v>2024-01-21</v>
      </c>
    </row>
    <row r="499" spans="1:27" x14ac:dyDescent="0.3">
      <c r="A499" t="s">
        <v>587</v>
      </c>
      <c r="B499" s="1">
        <v>45312.708333333336</v>
      </c>
      <c r="C499" s="1">
        <v>45313.208333333336</v>
      </c>
      <c r="D499" s="1">
        <v>45313.125</v>
      </c>
      <c r="E499" t="s">
        <v>32</v>
      </c>
      <c r="F499">
        <v>876</v>
      </c>
      <c r="G499">
        <v>711</v>
      </c>
      <c r="H499">
        <v>393</v>
      </c>
      <c r="I499">
        <v>21</v>
      </c>
      <c r="J499" t="s">
        <v>20</v>
      </c>
      <c r="K499" t="s">
        <v>21</v>
      </c>
      <c r="L499" t="s">
        <v>78</v>
      </c>
      <c r="M499" t="s">
        <v>61</v>
      </c>
      <c r="N499" t="s">
        <v>40</v>
      </c>
      <c r="P499" t="s">
        <v>25</v>
      </c>
      <c r="Q499">
        <v>4.4000000000000004</v>
      </c>
      <c r="R499">
        <v>4.4000000000000004</v>
      </c>
      <c r="S499">
        <f>(C499-D499)*24</f>
        <v>2.0000000000582077</v>
      </c>
      <c r="T499">
        <f>IF(C499&lt;=D499,1,0)</f>
        <v>0</v>
      </c>
      <c r="U499">
        <f>(C499-B499)*24</f>
        <v>12</v>
      </c>
      <c r="V499" s="2">
        <f>G499/(F499*U499)</f>
        <v>6.763698630136987E-2</v>
      </c>
      <c r="W499" t="str">
        <f>IF(OR(MONTH(B499)=12, MONTH(B499)&lt;=2), "Winter", IF(AND(MONTH(B499)&gt;=7, MONTH(B499)&lt;=9), "Monsoon", "Other"))</f>
        <v>Winter</v>
      </c>
      <c r="X499">
        <f>IF(C499&gt;D499,1,0)</f>
        <v>1</v>
      </c>
      <c r="Y499" t="str">
        <f t="shared" si="14"/>
        <v>Slight Delay</v>
      </c>
      <c r="Z499">
        <f t="shared" si="15"/>
        <v>0</v>
      </c>
      <c r="AA499" s="6" t="str">
        <f>TEXT(B499, "yyyy-mm-dd")</f>
        <v>2024-01-21</v>
      </c>
    </row>
    <row r="500" spans="1:27" x14ac:dyDescent="0.3">
      <c r="A500" t="s">
        <v>588</v>
      </c>
      <c r="B500" s="1">
        <v>45312.75</v>
      </c>
      <c r="C500" s="1">
        <v>45313.25</v>
      </c>
      <c r="D500" s="1">
        <v>45313.166666666664</v>
      </c>
      <c r="E500" t="s">
        <v>27</v>
      </c>
      <c r="F500">
        <v>423</v>
      </c>
      <c r="G500">
        <v>2992</v>
      </c>
      <c r="H500">
        <v>335</v>
      </c>
      <c r="I500">
        <v>16</v>
      </c>
      <c r="J500" t="s">
        <v>20</v>
      </c>
      <c r="K500" t="s">
        <v>64</v>
      </c>
      <c r="L500" t="s">
        <v>29</v>
      </c>
      <c r="M500" t="s">
        <v>45</v>
      </c>
      <c r="N500" t="s">
        <v>24</v>
      </c>
      <c r="O500">
        <v>4.5</v>
      </c>
      <c r="P500" t="s">
        <v>25</v>
      </c>
      <c r="Q500">
        <v>4.2</v>
      </c>
      <c r="R500">
        <v>4.5</v>
      </c>
      <c r="S500">
        <f>(C500-D500)*24</f>
        <v>2.0000000000582077</v>
      </c>
      <c r="T500">
        <f>IF(C500&lt;=D500,1,0)</f>
        <v>0</v>
      </c>
      <c r="U500">
        <f>(C500-B500)*24</f>
        <v>12</v>
      </c>
      <c r="V500" s="2">
        <f>G500/(F500*U500)</f>
        <v>0.58944050433412132</v>
      </c>
      <c r="W500" t="str">
        <f>IF(OR(MONTH(B500)=12, MONTH(B500)&lt;=2), "Winter", IF(AND(MONTH(B500)&gt;=7, MONTH(B500)&lt;=9), "Monsoon", "Other"))</f>
        <v>Winter</v>
      </c>
      <c r="X500">
        <f>IF(C500&gt;D500,1,0)</f>
        <v>1</v>
      </c>
      <c r="Y500" t="str">
        <f t="shared" si="14"/>
        <v>Slight Delay</v>
      </c>
      <c r="Z500">
        <f t="shared" si="15"/>
        <v>0</v>
      </c>
      <c r="AA500" s="6" t="str">
        <f>TEXT(B500, "yyyy-mm-dd")</f>
        <v>2024-01-21</v>
      </c>
    </row>
    <row r="501" spans="1:27" x14ac:dyDescent="0.3">
      <c r="A501" t="s">
        <v>589</v>
      </c>
      <c r="B501" s="1">
        <v>45312.791666666664</v>
      </c>
      <c r="C501" s="1">
        <v>45313.291666666664</v>
      </c>
      <c r="D501" s="1">
        <v>45313.208333333336</v>
      </c>
      <c r="E501" t="s">
        <v>32</v>
      </c>
      <c r="F501">
        <v>840</v>
      </c>
      <c r="G501">
        <v>3357</v>
      </c>
      <c r="H501">
        <v>277</v>
      </c>
      <c r="I501">
        <v>8</v>
      </c>
      <c r="J501" t="s">
        <v>37</v>
      </c>
      <c r="K501" t="s">
        <v>34</v>
      </c>
      <c r="L501" t="s">
        <v>225</v>
      </c>
      <c r="M501" t="s">
        <v>45</v>
      </c>
      <c r="N501" t="s">
        <v>24</v>
      </c>
      <c r="P501" t="s">
        <v>25</v>
      </c>
      <c r="Q501">
        <v>4.2</v>
      </c>
      <c r="R501">
        <v>4.2</v>
      </c>
      <c r="S501">
        <f>(C501-D501)*24</f>
        <v>1.9999999998835847</v>
      </c>
      <c r="T501">
        <f>IF(C501&lt;=D501,1,0)</f>
        <v>0</v>
      </c>
      <c r="U501">
        <f>(C501-B501)*24</f>
        <v>12</v>
      </c>
      <c r="V501" s="2">
        <f>G501/(F501*U501)</f>
        <v>0.33303571428571427</v>
      </c>
      <c r="W501" t="str">
        <f>IF(OR(MONTH(B501)=12, MONTH(B501)&lt;=2), "Winter", IF(AND(MONTH(B501)&gt;=7, MONTH(B501)&lt;=9), "Monsoon", "Other"))</f>
        <v>Winter</v>
      </c>
      <c r="X501">
        <f>IF(C501&gt;D501,1,0)</f>
        <v>1</v>
      </c>
      <c r="Y501" t="str">
        <f t="shared" si="14"/>
        <v>Slight Delay</v>
      </c>
      <c r="Z501">
        <f t="shared" si="15"/>
        <v>0</v>
      </c>
      <c r="AA501" s="6" t="str">
        <f>TEXT(B501, "yyyy-mm-dd")</f>
        <v>2024-01-21</v>
      </c>
    </row>
    <row r="502" spans="1:27" x14ac:dyDescent="0.3">
      <c r="A502" t="s">
        <v>590</v>
      </c>
      <c r="B502" s="1">
        <v>45312.833333333336</v>
      </c>
      <c r="C502" s="1">
        <v>45313.333333333336</v>
      </c>
      <c r="D502" s="1">
        <v>45313.25</v>
      </c>
      <c r="E502" t="s">
        <v>50</v>
      </c>
      <c r="F502">
        <v>818</v>
      </c>
      <c r="G502">
        <v>4871</v>
      </c>
      <c r="H502">
        <v>768</v>
      </c>
      <c r="I502">
        <v>8</v>
      </c>
      <c r="J502" t="s">
        <v>28</v>
      </c>
      <c r="K502" t="s">
        <v>34</v>
      </c>
      <c r="L502" t="s">
        <v>105</v>
      </c>
      <c r="M502" t="s">
        <v>61</v>
      </c>
      <c r="N502" t="s">
        <v>24</v>
      </c>
      <c r="O502">
        <v>3.8</v>
      </c>
      <c r="P502" t="s">
        <v>25</v>
      </c>
      <c r="Q502">
        <v>4.3</v>
      </c>
      <c r="R502">
        <v>3.8</v>
      </c>
      <c r="S502">
        <f>(C502-D502)*24</f>
        <v>2.0000000000582077</v>
      </c>
      <c r="T502">
        <f>IF(C502&lt;=D502,1,0)</f>
        <v>0</v>
      </c>
      <c r="U502">
        <f>(C502-B502)*24</f>
        <v>12</v>
      </c>
      <c r="V502" s="2">
        <f>G502/(F502*U502)</f>
        <v>0.49623064384678078</v>
      </c>
      <c r="W502" t="str">
        <f>IF(OR(MONTH(B502)=12, MONTH(B502)&lt;=2), "Winter", IF(AND(MONTH(B502)&gt;=7, MONTH(B502)&lt;=9), "Monsoon", "Other"))</f>
        <v>Winter</v>
      </c>
      <c r="X502">
        <f>IF(C502&gt;D502,1,0)</f>
        <v>1</v>
      </c>
      <c r="Y502" t="str">
        <f t="shared" si="14"/>
        <v>Slight Delay</v>
      </c>
      <c r="Z502">
        <f t="shared" si="15"/>
        <v>0</v>
      </c>
      <c r="AA502" s="6" t="str">
        <f>TEXT(B502, "yyyy-mm-dd")</f>
        <v>2024-01-21</v>
      </c>
    </row>
    <row r="503" spans="1:27" x14ac:dyDescent="0.3">
      <c r="A503" t="s">
        <v>591</v>
      </c>
      <c r="B503" s="1">
        <v>45312.875</v>
      </c>
      <c r="C503" s="1">
        <v>45313.375</v>
      </c>
      <c r="D503" s="1">
        <v>45313.291666666664</v>
      </c>
      <c r="E503" t="s">
        <v>27</v>
      </c>
      <c r="F503">
        <v>346</v>
      </c>
      <c r="G503">
        <v>1057</v>
      </c>
      <c r="H503">
        <v>670</v>
      </c>
      <c r="I503">
        <v>9</v>
      </c>
      <c r="J503" t="s">
        <v>28</v>
      </c>
      <c r="K503" t="s">
        <v>38</v>
      </c>
      <c r="L503" t="s">
        <v>70</v>
      </c>
      <c r="M503" t="s">
        <v>45</v>
      </c>
      <c r="N503" t="s">
        <v>40</v>
      </c>
      <c r="O503">
        <v>4.7</v>
      </c>
      <c r="P503" t="s">
        <v>25</v>
      </c>
      <c r="Q503">
        <v>4.2</v>
      </c>
      <c r="R503">
        <v>4.7</v>
      </c>
      <c r="S503">
        <f>(C503-D503)*24</f>
        <v>2.0000000000582077</v>
      </c>
      <c r="T503">
        <f>IF(C503&lt;=D503,1,0)</f>
        <v>0</v>
      </c>
      <c r="U503">
        <f>(C503-B503)*24</f>
        <v>12</v>
      </c>
      <c r="V503" s="2">
        <f>G503/(F503*U503)</f>
        <v>0.25457610789980734</v>
      </c>
      <c r="W503" t="str">
        <f>IF(OR(MONTH(B503)=12, MONTH(B503)&lt;=2), "Winter", IF(AND(MONTH(B503)&gt;=7, MONTH(B503)&lt;=9), "Monsoon", "Other"))</f>
        <v>Winter</v>
      </c>
      <c r="X503">
        <f>IF(C503&gt;D503,1,0)</f>
        <v>1</v>
      </c>
      <c r="Y503" t="str">
        <f t="shared" si="14"/>
        <v>Slight Delay</v>
      </c>
      <c r="Z503">
        <f t="shared" si="15"/>
        <v>0</v>
      </c>
      <c r="AA503" s="6" t="str">
        <f>TEXT(B503, "yyyy-mm-dd")</f>
        <v>2024-01-21</v>
      </c>
    </row>
    <row r="504" spans="1:27" x14ac:dyDescent="0.3">
      <c r="A504" t="s">
        <v>592</v>
      </c>
      <c r="B504" s="1">
        <v>45312.916666666664</v>
      </c>
      <c r="C504" s="1">
        <v>45313.416666666664</v>
      </c>
      <c r="D504" s="1">
        <v>45313.333333333336</v>
      </c>
      <c r="E504" t="s">
        <v>50</v>
      </c>
      <c r="F504">
        <v>416</v>
      </c>
      <c r="G504">
        <v>3351</v>
      </c>
      <c r="H504">
        <v>97</v>
      </c>
      <c r="I504">
        <v>6</v>
      </c>
      <c r="J504" t="s">
        <v>37</v>
      </c>
      <c r="K504" t="s">
        <v>21</v>
      </c>
      <c r="L504" t="s">
        <v>84</v>
      </c>
      <c r="M504" t="s">
        <v>30</v>
      </c>
      <c r="N504" t="s">
        <v>40</v>
      </c>
      <c r="P504" t="s">
        <v>25</v>
      </c>
      <c r="Q504">
        <v>4.3</v>
      </c>
      <c r="R504">
        <v>4.3</v>
      </c>
      <c r="S504">
        <f>(C504-D504)*24</f>
        <v>1.9999999998835847</v>
      </c>
      <c r="T504">
        <f>IF(C504&lt;=D504,1,0)</f>
        <v>0</v>
      </c>
      <c r="U504">
        <f>(C504-B504)*24</f>
        <v>12</v>
      </c>
      <c r="V504" s="2">
        <f>G504/(F504*U504)</f>
        <v>0.67127403846153844</v>
      </c>
      <c r="W504" t="str">
        <f>IF(OR(MONTH(B504)=12, MONTH(B504)&lt;=2), "Winter", IF(AND(MONTH(B504)&gt;=7, MONTH(B504)&lt;=9), "Monsoon", "Other"))</f>
        <v>Winter</v>
      </c>
      <c r="X504">
        <f>IF(C504&gt;D504,1,0)</f>
        <v>1</v>
      </c>
      <c r="Y504" t="str">
        <f t="shared" si="14"/>
        <v>Slight Delay</v>
      </c>
      <c r="Z504">
        <f t="shared" si="15"/>
        <v>0</v>
      </c>
      <c r="AA504" s="6" t="str">
        <f>TEXT(B504, "yyyy-mm-dd")</f>
        <v>2024-01-21</v>
      </c>
    </row>
    <row r="505" spans="1:27" x14ac:dyDescent="0.3">
      <c r="A505" t="s">
        <v>593</v>
      </c>
      <c r="B505" s="1">
        <v>45312.958333333336</v>
      </c>
      <c r="C505" s="1">
        <v>45313.458333333336</v>
      </c>
      <c r="D505" s="1">
        <v>45313.375</v>
      </c>
      <c r="E505" t="s">
        <v>66</v>
      </c>
      <c r="F505">
        <v>443</v>
      </c>
      <c r="G505">
        <v>4178</v>
      </c>
      <c r="H505">
        <v>649</v>
      </c>
      <c r="I505">
        <v>16</v>
      </c>
      <c r="J505" t="s">
        <v>28</v>
      </c>
      <c r="K505" t="s">
        <v>38</v>
      </c>
      <c r="L505" t="s">
        <v>105</v>
      </c>
      <c r="M505" t="s">
        <v>30</v>
      </c>
      <c r="N505" t="s">
        <v>40</v>
      </c>
      <c r="O505">
        <v>4.5</v>
      </c>
      <c r="P505" t="s">
        <v>25</v>
      </c>
      <c r="Q505">
        <v>4.3</v>
      </c>
      <c r="R505">
        <v>4.5</v>
      </c>
      <c r="S505">
        <f>(C505-D505)*24</f>
        <v>2.0000000000582077</v>
      </c>
      <c r="T505">
        <f>IF(C505&lt;=D505,1,0)</f>
        <v>0</v>
      </c>
      <c r="U505">
        <f>(C505-B505)*24</f>
        <v>12</v>
      </c>
      <c r="V505" s="2">
        <f>G505/(F505*U505)</f>
        <v>0.78592927012791569</v>
      </c>
      <c r="W505" t="str">
        <f>IF(OR(MONTH(B505)=12, MONTH(B505)&lt;=2), "Winter", IF(AND(MONTH(B505)&gt;=7, MONTH(B505)&lt;=9), "Monsoon", "Other"))</f>
        <v>Winter</v>
      </c>
      <c r="X505">
        <f>IF(C505&gt;D505,1,0)</f>
        <v>1</v>
      </c>
      <c r="Y505" t="str">
        <f t="shared" si="14"/>
        <v>Slight Delay</v>
      </c>
      <c r="Z505">
        <f t="shared" si="15"/>
        <v>0</v>
      </c>
      <c r="AA505" s="6" t="str">
        <f>TEXT(B505, "yyyy-mm-dd")</f>
        <v>2024-01-21</v>
      </c>
    </row>
    <row r="506" spans="1:27" x14ac:dyDescent="0.3">
      <c r="A506" t="s">
        <v>594</v>
      </c>
      <c r="B506" s="1">
        <v>45313</v>
      </c>
      <c r="C506" s="1">
        <v>45313.5</v>
      </c>
      <c r="D506" s="1">
        <v>45313.416666666664</v>
      </c>
      <c r="E506" t="s">
        <v>19</v>
      </c>
      <c r="F506">
        <v>51</v>
      </c>
      <c r="G506">
        <v>1991</v>
      </c>
      <c r="H506">
        <v>381</v>
      </c>
      <c r="I506">
        <v>2</v>
      </c>
      <c r="J506" t="s">
        <v>28</v>
      </c>
      <c r="K506" t="s">
        <v>64</v>
      </c>
      <c r="L506" t="s">
        <v>98</v>
      </c>
      <c r="M506" t="s">
        <v>45</v>
      </c>
      <c r="N506" t="s">
        <v>24</v>
      </c>
      <c r="O506">
        <v>3.8</v>
      </c>
      <c r="P506" t="s">
        <v>25</v>
      </c>
      <c r="Q506">
        <v>4.2</v>
      </c>
      <c r="R506">
        <v>3.8</v>
      </c>
      <c r="S506">
        <f>(C506-D506)*24</f>
        <v>2.0000000000582077</v>
      </c>
      <c r="T506">
        <f>IF(C506&lt;=D506,1,0)</f>
        <v>0</v>
      </c>
      <c r="U506">
        <f>(C506-B506)*24</f>
        <v>12</v>
      </c>
      <c r="V506" s="2">
        <f>G506/(F506*U506)</f>
        <v>3.2532679738562091</v>
      </c>
      <c r="W506" t="str">
        <f>IF(OR(MONTH(B506)=12, MONTH(B506)&lt;=2), "Winter", IF(AND(MONTH(B506)&gt;=7, MONTH(B506)&lt;=9), "Monsoon", "Other"))</f>
        <v>Winter</v>
      </c>
      <c r="X506">
        <f>IF(C506&gt;D506,1,0)</f>
        <v>1</v>
      </c>
      <c r="Y506" t="str">
        <f t="shared" si="14"/>
        <v>Slight Delay</v>
      </c>
      <c r="Z506">
        <f t="shared" si="15"/>
        <v>0</v>
      </c>
      <c r="AA506" s="6" t="str">
        <f>TEXT(B506, "yyyy-mm-dd")</f>
        <v>2024-01-22</v>
      </c>
    </row>
    <row r="507" spans="1:27" x14ac:dyDescent="0.3">
      <c r="A507" t="s">
        <v>595</v>
      </c>
      <c r="B507" s="1">
        <v>45313.041666666664</v>
      </c>
      <c r="C507" s="1">
        <v>45313.541666666664</v>
      </c>
      <c r="D507" s="1">
        <v>45313.458333333336</v>
      </c>
      <c r="E507" t="s">
        <v>32</v>
      </c>
      <c r="F507">
        <v>155</v>
      </c>
      <c r="G507">
        <v>4287</v>
      </c>
      <c r="H507">
        <v>509</v>
      </c>
      <c r="I507">
        <v>23</v>
      </c>
      <c r="J507" t="s">
        <v>20</v>
      </c>
      <c r="K507" t="s">
        <v>34</v>
      </c>
      <c r="L507" t="s">
        <v>115</v>
      </c>
      <c r="M507" t="s">
        <v>23</v>
      </c>
      <c r="N507" t="s">
        <v>24</v>
      </c>
      <c r="P507" t="s">
        <v>25</v>
      </c>
      <c r="Q507">
        <v>4.3</v>
      </c>
      <c r="R507">
        <v>4.3</v>
      </c>
      <c r="S507">
        <f>(C507-D507)*24</f>
        <v>1.9999999998835847</v>
      </c>
      <c r="T507">
        <f>IF(C507&lt;=D507,1,0)</f>
        <v>0</v>
      </c>
      <c r="U507">
        <f>(C507-B507)*24</f>
        <v>12</v>
      </c>
      <c r="V507" s="2">
        <f>G507/(F507*U507)</f>
        <v>2.3048387096774192</v>
      </c>
      <c r="W507" t="str">
        <f>IF(OR(MONTH(B507)=12, MONTH(B507)&lt;=2), "Winter", IF(AND(MONTH(B507)&gt;=7, MONTH(B507)&lt;=9), "Monsoon", "Other"))</f>
        <v>Winter</v>
      </c>
      <c r="X507">
        <f>IF(C507&gt;D507,1,0)</f>
        <v>1</v>
      </c>
      <c r="Y507" t="str">
        <f t="shared" si="14"/>
        <v>Slight Delay</v>
      </c>
      <c r="Z507">
        <f t="shared" si="15"/>
        <v>0</v>
      </c>
      <c r="AA507" s="6" t="str">
        <f>TEXT(B507, "yyyy-mm-dd")</f>
        <v>2024-01-22</v>
      </c>
    </row>
    <row r="508" spans="1:27" x14ac:dyDescent="0.3">
      <c r="A508" t="s">
        <v>596</v>
      </c>
      <c r="B508" s="1">
        <v>45313.083333333336</v>
      </c>
      <c r="C508" s="1">
        <v>45313.583333333336</v>
      </c>
      <c r="D508" s="1">
        <v>45313.5</v>
      </c>
      <c r="E508" t="s">
        <v>32</v>
      </c>
      <c r="F508">
        <v>930</v>
      </c>
      <c r="G508">
        <v>3082</v>
      </c>
      <c r="H508">
        <v>257</v>
      </c>
      <c r="I508">
        <v>28</v>
      </c>
      <c r="J508" t="s">
        <v>28</v>
      </c>
      <c r="K508" t="s">
        <v>38</v>
      </c>
      <c r="L508" t="s">
        <v>131</v>
      </c>
      <c r="M508" t="s">
        <v>45</v>
      </c>
      <c r="N508" t="s">
        <v>24</v>
      </c>
      <c r="O508">
        <v>4.7</v>
      </c>
      <c r="P508" t="s">
        <v>25</v>
      </c>
      <c r="Q508">
        <v>4.2</v>
      </c>
      <c r="R508">
        <v>4.7</v>
      </c>
      <c r="S508">
        <f>(C508-D508)*24</f>
        <v>2.0000000000582077</v>
      </c>
      <c r="T508">
        <f>IF(C508&lt;=D508,1,0)</f>
        <v>0</v>
      </c>
      <c r="U508">
        <f>(C508-B508)*24</f>
        <v>12</v>
      </c>
      <c r="V508" s="2">
        <f>G508/(F508*U508)</f>
        <v>0.27616487455197131</v>
      </c>
      <c r="W508" t="str">
        <f>IF(OR(MONTH(B508)=12, MONTH(B508)&lt;=2), "Winter", IF(AND(MONTH(B508)&gt;=7, MONTH(B508)&lt;=9), "Monsoon", "Other"))</f>
        <v>Winter</v>
      </c>
      <c r="X508">
        <f>IF(C508&gt;D508,1,0)</f>
        <v>1</v>
      </c>
      <c r="Y508" t="str">
        <f t="shared" si="14"/>
        <v>Slight Delay</v>
      </c>
      <c r="Z508">
        <f t="shared" si="15"/>
        <v>0</v>
      </c>
      <c r="AA508" s="6" t="str">
        <f>TEXT(B508, "yyyy-mm-dd")</f>
        <v>2024-01-22</v>
      </c>
    </row>
    <row r="509" spans="1:27" x14ac:dyDescent="0.3">
      <c r="A509" t="s">
        <v>597</v>
      </c>
      <c r="B509" s="1">
        <v>45313.125</v>
      </c>
      <c r="C509" s="1">
        <v>45313.625</v>
      </c>
      <c r="D509" s="1">
        <v>45313.541666666664</v>
      </c>
      <c r="E509" t="s">
        <v>32</v>
      </c>
      <c r="F509">
        <v>620</v>
      </c>
      <c r="G509">
        <v>953</v>
      </c>
      <c r="H509">
        <v>251</v>
      </c>
      <c r="I509">
        <v>11</v>
      </c>
      <c r="J509" t="s">
        <v>20</v>
      </c>
      <c r="K509" t="s">
        <v>34</v>
      </c>
      <c r="L509" t="s">
        <v>81</v>
      </c>
      <c r="M509" t="s">
        <v>61</v>
      </c>
      <c r="N509" t="s">
        <v>40</v>
      </c>
      <c r="P509" t="s">
        <v>25</v>
      </c>
      <c r="Q509">
        <v>4.4000000000000004</v>
      </c>
      <c r="R509">
        <v>4.4000000000000004</v>
      </c>
      <c r="S509">
        <f>(C509-D509)*24</f>
        <v>2.0000000000582077</v>
      </c>
      <c r="T509">
        <f>IF(C509&lt;=D509,1,0)</f>
        <v>0</v>
      </c>
      <c r="U509">
        <f>(C509-B509)*24</f>
        <v>12</v>
      </c>
      <c r="V509" s="2">
        <f>G509/(F509*U509)</f>
        <v>0.12809139784946236</v>
      </c>
      <c r="W509" t="str">
        <f>IF(OR(MONTH(B509)=12, MONTH(B509)&lt;=2), "Winter", IF(AND(MONTH(B509)&gt;=7, MONTH(B509)&lt;=9), "Monsoon", "Other"))</f>
        <v>Winter</v>
      </c>
      <c r="X509">
        <f>IF(C509&gt;D509,1,0)</f>
        <v>1</v>
      </c>
      <c r="Y509" t="str">
        <f t="shared" si="14"/>
        <v>Slight Delay</v>
      </c>
      <c r="Z509">
        <f t="shared" si="15"/>
        <v>0</v>
      </c>
      <c r="AA509" s="6" t="str">
        <f>TEXT(B509, "yyyy-mm-dd")</f>
        <v>2024-01-22</v>
      </c>
    </row>
    <row r="510" spans="1:27" x14ac:dyDescent="0.3">
      <c r="A510" t="s">
        <v>598</v>
      </c>
      <c r="B510" s="1">
        <v>45313.166666666664</v>
      </c>
      <c r="C510" s="1">
        <v>45313.666666666664</v>
      </c>
      <c r="D510" s="1">
        <v>45313.583333333336</v>
      </c>
      <c r="E510" t="s">
        <v>19</v>
      </c>
      <c r="F510">
        <v>723</v>
      </c>
      <c r="G510">
        <v>3169</v>
      </c>
      <c r="H510">
        <v>233</v>
      </c>
      <c r="I510">
        <v>6</v>
      </c>
      <c r="J510" t="s">
        <v>33</v>
      </c>
      <c r="K510" t="s">
        <v>21</v>
      </c>
      <c r="L510" t="s">
        <v>100</v>
      </c>
      <c r="M510" t="s">
        <v>23</v>
      </c>
      <c r="N510" t="s">
        <v>40</v>
      </c>
      <c r="P510" t="s">
        <v>25</v>
      </c>
      <c r="Q510">
        <v>4.2</v>
      </c>
      <c r="R510">
        <v>4.2</v>
      </c>
      <c r="S510">
        <f>(C510-D510)*24</f>
        <v>1.9999999998835847</v>
      </c>
      <c r="T510">
        <f>IF(C510&lt;=D510,1,0)</f>
        <v>0</v>
      </c>
      <c r="U510">
        <f>(C510-B510)*24</f>
        <v>12</v>
      </c>
      <c r="V510" s="2">
        <f>G510/(F510*U510)</f>
        <v>0.36526048870447209</v>
      </c>
      <c r="W510" t="str">
        <f>IF(OR(MONTH(B510)=12, MONTH(B510)&lt;=2), "Winter", IF(AND(MONTH(B510)&gt;=7, MONTH(B510)&lt;=9), "Monsoon", "Other"))</f>
        <v>Winter</v>
      </c>
      <c r="X510">
        <f>IF(C510&gt;D510,1,0)</f>
        <v>1</v>
      </c>
      <c r="Y510" t="str">
        <f t="shared" si="14"/>
        <v>Slight Delay</v>
      </c>
      <c r="Z510">
        <f t="shared" si="15"/>
        <v>0</v>
      </c>
      <c r="AA510" s="6" t="str">
        <f>TEXT(B510, "yyyy-mm-dd")</f>
        <v>2024-01-22</v>
      </c>
    </row>
    <row r="511" spans="1:27" x14ac:dyDescent="0.3">
      <c r="A511" t="s">
        <v>599</v>
      </c>
      <c r="B511" s="1">
        <v>45313.208333333336</v>
      </c>
      <c r="C511" s="1">
        <v>45313.708333333336</v>
      </c>
      <c r="D511" s="1">
        <v>45313.625</v>
      </c>
      <c r="E511" t="s">
        <v>50</v>
      </c>
      <c r="F511">
        <v>888</v>
      </c>
      <c r="G511">
        <v>1431</v>
      </c>
      <c r="H511">
        <v>65</v>
      </c>
      <c r="I511">
        <v>26</v>
      </c>
      <c r="J511" t="s">
        <v>20</v>
      </c>
      <c r="K511" t="s">
        <v>34</v>
      </c>
      <c r="L511" t="s">
        <v>129</v>
      </c>
      <c r="M511" t="s">
        <v>48</v>
      </c>
      <c r="N511" t="s">
        <v>24</v>
      </c>
      <c r="P511" t="s">
        <v>25</v>
      </c>
      <c r="Q511">
        <v>4.2</v>
      </c>
      <c r="R511">
        <v>4.2</v>
      </c>
      <c r="S511">
        <f>(C511-D511)*24</f>
        <v>2.0000000000582077</v>
      </c>
      <c r="T511">
        <f>IF(C511&lt;=D511,1,0)</f>
        <v>0</v>
      </c>
      <c r="U511">
        <f>(C511-B511)*24</f>
        <v>12</v>
      </c>
      <c r="V511" s="2">
        <f>G511/(F511*U511)</f>
        <v>0.13429054054054054</v>
      </c>
      <c r="W511" t="str">
        <f>IF(OR(MONTH(B511)=12, MONTH(B511)&lt;=2), "Winter", IF(AND(MONTH(B511)&gt;=7, MONTH(B511)&lt;=9), "Monsoon", "Other"))</f>
        <v>Winter</v>
      </c>
      <c r="X511">
        <f>IF(C511&gt;D511,1,0)</f>
        <v>1</v>
      </c>
      <c r="Y511" t="str">
        <f t="shared" si="14"/>
        <v>Slight Delay</v>
      </c>
      <c r="Z511">
        <f t="shared" si="15"/>
        <v>0</v>
      </c>
      <c r="AA511" s="6" t="str">
        <f>TEXT(B511, "yyyy-mm-dd")</f>
        <v>2024-01-22</v>
      </c>
    </row>
    <row r="512" spans="1:27" x14ac:dyDescent="0.3">
      <c r="A512" t="s">
        <v>600</v>
      </c>
      <c r="B512" s="1">
        <v>45313.25</v>
      </c>
      <c r="C512" s="1">
        <v>45313.75</v>
      </c>
      <c r="D512" s="1">
        <v>45313.666666666664</v>
      </c>
      <c r="E512" t="s">
        <v>50</v>
      </c>
      <c r="F512">
        <v>971</v>
      </c>
      <c r="G512">
        <v>1950</v>
      </c>
      <c r="H512">
        <v>688</v>
      </c>
      <c r="I512">
        <v>17</v>
      </c>
      <c r="J512" t="s">
        <v>37</v>
      </c>
      <c r="K512" t="s">
        <v>38</v>
      </c>
      <c r="L512" t="s">
        <v>155</v>
      </c>
      <c r="M512" t="s">
        <v>30</v>
      </c>
      <c r="N512" t="s">
        <v>24</v>
      </c>
      <c r="O512">
        <v>4</v>
      </c>
      <c r="P512" t="s">
        <v>25</v>
      </c>
      <c r="Q512">
        <v>4.3</v>
      </c>
      <c r="R512">
        <v>4</v>
      </c>
      <c r="S512">
        <f>(C512-D512)*24</f>
        <v>2.0000000000582077</v>
      </c>
      <c r="T512">
        <f>IF(C512&lt;=D512,1,0)</f>
        <v>0</v>
      </c>
      <c r="U512">
        <f>(C512-B512)*24</f>
        <v>12</v>
      </c>
      <c r="V512" s="2">
        <f>G512/(F512*U512)</f>
        <v>0.16735324407826982</v>
      </c>
      <c r="W512" t="str">
        <f>IF(OR(MONTH(B512)=12, MONTH(B512)&lt;=2), "Winter", IF(AND(MONTH(B512)&gt;=7, MONTH(B512)&lt;=9), "Monsoon", "Other"))</f>
        <v>Winter</v>
      </c>
      <c r="X512">
        <f>IF(C512&gt;D512,1,0)</f>
        <v>1</v>
      </c>
      <c r="Y512" t="str">
        <f t="shared" si="14"/>
        <v>Slight Delay</v>
      </c>
      <c r="Z512">
        <f t="shared" si="15"/>
        <v>0</v>
      </c>
      <c r="AA512" s="6" t="str">
        <f>TEXT(B512, "yyyy-mm-dd")</f>
        <v>2024-01-22</v>
      </c>
    </row>
    <row r="513" spans="1:27" x14ac:dyDescent="0.3">
      <c r="A513" t="s">
        <v>601</v>
      </c>
      <c r="B513" s="1">
        <v>45313.291666666664</v>
      </c>
      <c r="C513" s="1">
        <v>45313.791666666664</v>
      </c>
      <c r="D513" s="1">
        <v>45313.708333333336</v>
      </c>
      <c r="E513" t="s">
        <v>50</v>
      </c>
      <c r="F513">
        <v>407</v>
      </c>
      <c r="G513">
        <v>753</v>
      </c>
      <c r="H513">
        <v>86</v>
      </c>
      <c r="I513">
        <v>3</v>
      </c>
      <c r="J513" t="s">
        <v>28</v>
      </c>
      <c r="K513" t="s">
        <v>21</v>
      </c>
      <c r="L513" t="s">
        <v>81</v>
      </c>
      <c r="M513" t="s">
        <v>48</v>
      </c>
      <c r="N513" t="s">
        <v>40</v>
      </c>
      <c r="P513" t="s">
        <v>25</v>
      </c>
      <c r="Q513">
        <v>4.2</v>
      </c>
      <c r="R513">
        <v>4.2</v>
      </c>
      <c r="S513">
        <f>(C513-D513)*24</f>
        <v>1.9999999998835847</v>
      </c>
      <c r="T513">
        <f>IF(C513&lt;=D513,1,0)</f>
        <v>0</v>
      </c>
      <c r="U513">
        <f>(C513-B513)*24</f>
        <v>12</v>
      </c>
      <c r="V513" s="2">
        <f>G513/(F513*U513)</f>
        <v>0.15417690417690419</v>
      </c>
      <c r="W513" t="str">
        <f>IF(OR(MONTH(B513)=12, MONTH(B513)&lt;=2), "Winter", IF(AND(MONTH(B513)&gt;=7, MONTH(B513)&lt;=9), "Monsoon", "Other"))</f>
        <v>Winter</v>
      </c>
      <c r="X513">
        <f>IF(C513&gt;D513,1,0)</f>
        <v>1</v>
      </c>
      <c r="Y513" t="str">
        <f t="shared" si="14"/>
        <v>Slight Delay</v>
      </c>
      <c r="Z513">
        <f t="shared" si="15"/>
        <v>0</v>
      </c>
      <c r="AA513" s="6" t="str">
        <f>TEXT(B513, "yyyy-mm-dd")</f>
        <v>2024-01-22</v>
      </c>
    </row>
    <row r="514" spans="1:27" x14ac:dyDescent="0.3">
      <c r="A514" t="s">
        <v>602</v>
      </c>
      <c r="B514" s="1">
        <v>45313.333333333336</v>
      </c>
      <c r="C514" s="1">
        <v>45313.833333333336</v>
      </c>
      <c r="D514" s="1">
        <v>45313.75</v>
      </c>
      <c r="E514" t="s">
        <v>27</v>
      </c>
      <c r="F514">
        <v>714</v>
      </c>
      <c r="G514">
        <v>1385</v>
      </c>
      <c r="H514">
        <v>262</v>
      </c>
      <c r="I514">
        <v>27</v>
      </c>
      <c r="J514" t="s">
        <v>37</v>
      </c>
      <c r="K514" t="s">
        <v>38</v>
      </c>
      <c r="L514" t="s">
        <v>155</v>
      </c>
      <c r="M514" t="s">
        <v>45</v>
      </c>
      <c r="N514" t="s">
        <v>24</v>
      </c>
      <c r="O514">
        <v>4.5</v>
      </c>
      <c r="P514" t="s">
        <v>25</v>
      </c>
      <c r="Q514">
        <v>4.2</v>
      </c>
      <c r="R514">
        <v>4.5</v>
      </c>
      <c r="S514">
        <f>(C514-D514)*24</f>
        <v>2.0000000000582077</v>
      </c>
      <c r="T514">
        <f>IF(C514&lt;=D514,1,0)</f>
        <v>0</v>
      </c>
      <c r="U514">
        <f>(C514-B514)*24</f>
        <v>12</v>
      </c>
      <c r="V514" s="2">
        <f>G514/(F514*U514)</f>
        <v>0.16164799253034548</v>
      </c>
      <c r="W514" t="str">
        <f>IF(OR(MONTH(B514)=12, MONTH(B514)&lt;=2), "Winter", IF(AND(MONTH(B514)&gt;=7, MONTH(B514)&lt;=9), "Monsoon", "Other"))</f>
        <v>Winter</v>
      </c>
      <c r="X514">
        <f>IF(C514&gt;D514,1,0)</f>
        <v>1</v>
      </c>
      <c r="Y514" t="str">
        <f t="shared" ref="Y514:Y577" si="16">IF(ROUND(S514*60,0)&lt;=30,"On-Time",IF(ROUND(S514*60,0)&lt;=120,"Slight Delay","Major Delay"))</f>
        <v>Slight Delay</v>
      </c>
      <c r="Z514">
        <f t="shared" ref="Z514:Z577" si="17">IF(ROUND(S514, 2) &gt; 2, 1, 0)</f>
        <v>0</v>
      </c>
      <c r="AA514" s="6" t="str">
        <f>TEXT(B514, "yyyy-mm-dd")</f>
        <v>2024-01-22</v>
      </c>
    </row>
    <row r="515" spans="1:27" x14ac:dyDescent="0.3">
      <c r="A515" t="s">
        <v>603</v>
      </c>
      <c r="B515" s="1">
        <v>45313.375</v>
      </c>
      <c r="C515" s="1">
        <v>45313.875</v>
      </c>
      <c r="D515" s="1">
        <v>45313.791666666664</v>
      </c>
      <c r="E515" t="s">
        <v>32</v>
      </c>
      <c r="F515">
        <v>331</v>
      </c>
      <c r="G515">
        <v>3136</v>
      </c>
      <c r="H515">
        <v>328</v>
      </c>
      <c r="I515">
        <v>19</v>
      </c>
      <c r="J515" t="s">
        <v>28</v>
      </c>
      <c r="K515" t="s">
        <v>38</v>
      </c>
      <c r="L515" t="s">
        <v>81</v>
      </c>
      <c r="M515" t="s">
        <v>30</v>
      </c>
      <c r="N515" t="s">
        <v>24</v>
      </c>
      <c r="O515">
        <v>4.5</v>
      </c>
      <c r="P515" t="s">
        <v>25</v>
      </c>
      <c r="Q515">
        <v>4.3</v>
      </c>
      <c r="R515">
        <v>4.5</v>
      </c>
      <c r="S515">
        <f>(C515-D515)*24</f>
        <v>2.0000000000582077</v>
      </c>
      <c r="T515">
        <f>IF(C515&lt;=D515,1,0)</f>
        <v>0</v>
      </c>
      <c r="U515">
        <f>(C515-B515)*24</f>
        <v>12</v>
      </c>
      <c r="V515" s="2">
        <f>G515/(F515*U515)</f>
        <v>0.78952668680765359</v>
      </c>
      <c r="W515" t="str">
        <f>IF(OR(MONTH(B515)=12, MONTH(B515)&lt;=2), "Winter", IF(AND(MONTH(B515)&gt;=7, MONTH(B515)&lt;=9), "Monsoon", "Other"))</f>
        <v>Winter</v>
      </c>
      <c r="X515">
        <f>IF(C515&gt;D515,1,0)</f>
        <v>1</v>
      </c>
      <c r="Y515" t="str">
        <f t="shared" si="16"/>
        <v>Slight Delay</v>
      </c>
      <c r="Z515">
        <f t="shared" si="17"/>
        <v>0</v>
      </c>
      <c r="AA515" s="6" t="str">
        <f>TEXT(B515, "yyyy-mm-dd")</f>
        <v>2024-01-22</v>
      </c>
    </row>
    <row r="516" spans="1:27" x14ac:dyDescent="0.3">
      <c r="A516" t="s">
        <v>604</v>
      </c>
      <c r="B516" s="1">
        <v>45313.416666666664</v>
      </c>
      <c r="C516" s="1">
        <v>45313.916666666664</v>
      </c>
      <c r="D516" s="1">
        <v>45313.833333333336</v>
      </c>
      <c r="E516" t="s">
        <v>66</v>
      </c>
      <c r="F516">
        <v>574</v>
      </c>
      <c r="G516">
        <v>4494</v>
      </c>
      <c r="H516">
        <v>416</v>
      </c>
      <c r="I516">
        <v>17</v>
      </c>
      <c r="J516" t="s">
        <v>28</v>
      </c>
      <c r="K516" t="s">
        <v>34</v>
      </c>
      <c r="L516" t="s">
        <v>155</v>
      </c>
      <c r="M516" t="s">
        <v>23</v>
      </c>
      <c r="N516" t="s">
        <v>40</v>
      </c>
      <c r="O516">
        <v>4.2</v>
      </c>
      <c r="P516" t="s">
        <v>25</v>
      </c>
      <c r="Q516">
        <v>4.2</v>
      </c>
      <c r="R516">
        <v>4.2</v>
      </c>
      <c r="S516">
        <f>(C516-D516)*24</f>
        <v>1.9999999998835847</v>
      </c>
      <c r="T516">
        <f>IF(C516&lt;=D516,1,0)</f>
        <v>0</v>
      </c>
      <c r="U516">
        <f>(C516-B516)*24</f>
        <v>12</v>
      </c>
      <c r="V516" s="2">
        <f>G516/(F516*U516)</f>
        <v>0.65243902439024393</v>
      </c>
      <c r="W516" t="str">
        <f>IF(OR(MONTH(B516)=12, MONTH(B516)&lt;=2), "Winter", IF(AND(MONTH(B516)&gt;=7, MONTH(B516)&lt;=9), "Monsoon", "Other"))</f>
        <v>Winter</v>
      </c>
      <c r="X516">
        <f>IF(C516&gt;D516,1,0)</f>
        <v>1</v>
      </c>
      <c r="Y516" t="str">
        <f t="shared" si="16"/>
        <v>Slight Delay</v>
      </c>
      <c r="Z516">
        <f t="shared" si="17"/>
        <v>0</v>
      </c>
      <c r="AA516" s="6" t="str">
        <f>TEXT(B516, "yyyy-mm-dd")</f>
        <v>2024-01-22</v>
      </c>
    </row>
    <row r="517" spans="1:27" x14ac:dyDescent="0.3">
      <c r="A517" t="s">
        <v>605</v>
      </c>
      <c r="B517" s="1">
        <v>45313.458333333336</v>
      </c>
      <c r="C517" s="1">
        <v>45313.958333333336</v>
      </c>
      <c r="D517" s="1">
        <v>45313.875</v>
      </c>
      <c r="E517" t="s">
        <v>55</v>
      </c>
      <c r="F517">
        <v>451</v>
      </c>
      <c r="G517">
        <v>955</v>
      </c>
      <c r="H517">
        <v>708</v>
      </c>
      <c r="I517">
        <v>28</v>
      </c>
      <c r="J517" t="s">
        <v>20</v>
      </c>
      <c r="K517" t="s">
        <v>64</v>
      </c>
      <c r="L517" t="s">
        <v>214</v>
      </c>
      <c r="M517" t="s">
        <v>48</v>
      </c>
      <c r="N517" t="s">
        <v>40</v>
      </c>
      <c r="O517">
        <v>4.5</v>
      </c>
      <c r="P517" t="s">
        <v>25</v>
      </c>
      <c r="Q517">
        <v>4.2</v>
      </c>
      <c r="R517">
        <v>4.5</v>
      </c>
      <c r="S517">
        <f>(C517-D517)*24</f>
        <v>2.0000000000582077</v>
      </c>
      <c r="T517">
        <f>IF(C517&lt;=D517,1,0)</f>
        <v>0</v>
      </c>
      <c r="U517">
        <f>(C517-B517)*24</f>
        <v>12</v>
      </c>
      <c r="V517" s="2">
        <f>G517/(F517*U517)</f>
        <v>0.17645971914264597</v>
      </c>
      <c r="W517" t="str">
        <f>IF(OR(MONTH(B517)=12, MONTH(B517)&lt;=2), "Winter", IF(AND(MONTH(B517)&gt;=7, MONTH(B517)&lt;=9), "Monsoon", "Other"))</f>
        <v>Winter</v>
      </c>
      <c r="X517">
        <f>IF(C517&gt;D517,1,0)</f>
        <v>1</v>
      </c>
      <c r="Y517" t="str">
        <f t="shared" si="16"/>
        <v>Slight Delay</v>
      </c>
      <c r="Z517">
        <f t="shared" si="17"/>
        <v>0</v>
      </c>
      <c r="AA517" s="6" t="str">
        <f>TEXT(B517, "yyyy-mm-dd")</f>
        <v>2024-01-22</v>
      </c>
    </row>
    <row r="518" spans="1:27" x14ac:dyDescent="0.3">
      <c r="A518" t="s">
        <v>606</v>
      </c>
      <c r="B518" s="1">
        <v>45313.5</v>
      </c>
      <c r="C518" s="1">
        <v>45314</v>
      </c>
      <c r="D518" s="1">
        <v>45313.916666666664</v>
      </c>
      <c r="E518" t="s">
        <v>55</v>
      </c>
      <c r="F518">
        <v>752</v>
      </c>
      <c r="G518">
        <v>1040</v>
      </c>
      <c r="H518">
        <v>489</v>
      </c>
      <c r="I518">
        <v>21</v>
      </c>
      <c r="J518" t="s">
        <v>33</v>
      </c>
      <c r="K518" t="s">
        <v>38</v>
      </c>
      <c r="L518" t="s">
        <v>159</v>
      </c>
      <c r="M518" t="s">
        <v>48</v>
      </c>
      <c r="N518" t="s">
        <v>40</v>
      </c>
      <c r="O518">
        <v>4.7</v>
      </c>
      <c r="P518" t="s">
        <v>25</v>
      </c>
      <c r="Q518">
        <v>4.2</v>
      </c>
      <c r="R518">
        <v>4.7</v>
      </c>
      <c r="S518">
        <f>(C518-D518)*24</f>
        <v>2.0000000000582077</v>
      </c>
      <c r="T518">
        <f>IF(C518&lt;=D518,1,0)</f>
        <v>0</v>
      </c>
      <c r="U518">
        <f>(C518-B518)*24</f>
        <v>12</v>
      </c>
      <c r="V518" s="2">
        <f>G518/(F518*U518)</f>
        <v>0.11524822695035461</v>
      </c>
      <c r="W518" t="str">
        <f>IF(OR(MONTH(B518)=12, MONTH(B518)&lt;=2), "Winter", IF(AND(MONTH(B518)&gt;=7, MONTH(B518)&lt;=9), "Monsoon", "Other"))</f>
        <v>Winter</v>
      </c>
      <c r="X518">
        <f>IF(C518&gt;D518,1,0)</f>
        <v>1</v>
      </c>
      <c r="Y518" t="str">
        <f t="shared" si="16"/>
        <v>Slight Delay</v>
      </c>
      <c r="Z518">
        <f t="shared" si="17"/>
        <v>0</v>
      </c>
      <c r="AA518" s="6" t="str">
        <f>TEXT(B518, "yyyy-mm-dd")</f>
        <v>2024-01-22</v>
      </c>
    </row>
    <row r="519" spans="1:27" x14ac:dyDescent="0.3">
      <c r="A519" t="s">
        <v>607</v>
      </c>
      <c r="B519" s="1">
        <v>45313.541666666664</v>
      </c>
      <c r="C519" s="1">
        <v>45314.041666666664</v>
      </c>
      <c r="D519" s="1">
        <v>45313.958333333336</v>
      </c>
      <c r="E519" t="s">
        <v>50</v>
      </c>
      <c r="F519">
        <v>974</v>
      </c>
      <c r="G519">
        <v>2919</v>
      </c>
      <c r="H519">
        <v>254</v>
      </c>
      <c r="I519">
        <v>26</v>
      </c>
      <c r="J519" t="s">
        <v>37</v>
      </c>
      <c r="K519" t="s">
        <v>64</v>
      </c>
      <c r="L519" t="s">
        <v>98</v>
      </c>
      <c r="M519" t="s">
        <v>61</v>
      </c>
      <c r="N519" t="s">
        <v>24</v>
      </c>
      <c r="O519">
        <v>4.2</v>
      </c>
      <c r="P519" t="s">
        <v>25</v>
      </c>
      <c r="Q519">
        <v>4.3</v>
      </c>
      <c r="R519">
        <v>4.2</v>
      </c>
      <c r="S519">
        <f>(C519-D519)*24</f>
        <v>1.9999999998835847</v>
      </c>
      <c r="T519">
        <f>IF(C519&lt;=D519,1,0)</f>
        <v>0</v>
      </c>
      <c r="U519">
        <f>(C519-B519)*24</f>
        <v>12</v>
      </c>
      <c r="V519" s="2">
        <f>G519/(F519*U519)</f>
        <v>0.24974332648870637</v>
      </c>
      <c r="W519" t="str">
        <f>IF(OR(MONTH(B519)=12, MONTH(B519)&lt;=2), "Winter", IF(AND(MONTH(B519)&gt;=7, MONTH(B519)&lt;=9), "Monsoon", "Other"))</f>
        <v>Winter</v>
      </c>
      <c r="X519">
        <f>IF(C519&gt;D519,1,0)</f>
        <v>1</v>
      </c>
      <c r="Y519" t="str">
        <f t="shared" si="16"/>
        <v>Slight Delay</v>
      </c>
      <c r="Z519">
        <f t="shared" si="17"/>
        <v>0</v>
      </c>
      <c r="AA519" s="6" t="str">
        <f>TEXT(B519, "yyyy-mm-dd")</f>
        <v>2024-01-22</v>
      </c>
    </row>
    <row r="520" spans="1:27" x14ac:dyDescent="0.3">
      <c r="A520" t="s">
        <v>608</v>
      </c>
      <c r="B520" s="1">
        <v>45313.583333333336</v>
      </c>
      <c r="C520" s="1">
        <v>45314.083333333336</v>
      </c>
      <c r="D520" s="1">
        <v>45314</v>
      </c>
      <c r="E520" t="s">
        <v>50</v>
      </c>
      <c r="F520">
        <v>371</v>
      </c>
      <c r="G520">
        <v>2403</v>
      </c>
      <c r="H520">
        <v>749</v>
      </c>
      <c r="I520">
        <v>2</v>
      </c>
      <c r="J520" t="s">
        <v>20</v>
      </c>
      <c r="K520" t="s">
        <v>64</v>
      </c>
      <c r="L520" t="s">
        <v>115</v>
      </c>
      <c r="M520" t="s">
        <v>45</v>
      </c>
      <c r="N520" t="s">
        <v>40</v>
      </c>
      <c r="O520">
        <v>4.2</v>
      </c>
      <c r="P520" t="s">
        <v>25</v>
      </c>
      <c r="Q520">
        <v>4.2</v>
      </c>
      <c r="R520">
        <v>4.2</v>
      </c>
      <c r="S520">
        <f>(C520-D520)*24</f>
        <v>2.0000000000582077</v>
      </c>
      <c r="T520">
        <f>IF(C520&lt;=D520,1,0)</f>
        <v>0</v>
      </c>
      <c r="U520">
        <f>(C520-B520)*24</f>
        <v>12</v>
      </c>
      <c r="V520" s="2">
        <f>G520/(F520*U520)</f>
        <v>0.53975741239892183</v>
      </c>
      <c r="W520" t="str">
        <f>IF(OR(MONTH(B520)=12, MONTH(B520)&lt;=2), "Winter", IF(AND(MONTH(B520)&gt;=7, MONTH(B520)&lt;=9), "Monsoon", "Other"))</f>
        <v>Winter</v>
      </c>
      <c r="X520">
        <f>IF(C520&gt;D520,1,0)</f>
        <v>1</v>
      </c>
      <c r="Y520" t="str">
        <f t="shared" si="16"/>
        <v>Slight Delay</v>
      </c>
      <c r="Z520">
        <f t="shared" si="17"/>
        <v>0</v>
      </c>
      <c r="AA520" s="6" t="str">
        <f>TEXT(B520, "yyyy-mm-dd")</f>
        <v>2024-01-22</v>
      </c>
    </row>
    <row r="521" spans="1:27" x14ac:dyDescent="0.3">
      <c r="A521" t="s">
        <v>609</v>
      </c>
      <c r="B521" s="1">
        <v>45313.625</v>
      </c>
      <c r="C521" s="1">
        <v>45314.125</v>
      </c>
      <c r="D521" s="1">
        <v>45314.041666666664</v>
      </c>
      <c r="E521" t="s">
        <v>50</v>
      </c>
      <c r="F521">
        <v>237</v>
      </c>
      <c r="G521">
        <v>2774</v>
      </c>
      <c r="H521">
        <v>641</v>
      </c>
      <c r="I521">
        <v>13</v>
      </c>
      <c r="J521" t="s">
        <v>37</v>
      </c>
      <c r="K521" t="s">
        <v>21</v>
      </c>
      <c r="L521" t="s">
        <v>39</v>
      </c>
      <c r="M521" t="s">
        <v>48</v>
      </c>
      <c r="N521" t="s">
        <v>24</v>
      </c>
      <c r="O521">
        <v>4.7</v>
      </c>
      <c r="P521" t="s">
        <v>25</v>
      </c>
      <c r="Q521">
        <v>4.2</v>
      </c>
      <c r="R521">
        <v>4.7</v>
      </c>
      <c r="S521">
        <f>(C521-D521)*24</f>
        <v>2.0000000000582077</v>
      </c>
      <c r="T521">
        <f>IF(C521&lt;=D521,1,0)</f>
        <v>0</v>
      </c>
      <c r="U521">
        <f>(C521-B521)*24</f>
        <v>12</v>
      </c>
      <c r="V521" s="2">
        <f>G521/(F521*U521)</f>
        <v>0.97538677918424754</v>
      </c>
      <c r="W521" t="str">
        <f>IF(OR(MONTH(B521)=12, MONTH(B521)&lt;=2), "Winter", IF(AND(MONTH(B521)&gt;=7, MONTH(B521)&lt;=9), "Monsoon", "Other"))</f>
        <v>Winter</v>
      </c>
      <c r="X521">
        <f>IF(C521&gt;D521,1,0)</f>
        <v>1</v>
      </c>
      <c r="Y521" t="str">
        <f t="shared" si="16"/>
        <v>Slight Delay</v>
      </c>
      <c r="Z521">
        <f t="shared" si="17"/>
        <v>0</v>
      </c>
      <c r="AA521" s="6" t="str">
        <f>TEXT(B521, "yyyy-mm-dd")</f>
        <v>2024-01-22</v>
      </c>
    </row>
    <row r="522" spans="1:27" x14ac:dyDescent="0.3">
      <c r="A522" t="s">
        <v>610</v>
      </c>
      <c r="B522" s="1">
        <v>45313.666666666664</v>
      </c>
      <c r="C522" s="1">
        <v>45314.166666666664</v>
      </c>
      <c r="D522" s="1">
        <v>45314.083333333336</v>
      </c>
      <c r="E522" t="s">
        <v>66</v>
      </c>
      <c r="F522">
        <v>716</v>
      </c>
      <c r="G522">
        <v>2727</v>
      </c>
      <c r="H522">
        <v>463</v>
      </c>
      <c r="I522">
        <v>21</v>
      </c>
      <c r="J522" t="s">
        <v>37</v>
      </c>
      <c r="K522" t="s">
        <v>64</v>
      </c>
      <c r="L522" t="s">
        <v>72</v>
      </c>
      <c r="M522" t="s">
        <v>23</v>
      </c>
      <c r="N522" t="s">
        <v>24</v>
      </c>
      <c r="O522">
        <v>4.7</v>
      </c>
      <c r="P522" t="s">
        <v>25</v>
      </c>
      <c r="Q522">
        <v>4.3</v>
      </c>
      <c r="R522">
        <v>4.7</v>
      </c>
      <c r="S522">
        <f>(C522-D522)*24</f>
        <v>1.9999999998835847</v>
      </c>
      <c r="T522">
        <f>IF(C522&lt;=D522,1,0)</f>
        <v>0</v>
      </c>
      <c r="U522">
        <f>(C522-B522)*24</f>
        <v>12</v>
      </c>
      <c r="V522" s="2">
        <f>G522/(F522*U522)</f>
        <v>0.31738826815642457</v>
      </c>
      <c r="W522" t="str">
        <f>IF(OR(MONTH(B522)=12, MONTH(B522)&lt;=2), "Winter", IF(AND(MONTH(B522)&gt;=7, MONTH(B522)&lt;=9), "Monsoon", "Other"))</f>
        <v>Winter</v>
      </c>
      <c r="X522">
        <f>IF(C522&gt;D522,1,0)</f>
        <v>1</v>
      </c>
      <c r="Y522" t="str">
        <f t="shared" si="16"/>
        <v>Slight Delay</v>
      </c>
      <c r="Z522">
        <f t="shared" si="17"/>
        <v>0</v>
      </c>
      <c r="AA522" s="6" t="str">
        <f>TEXT(B522, "yyyy-mm-dd")</f>
        <v>2024-01-22</v>
      </c>
    </row>
    <row r="523" spans="1:27" x14ac:dyDescent="0.3">
      <c r="A523" t="s">
        <v>611</v>
      </c>
      <c r="B523" s="1">
        <v>45313.708333333336</v>
      </c>
      <c r="C523" s="1">
        <v>45314.208333333336</v>
      </c>
      <c r="D523" s="1">
        <v>45314.125</v>
      </c>
      <c r="E523" t="s">
        <v>55</v>
      </c>
      <c r="F523">
        <v>509</v>
      </c>
      <c r="G523">
        <v>3886</v>
      </c>
      <c r="H523">
        <v>453</v>
      </c>
      <c r="I523">
        <v>24</v>
      </c>
      <c r="J523" t="s">
        <v>33</v>
      </c>
      <c r="K523" t="s">
        <v>34</v>
      </c>
      <c r="L523" t="s">
        <v>155</v>
      </c>
      <c r="M523" t="s">
        <v>61</v>
      </c>
      <c r="N523" t="s">
        <v>24</v>
      </c>
      <c r="O523">
        <v>4.2</v>
      </c>
      <c r="P523" t="s">
        <v>25</v>
      </c>
      <c r="Q523">
        <v>4.3</v>
      </c>
      <c r="R523">
        <v>4.2</v>
      </c>
      <c r="S523">
        <f>(C523-D523)*24</f>
        <v>2.0000000000582077</v>
      </c>
      <c r="T523">
        <f>IF(C523&lt;=D523,1,0)</f>
        <v>0</v>
      </c>
      <c r="U523">
        <f>(C523-B523)*24</f>
        <v>12</v>
      </c>
      <c r="V523" s="2">
        <f>G523/(F523*U523)</f>
        <v>0.63621480026195154</v>
      </c>
      <c r="W523" t="str">
        <f>IF(OR(MONTH(B523)=12, MONTH(B523)&lt;=2), "Winter", IF(AND(MONTH(B523)&gt;=7, MONTH(B523)&lt;=9), "Monsoon", "Other"))</f>
        <v>Winter</v>
      </c>
      <c r="X523">
        <f>IF(C523&gt;D523,1,0)</f>
        <v>1</v>
      </c>
      <c r="Y523" t="str">
        <f t="shared" si="16"/>
        <v>Slight Delay</v>
      </c>
      <c r="Z523">
        <f t="shared" si="17"/>
        <v>0</v>
      </c>
      <c r="AA523" s="6" t="str">
        <f>TEXT(B523, "yyyy-mm-dd")</f>
        <v>2024-01-22</v>
      </c>
    </row>
    <row r="524" spans="1:27" x14ac:dyDescent="0.3">
      <c r="A524" t="s">
        <v>612</v>
      </c>
      <c r="B524" s="1">
        <v>45313.75</v>
      </c>
      <c r="C524" s="1">
        <v>45314.25</v>
      </c>
      <c r="D524" s="1">
        <v>45314.166666666664</v>
      </c>
      <c r="E524" t="s">
        <v>66</v>
      </c>
      <c r="F524">
        <v>924</v>
      </c>
      <c r="G524">
        <v>1799</v>
      </c>
      <c r="H524">
        <v>163</v>
      </c>
      <c r="I524">
        <v>23</v>
      </c>
      <c r="J524" t="s">
        <v>20</v>
      </c>
      <c r="K524" t="s">
        <v>64</v>
      </c>
      <c r="L524" t="s">
        <v>72</v>
      </c>
      <c r="M524" t="s">
        <v>30</v>
      </c>
      <c r="N524" t="s">
        <v>40</v>
      </c>
      <c r="O524">
        <v>4.7</v>
      </c>
      <c r="P524" t="s">
        <v>25</v>
      </c>
      <c r="Q524">
        <v>4.3</v>
      </c>
      <c r="R524">
        <v>4.7</v>
      </c>
      <c r="S524">
        <f>(C524-D524)*24</f>
        <v>2.0000000000582077</v>
      </c>
      <c r="T524">
        <f>IF(C524&lt;=D524,1,0)</f>
        <v>0</v>
      </c>
      <c r="U524">
        <f>(C524-B524)*24</f>
        <v>12</v>
      </c>
      <c r="V524" s="2">
        <f>G524/(F524*U524)</f>
        <v>0.16224747474747475</v>
      </c>
      <c r="W524" t="str">
        <f>IF(OR(MONTH(B524)=12, MONTH(B524)&lt;=2), "Winter", IF(AND(MONTH(B524)&gt;=7, MONTH(B524)&lt;=9), "Monsoon", "Other"))</f>
        <v>Winter</v>
      </c>
      <c r="X524">
        <f>IF(C524&gt;D524,1,0)</f>
        <v>1</v>
      </c>
      <c r="Y524" t="str">
        <f t="shared" si="16"/>
        <v>Slight Delay</v>
      </c>
      <c r="Z524">
        <f t="shared" si="17"/>
        <v>0</v>
      </c>
      <c r="AA524" s="6" t="str">
        <f>TEXT(B524, "yyyy-mm-dd")</f>
        <v>2024-01-22</v>
      </c>
    </row>
    <row r="525" spans="1:27" x14ac:dyDescent="0.3">
      <c r="A525" t="s">
        <v>613</v>
      </c>
      <c r="B525" s="1">
        <v>45313.791666666664</v>
      </c>
      <c r="C525" s="1">
        <v>45314.291666666664</v>
      </c>
      <c r="D525" s="1">
        <v>45314.208333333336</v>
      </c>
      <c r="E525" t="s">
        <v>55</v>
      </c>
      <c r="F525">
        <v>402</v>
      </c>
      <c r="G525">
        <v>2992</v>
      </c>
      <c r="H525">
        <v>470</v>
      </c>
      <c r="I525">
        <v>11</v>
      </c>
      <c r="J525" t="s">
        <v>28</v>
      </c>
      <c r="K525" t="s">
        <v>34</v>
      </c>
      <c r="L525" t="s">
        <v>44</v>
      </c>
      <c r="M525" t="s">
        <v>45</v>
      </c>
      <c r="N525" t="s">
        <v>24</v>
      </c>
      <c r="O525">
        <v>4.5</v>
      </c>
      <c r="P525" t="s">
        <v>25</v>
      </c>
      <c r="Q525">
        <v>4.2</v>
      </c>
      <c r="R525">
        <v>4.5</v>
      </c>
      <c r="S525">
        <f>(C525-D525)*24</f>
        <v>1.9999999998835847</v>
      </c>
      <c r="T525">
        <f>IF(C525&lt;=D525,1,0)</f>
        <v>0</v>
      </c>
      <c r="U525">
        <f>(C525-B525)*24</f>
        <v>12</v>
      </c>
      <c r="V525" s="2">
        <f>G525/(F525*U525)</f>
        <v>0.62023217247097839</v>
      </c>
      <c r="W525" t="str">
        <f>IF(OR(MONTH(B525)=12, MONTH(B525)&lt;=2), "Winter", IF(AND(MONTH(B525)&gt;=7, MONTH(B525)&lt;=9), "Monsoon", "Other"))</f>
        <v>Winter</v>
      </c>
      <c r="X525">
        <f>IF(C525&gt;D525,1,0)</f>
        <v>1</v>
      </c>
      <c r="Y525" t="str">
        <f t="shared" si="16"/>
        <v>Slight Delay</v>
      </c>
      <c r="Z525">
        <f t="shared" si="17"/>
        <v>0</v>
      </c>
      <c r="AA525" s="6" t="str">
        <f>TEXT(B525, "yyyy-mm-dd")</f>
        <v>2024-01-22</v>
      </c>
    </row>
    <row r="526" spans="1:27" x14ac:dyDescent="0.3">
      <c r="A526" t="s">
        <v>614</v>
      </c>
      <c r="B526" s="1">
        <v>45313.833333333336</v>
      </c>
      <c r="C526" s="1">
        <v>45314.333333333336</v>
      </c>
      <c r="D526" s="1">
        <v>45314.25</v>
      </c>
      <c r="E526" t="s">
        <v>66</v>
      </c>
      <c r="F526">
        <v>483</v>
      </c>
      <c r="G526">
        <v>3679</v>
      </c>
      <c r="H526">
        <v>605</v>
      </c>
      <c r="I526">
        <v>2</v>
      </c>
      <c r="J526" t="s">
        <v>37</v>
      </c>
      <c r="K526" t="s">
        <v>64</v>
      </c>
      <c r="L526" t="s">
        <v>253</v>
      </c>
      <c r="M526" t="s">
        <v>61</v>
      </c>
      <c r="N526" t="s">
        <v>24</v>
      </c>
      <c r="P526" t="s">
        <v>25</v>
      </c>
      <c r="Q526">
        <v>4.3</v>
      </c>
      <c r="R526">
        <v>4.3</v>
      </c>
      <c r="S526">
        <f>(C526-D526)*24</f>
        <v>2.0000000000582077</v>
      </c>
      <c r="T526">
        <f>IF(C526&lt;=D526,1,0)</f>
        <v>0</v>
      </c>
      <c r="U526">
        <f>(C526-B526)*24</f>
        <v>12</v>
      </c>
      <c r="V526" s="2">
        <f>G526/(F526*U526)</f>
        <v>0.63474810213940647</v>
      </c>
      <c r="W526" t="str">
        <f>IF(OR(MONTH(B526)=12, MONTH(B526)&lt;=2), "Winter", IF(AND(MONTH(B526)&gt;=7, MONTH(B526)&lt;=9), "Monsoon", "Other"))</f>
        <v>Winter</v>
      </c>
      <c r="X526">
        <f>IF(C526&gt;D526,1,0)</f>
        <v>1</v>
      </c>
      <c r="Y526" t="str">
        <f t="shared" si="16"/>
        <v>Slight Delay</v>
      </c>
      <c r="Z526">
        <f t="shared" si="17"/>
        <v>0</v>
      </c>
      <c r="AA526" s="6" t="str">
        <f>TEXT(B526, "yyyy-mm-dd")</f>
        <v>2024-01-22</v>
      </c>
    </row>
    <row r="527" spans="1:27" x14ac:dyDescent="0.3">
      <c r="A527" t="s">
        <v>615</v>
      </c>
      <c r="B527" s="1">
        <v>45313.875</v>
      </c>
      <c r="C527" s="1">
        <v>45314.375</v>
      </c>
      <c r="D527" s="1">
        <v>45314.291666666664</v>
      </c>
      <c r="E527" t="s">
        <v>32</v>
      </c>
      <c r="F527">
        <v>485</v>
      </c>
      <c r="G527">
        <v>4119</v>
      </c>
      <c r="H527">
        <v>240</v>
      </c>
      <c r="I527">
        <v>9</v>
      </c>
      <c r="J527" t="s">
        <v>28</v>
      </c>
      <c r="K527" t="s">
        <v>34</v>
      </c>
      <c r="L527" t="s">
        <v>231</v>
      </c>
      <c r="M527" t="s">
        <v>48</v>
      </c>
      <c r="N527" t="s">
        <v>24</v>
      </c>
      <c r="O527">
        <v>4.5</v>
      </c>
      <c r="P527" t="s">
        <v>25</v>
      </c>
      <c r="Q527">
        <v>4.2</v>
      </c>
      <c r="R527">
        <v>4.5</v>
      </c>
      <c r="S527">
        <f>(C527-D527)*24</f>
        <v>2.0000000000582077</v>
      </c>
      <c r="T527">
        <f>IF(C527&lt;=D527,1,0)</f>
        <v>0</v>
      </c>
      <c r="U527">
        <f>(C527-B527)*24</f>
        <v>12</v>
      </c>
      <c r="V527" s="2">
        <f>G527/(F527*U527)</f>
        <v>0.70773195876288664</v>
      </c>
      <c r="W527" t="str">
        <f>IF(OR(MONTH(B527)=12, MONTH(B527)&lt;=2), "Winter", IF(AND(MONTH(B527)&gt;=7, MONTH(B527)&lt;=9), "Monsoon", "Other"))</f>
        <v>Winter</v>
      </c>
      <c r="X527">
        <f>IF(C527&gt;D527,1,0)</f>
        <v>1</v>
      </c>
      <c r="Y527" t="str">
        <f t="shared" si="16"/>
        <v>Slight Delay</v>
      </c>
      <c r="Z527">
        <f t="shared" si="17"/>
        <v>0</v>
      </c>
      <c r="AA527" s="6" t="str">
        <f>TEXT(B527, "yyyy-mm-dd")</f>
        <v>2024-01-22</v>
      </c>
    </row>
    <row r="528" spans="1:27" x14ac:dyDescent="0.3">
      <c r="A528" t="s">
        <v>616</v>
      </c>
      <c r="B528" s="1">
        <v>45313.916666666664</v>
      </c>
      <c r="C528" s="1">
        <v>45314.416666666664</v>
      </c>
      <c r="D528" s="1">
        <v>45314.333333333336</v>
      </c>
      <c r="E528" t="s">
        <v>66</v>
      </c>
      <c r="F528">
        <v>226</v>
      </c>
      <c r="G528">
        <v>3602</v>
      </c>
      <c r="H528">
        <v>538</v>
      </c>
      <c r="I528">
        <v>21</v>
      </c>
      <c r="J528" t="s">
        <v>28</v>
      </c>
      <c r="K528" t="s">
        <v>38</v>
      </c>
      <c r="L528" t="s">
        <v>96</v>
      </c>
      <c r="M528" t="s">
        <v>23</v>
      </c>
      <c r="N528" t="s">
        <v>40</v>
      </c>
      <c r="O528">
        <v>4.5</v>
      </c>
      <c r="P528" t="s">
        <v>25</v>
      </c>
      <c r="Q528">
        <v>4.2</v>
      </c>
      <c r="R528">
        <v>4.5</v>
      </c>
      <c r="S528">
        <f>(C528-D528)*24</f>
        <v>1.9999999998835847</v>
      </c>
      <c r="T528">
        <f>IF(C528&lt;=D528,1,0)</f>
        <v>0</v>
      </c>
      <c r="U528">
        <f>(C528-B528)*24</f>
        <v>12</v>
      </c>
      <c r="V528" s="2">
        <f>G528/(F528*U528)</f>
        <v>1.3281710914454277</v>
      </c>
      <c r="W528" t="str">
        <f>IF(OR(MONTH(B528)=12, MONTH(B528)&lt;=2), "Winter", IF(AND(MONTH(B528)&gt;=7, MONTH(B528)&lt;=9), "Monsoon", "Other"))</f>
        <v>Winter</v>
      </c>
      <c r="X528">
        <f>IF(C528&gt;D528,1,0)</f>
        <v>1</v>
      </c>
      <c r="Y528" t="str">
        <f t="shared" si="16"/>
        <v>Slight Delay</v>
      </c>
      <c r="Z528">
        <f t="shared" si="17"/>
        <v>0</v>
      </c>
      <c r="AA528" s="6" t="str">
        <f>TEXT(B528, "yyyy-mm-dd")</f>
        <v>2024-01-22</v>
      </c>
    </row>
    <row r="529" spans="1:27" x14ac:dyDescent="0.3">
      <c r="A529" t="s">
        <v>617</v>
      </c>
      <c r="B529" s="1">
        <v>45313.958333333336</v>
      </c>
      <c r="C529" s="1">
        <v>45314.458333333336</v>
      </c>
      <c r="D529" s="1">
        <v>45314.375</v>
      </c>
      <c r="E529" t="s">
        <v>32</v>
      </c>
      <c r="F529">
        <v>810</v>
      </c>
      <c r="G529">
        <v>3839</v>
      </c>
      <c r="H529">
        <v>717</v>
      </c>
      <c r="I529">
        <v>3</v>
      </c>
      <c r="J529" t="s">
        <v>33</v>
      </c>
      <c r="K529" t="s">
        <v>38</v>
      </c>
      <c r="L529" t="s">
        <v>201</v>
      </c>
      <c r="M529" t="s">
        <v>30</v>
      </c>
      <c r="N529" t="s">
        <v>40</v>
      </c>
      <c r="O529">
        <v>3.8</v>
      </c>
      <c r="P529" t="s">
        <v>25</v>
      </c>
      <c r="Q529">
        <v>4.3</v>
      </c>
      <c r="R529">
        <v>3.8</v>
      </c>
      <c r="S529">
        <f>(C529-D529)*24</f>
        <v>2.0000000000582077</v>
      </c>
      <c r="T529">
        <f>IF(C529&lt;=D529,1,0)</f>
        <v>0</v>
      </c>
      <c r="U529">
        <f>(C529-B529)*24</f>
        <v>12</v>
      </c>
      <c r="V529" s="2">
        <f>G529/(F529*U529)</f>
        <v>0.39495884773662554</v>
      </c>
      <c r="W529" t="str">
        <f>IF(OR(MONTH(B529)=12, MONTH(B529)&lt;=2), "Winter", IF(AND(MONTH(B529)&gt;=7, MONTH(B529)&lt;=9), "Monsoon", "Other"))</f>
        <v>Winter</v>
      </c>
      <c r="X529">
        <f>IF(C529&gt;D529,1,0)</f>
        <v>1</v>
      </c>
      <c r="Y529" t="str">
        <f t="shared" si="16"/>
        <v>Slight Delay</v>
      </c>
      <c r="Z529">
        <f t="shared" si="17"/>
        <v>0</v>
      </c>
      <c r="AA529" s="6" t="str">
        <f>TEXT(B529, "yyyy-mm-dd")</f>
        <v>2024-01-22</v>
      </c>
    </row>
    <row r="530" spans="1:27" x14ac:dyDescent="0.3">
      <c r="A530" t="s">
        <v>618</v>
      </c>
      <c r="B530" s="1">
        <v>45314</v>
      </c>
      <c r="C530" s="1">
        <v>45314.5</v>
      </c>
      <c r="D530" s="1">
        <v>45314.416666666664</v>
      </c>
      <c r="E530" t="s">
        <v>50</v>
      </c>
      <c r="F530">
        <v>657</v>
      </c>
      <c r="G530">
        <v>1286</v>
      </c>
      <c r="H530">
        <v>613</v>
      </c>
      <c r="I530">
        <v>17</v>
      </c>
      <c r="J530" t="s">
        <v>28</v>
      </c>
      <c r="K530" t="s">
        <v>38</v>
      </c>
      <c r="L530" t="s">
        <v>67</v>
      </c>
      <c r="M530" t="s">
        <v>30</v>
      </c>
      <c r="N530" t="s">
        <v>24</v>
      </c>
      <c r="O530">
        <v>4.5</v>
      </c>
      <c r="P530" t="s">
        <v>25</v>
      </c>
      <c r="Q530">
        <v>4.3</v>
      </c>
      <c r="R530">
        <v>4.5</v>
      </c>
      <c r="S530">
        <f>(C530-D530)*24</f>
        <v>2.0000000000582077</v>
      </c>
      <c r="T530">
        <f>IF(C530&lt;=D530,1,0)</f>
        <v>0</v>
      </c>
      <c r="U530">
        <f>(C530-B530)*24</f>
        <v>12</v>
      </c>
      <c r="V530" s="2">
        <f>G530/(F530*U530)</f>
        <v>0.16311516996448502</v>
      </c>
      <c r="W530" t="str">
        <f>IF(OR(MONTH(B530)=12, MONTH(B530)&lt;=2), "Winter", IF(AND(MONTH(B530)&gt;=7, MONTH(B530)&lt;=9), "Monsoon", "Other"))</f>
        <v>Winter</v>
      </c>
      <c r="X530">
        <f>IF(C530&gt;D530,1,0)</f>
        <v>1</v>
      </c>
      <c r="Y530" t="str">
        <f t="shared" si="16"/>
        <v>Slight Delay</v>
      </c>
      <c r="Z530">
        <f t="shared" si="17"/>
        <v>0</v>
      </c>
      <c r="AA530" s="6" t="str">
        <f>TEXT(B530, "yyyy-mm-dd")</f>
        <v>2024-01-23</v>
      </c>
    </row>
    <row r="531" spans="1:27" x14ac:dyDescent="0.3">
      <c r="A531" t="s">
        <v>619</v>
      </c>
      <c r="B531" s="1">
        <v>45314.041666666664</v>
      </c>
      <c r="C531" s="1">
        <v>45314.541666666664</v>
      </c>
      <c r="D531" s="1">
        <v>45314.458333333336</v>
      </c>
      <c r="E531" t="s">
        <v>55</v>
      </c>
      <c r="F531">
        <v>341</v>
      </c>
      <c r="G531">
        <v>1816</v>
      </c>
      <c r="H531">
        <v>590</v>
      </c>
      <c r="I531">
        <v>13</v>
      </c>
      <c r="J531" t="s">
        <v>28</v>
      </c>
      <c r="K531" t="s">
        <v>64</v>
      </c>
      <c r="L531" t="s">
        <v>81</v>
      </c>
      <c r="M531" t="s">
        <v>30</v>
      </c>
      <c r="N531" t="s">
        <v>40</v>
      </c>
      <c r="P531" t="s">
        <v>25</v>
      </c>
      <c r="Q531">
        <v>4.3</v>
      </c>
      <c r="R531">
        <v>4.3</v>
      </c>
      <c r="S531">
        <f>(C531-D531)*24</f>
        <v>1.9999999998835847</v>
      </c>
      <c r="T531">
        <f>IF(C531&lt;=D531,1,0)</f>
        <v>0</v>
      </c>
      <c r="U531">
        <f>(C531-B531)*24</f>
        <v>12</v>
      </c>
      <c r="V531" s="2">
        <f>G531/(F531*U531)</f>
        <v>0.44379276637341153</v>
      </c>
      <c r="W531" t="str">
        <f>IF(OR(MONTH(B531)=12, MONTH(B531)&lt;=2), "Winter", IF(AND(MONTH(B531)&gt;=7, MONTH(B531)&lt;=9), "Monsoon", "Other"))</f>
        <v>Winter</v>
      </c>
      <c r="X531">
        <f>IF(C531&gt;D531,1,0)</f>
        <v>1</v>
      </c>
      <c r="Y531" t="str">
        <f t="shared" si="16"/>
        <v>Slight Delay</v>
      </c>
      <c r="Z531">
        <f t="shared" si="17"/>
        <v>0</v>
      </c>
      <c r="AA531" s="6" t="str">
        <f>TEXT(B531, "yyyy-mm-dd")</f>
        <v>2024-01-23</v>
      </c>
    </row>
    <row r="532" spans="1:27" x14ac:dyDescent="0.3">
      <c r="A532" t="s">
        <v>620</v>
      </c>
      <c r="B532" s="1">
        <v>45314.083333333336</v>
      </c>
      <c r="C532" s="1">
        <v>45314.583333333336</v>
      </c>
      <c r="D532" s="1">
        <v>45314.5</v>
      </c>
      <c r="E532" t="s">
        <v>32</v>
      </c>
      <c r="F532">
        <v>466</v>
      </c>
      <c r="G532">
        <v>3684</v>
      </c>
      <c r="H532">
        <v>502</v>
      </c>
      <c r="I532">
        <v>8</v>
      </c>
      <c r="J532" t="s">
        <v>28</v>
      </c>
      <c r="K532" t="s">
        <v>21</v>
      </c>
      <c r="L532" t="s">
        <v>127</v>
      </c>
      <c r="M532" t="s">
        <v>30</v>
      </c>
      <c r="N532" t="s">
        <v>40</v>
      </c>
      <c r="P532" t="s">
        <v>25</v>
      </c>
      <c r="Q532">
        <v>4.3</v>
      </c>
      <c r="R532">
        <v>4.3</v>
      </c>
      <c r="S532">
        <f>(C532-D532)*24</f>
        <v>2.0000000000582077</v>
      </c>
      <c r="T532">
        <f>IF(C532&lt;=D532,1,0)</f>
        <v>0</v>
      </c>
      <c r="U532">
        <f>(C532-B532)*24</f>
        <v>12</v>
      </c>
      <c r="V532" s="2">
        <f>G532/(F532*U532)</f>
        <v>0.65879828326180256</v>
      </c>
      <c r="W532" t="str">
        <f>IF(OR(MONTH(B532)=12, MONTH(B532)&lt;=2), "Winter", IF(AND(MONTH(B532)&gt;=7, MONTH(B532)&lt;=9), "Monsoon", "Other"))</f>
        <v>Winter</v>
      </c>
      <c r="X532">
        <f>IF(C532&gt;D532,1,0)</f>
        <v>1</v>
      </c>
      <c r="Y532" t="str">
        <f t="shared" si="16"/>
        <v>Slight Delay</v>
      </c>
      <c r="Z532">
        <f t="shared" si="17"/>
        <v>0</v>
      </c>
      <c r="AA532" s="6" t="str">
        <f>TEXT(B532, "yyyy-mm-dd")</f>
        <v>2024-01-23</v>
      </c>
    </row>
    <row r="533" spans="1:27" x14ac:dyDescent="0.3">
      <c r="A533" t="s">
        <v>621</v>
      </c>
      <c r="B533" s="1">
        <v>45314.125</v>
      </c>
      <c r="C533" s="1">
        <v>45314.625</v>
      </c>
      <c r="D533" s="1">
        <v>45314.541666666664</v>
      </c>
      <c r="E533" t="s">
        <v>19</v>
      </c>
      <c r="F533">
        <v>676</v>
      </c>
      <c r="G533">
        <v>2825</v>
      </c>
      <c r="H533">
        <v>172</v>
      </c>
      <c r="I533">
        <v>11</v>
      </c>
      <c r="J533" t="s">
        <v>37</v>
      </c>
      <c r="K533" t="s">
        <v>64</v>
      </c>
      <c r="L533" t="s">
        <v>29</v>
      </c>
      <c r="M533" t="s">
        <v>23</v>
      </c>
      <c r="N533" t="s">
        <v>40</v>
      </c>
      <c r="O533">
        <v>4</v>
      </c>
      <c r="P533" t="s">
        <v>25</v>
      </c>
      <c r="Q533">
        <v>4.2</v>
      </c>
      <c r="R533">
        <v>4</v>
      </c>
      <c r="S533">
        <f>(C533-D533)*24</f>
        <v>2.0000000000582077</v>
      </c>
      <c r="T533">
        <f>IF(C533&lt;=D533,1,0)</f>
        <v>0</v>
      </c>
      <c r="U533">
        <f>(C533-B533)*24</f>
        <v>12</v>
      </c>
      <c r="V533" s="2">
        <f>G533/(F533*U533)</f>
        <v>0.34824950690335305</v>
      </c>
      <c r="W533" t="str">
        <f>IF(OR(MONTH(B533)=12, MONTH(B533)&lt;=2), "Winter", IF(AND(MONTH(B533)&gt;=7, MONTH(B533)&lt;=9), "Monsoon", "Other"))</f>
        <v>Winter</v>
      </c>
      <c r="X533">
        <f>IF(C533&gt;D533,1,0)</f>
        <v>1</v>
      </c>
      <c r="Y533" t="str">
        <f t="shared" si="16"/>
        <v>Slight Delay</v>
      </c>
      <c r="Z533">
        <f t="shared" si="17"/>
        <v>0</v>
      </c>
      <c r="AA533" s="6" t="str">
        <f>TEXT(B533, "yyyy-mm-dd")</f>
        <v>2024-01-23</v>
      </c>
    </row>
    <row r="534" spans="1:27" x14ac:dyDescent="0.3">
      <c r="A534" t="s">
        <v>622</v>
      </c>
      <c r="B534" s="1">
        <v>45314.166666666664</v>
      </c>
      <c r="C534" s="1">
        <v>45314.666666666664</v>
      </c>
      <c r="D534" s="1">
        <v>45314.583333333336</v>
      </c>
      <c r="E534" t="s">
        <v>27</v>
      </c>
      <c r="F534">
        <v>719</v>
      </c>
      <c r="G534">
        <v>2777</v>
      </c>
      <c r="H534">
        <v>787</v>
      </c>
      <c r="I534">
        <v>23</v>
      </c>
      <c r="J534" t="s">
        <v>20</v>
      </c>
      <c r="K534" t="s">
        <v>34</v>
      </c>
      <c r="L534" t="s">
        <v>113</v>
      </c>
      <c r="M534" t="s">
        <v>30</v>
      </c>
      <c r="N534" t="s">
        <v>24</v>
      </c>
      <c r="P534" t="s">
        <v>25</v>
      </c>
      <c r="Q534">
        <v>4.3</v>
      </c>
      <c r="R534">
        <v>4.3</v>
      </c>
      <c r="S534">
        <f>(C534-D534)*24</f>
        <v>1.9999999998835847</v>
      </c>
      <c r="T534">
        <f>IF(C534&lt;=D534,1,0)</f>
        <v>0</v>
      </c>
      <c r="U534">
        <f>(C534-B534)*24</f>
        <v>12</v>
      </c>
      <c r="V534" s="2">
        <f>G534/(F534*U534)</f>
        <v>0.32185906351414001</v>
      </c>
      <c r="W534" t="str">
        <f>IF(OR(MONTH(B534)=12, MONTH(B534)&lt;=2), "Winter", IF(AND(MONTH(B534)&gt;=7, MONTH(B534)&lt;=9), "Monsoon", "Other"))</f>
        <v>Winter</v>
      </c>
      <c r="X534">
        <f>IF(C534&gt;D534,1,0)</f>
        <v>1</v>
      </c>
      <c r="Y534" t="str">
        <f t="shared" si="16"/>
        <v>Slight Delay</v>
      </c>
      <c r="Z534">
        <f t="shared" si="17"/>
        <v>0</v>
      </c>
      <c r="AA534" s="6" t="str">
        <f>TEXT(B534, "yyyy-mm-dd")</f>
        <v>2024-01-23</v>
      </c>
    </row>
    <row r="535" spans="1:27" x14ac:dyDescent="0.3">
      <c r="A535" t="s">
        <v>623</v>
      </c>
      <c r="B535" s="1">
        <v>45314.208333333336</v>
      </c>
      <c r="C535" s="1">
        <v>45314.708333333336</v>
      </c>
      <c r="D535" s="1">
        <v>45314.625</v>
      </c>
      <c r="E535" t="s">
        <v>50</v>
      </c>
      <c r="F535">
        <v>346</v>
      </c>
      <c r="G535">
        <v>4655</v>
      </c>
      <c r="H535">
        <v>270</v>
      </c>
      <c r="I535">
        <v>12</v>
      </c>
      <c r="J535" t="s">
        <v>33</v>
      </c>
      <c r="K535" t="s">
        <v>64</v>
      </c>
      <c r="L535" t="s">
        <v>129</v>
      </c>
      <c r="M535" t="s">
        <v>48</v>
      </c>
      <c r="N535" t="s">
        <v>24</v>
      </c>
      <c r="O535">
        <v>4</v>
      </c>
      <c r="P535" t="s">
        <v>25</v>
      </c>
      <c r="Q535">
        <v>4.2</v>
      </c>
      <c r="R535">
        <v>4</v>
      </c>
      <c r="S535">
        <f>(C535-D535)*24</f>
        <v>2.0000000000582077</v>
      </c>
      <c r="T535">
        <f>IF(C535&lt;=D535,1,0)</f>
        <v>0</v>
      </c>
      <c r="U535">
        <f>(C535-B535)*24</f>
        <v>12</v>
      </c>
      <c r="V535" s="2">
        <f>G535/(F535*U535)</f>
        <v>1.1211464354527938</v>
      </c>
      <c r="W535" t="str">
        <f>IF(OR(MONTH(B535)=12, MONTH(B535)&lt;=2), "Winter", IF(AND(MONTH(B535)&gt;=7, MONTH(B535)&lt;=9), "Monsoon", "Other"))</f>
        <v>Winter</v>
      </c>
      <c r="X535">
        <f>IF(C535&gt;D535,1,0)</f>
        <v>1</v>
      </c>
      <c r="Y535" t="str">
        <f t="shared" si="16"/>
        <v>Slight Delay</v>
      </c>
      <c r="Z535">
        <f t="shared" si="17"/>
        <v>0</v>
      </c>
      <c r="AA535" s="6" t="str">
        <f>TEXT(B535, "yyyy-mm-dd")</f>
        <v>2024-01-23</v>
      </c>
    </row>
    <row r="536" spans="1:27" x14ac:dyDescent="0.3">
      <c r="A536" t="s">
        <v>624</v>
      </c>
      <c r="B536" s="1">
        <v>45314.25</v>
      </c>
      <c r="C536" s="1">
        <v>45314.75</v>
      </c>
      <c r="D536" s="1">
        <v>45314.666666666664</v>
      </c>
      <c r="E536" t="s">
        <v>32</v>
      </c>
      <c r="F536">
        <v>761</v>
      </c>
      <c r="G536">
        <v>2113</v>
      </c>
      <c r="H536">
        <v>600</v>
      </c>
      <c r="I536">
        <v>24</v>
      </c>
      <c r="J536" t="s">
        <v>37</v>
      </c>
      <c r="K536" t="s">
        <v>34</v>
      </c>
      <c r="L536" t="s">
        <v>113</v>
      </c>
      <c r="M536" t="s">
        <v>30</v>
      </c>
      <c r="N536" t="s">
        <v>24</v>
      </c>
      <c r="O536">
        <v>3.8</v>
      </c>
      <c r="P536" t="s">
        <v>25</v>
      </c>
      <c r="Q536">
        <v>4.3</v>
      </c>
      <c r="R536">
        <v>3.8</v>
      </c>
      <c r="S536">
        <f>(C536-D536)*24</f>
        <v>2.0000000000582077</v>
      </c>
      <c r="T536">
        <f>IF(C536&lt;=D536,1,0)</f>
        <v>0</v>
      </c>
      <c r="U536">
        <f>(C536-B536)*24</f>
        <v>12</v>
      </c>
      <c r="V536" s="2">
        <f>G536/(F536*U536)</f>
        <v>0.23138414367060886</v>
      </c>
      <c r="W536" t="str">
        <f>IF(OR(MONTH(B536)=12, MONTH(B536)&lt;=2), "Winter", IF(AND(MONTH(B536)&gt;=7, MONTH(B536)&lt;=9), "Monsoon", "Other"))</f>
        <v>Winter</v>
      </c>
      <c r="X536">
        <f>IF(C536&gt;D536,1,0)</f>
        <v>1</v>
      </c>
      <c r="Y536" t="str">
        <f t="shared" si="16"/>
        <v>Slight Delay</v>
      </c>
      <c r="Z536">
        <f t="shared" si="17"/>
        <v>0</v>
      </c>
      <c r="AA536" s="6" t="str">
        <f>TEXT(B536, "yyyy-mm-dd")</f>
        <v>2024-01-23</v>
      </c>
    </row>
    <row r="537" spans="1:27" x14ac:dyDescent="0.3">
      <c r="A537" t="s">
        <v>625</v>
      </c>
      <c r="B537" s="1">
        <v>45314.291666666664</v>
      </c>
      <c r="C537" s="1">
        <v>45314.791666666664</v>
      </c>
      <c r="D537" s="1">
        <v>45314.708333333336</v>
      </c>
      <c r="E537" t="s">
        <v>32</v>
      </c>
      <c r="F537">
        <v>859</v>
      </c>
      <c r="G537">
        <v>4469</v>
      </c>
      <c r="H537">
        <v>239</v>
      </c>
      <c r="I537">
        <v>12</v>
      </c>
      <c r="J537" t="s">
        <v>20</v>
      </c>
      <c r="K537" t="s">
        <v>64</v>
      </c>
      <c r="L537" t="s">
        <v>94</v>
      </c>
      <c r="M537" t="s">
        <v>61</v>
      </c>
      <c r="N537" t="s">
        <v>40</v>
      </c>
      <c r="O537">
        <v>3.8</v>
      </c>
      <c r="P537" t="s">
        <v>25</v>
      </c>
      <c r="Q537">
        <v>4.4000000000000004</v>
      </c>
      <c r="R537">
        <v>3.8</v>
      </c>
      <c r="S537">
        <f>(C537-D537)*24</f>
        <v>1.9999999998835847</v>
      </c>
      <c r="T537">
        <f>IF(C537&lt;=D537,1,0)</f>
        <v>0</v>
      </c>
      <c r="U537">
        <f>(C537-B537)*24</f>
        <v>12</v>
      </c>
      <c r="V537" s="2">
        <f>G537/(F537*U537)</f>
        <v>0.433546759798215</v>
      </c>
      <c r="W537" t="str">
        <f>IF(OR(MONTH(B537)=12, MONTH(B537)&lt;=2), "Winter", IF(AND(MONTH(B537)&gt;=7, MONTH(B537)&lt;=9), "Monsoon", "Other"))</f>
        <v>Winter</v>
      </c>
      <c r="X537">
        <f>IF(C537&gt;D537,1,0)</f>
        <v>1</v>
      </c>
      <c r="Y537" t="str">
        <f t="shared" si="16"/>
        <v>Slight Delay</v>
      </c>
      <c r="Z537">
        <f t="shared" si="17"/>
        <v>0</v>
      </c>
      <c r="AA537" s="6" t="str">
        <f>TEXT(B537, "yyyy-mm-dd")</f>
        <v>2024-01-23</v>
      </c>
    </row>
    <row r="538" spans="1:27" x14ac:dyDescent="0.3">
      <c r="A538" t="s">
        <v>626</v>
      </c>
      <c r="B538" s="1">
        <v>45314.333333333336</v>
      </c>
      <c r="C538" s="1">
        <v>45314.833333333336</v>
      </c>
      <c r="D538" s="1">
        <v>45314.75</v>
      </c>
      <c r="E538" t="s">
        <v>19</v>
      </c>
      <c r="F538">
        <v>471</v>
      </c>
      <c r="G538">
        <v>3555</v>
      </c>
      <c r="H538">
        <v>786</v>
      </c>
      <c r="I538">
        <v>12</v>
      </c>
      <c r="J538" t="s">
        <v>37</v>
      </c>
      <c r="K538" t="s">
        <v>38</v>
      </c>
      <c r="L538" t="s">
        <v>225</v>
      </c>
      <c r="M538" t="s">
        <v>45</v>
      </c>
      <c r="N538" t="s">
        <v>40</v>
      </c>
      <c r="O538">
        <v>4.7</v>
      </c>
      <c r="P538" t="s">
        <v>25</v>
      </c>
      <c r="Q538">
        <v>4.2</v>
      </c>
      <c r="R538">
        <v>4.7</v>
      </c>
      <c r="S538">
        <f>(C538-D538)*24</f>
        <v>2.0000000000582077</v>
      </c>
      <c r="T538">
        <f>IF(C538&lt;=D538,1,0)</f>
        <v>0</v>
      </c>
      <c r="U538">
        <f>(C538-B538)*24</f>
        <v>12</v>
      </c>
      <c r="V538" s="2">
        <f>G538/(F538*U538)</f>
        <v>0.62898089171974525</v>
      </c>
      <c r="W538" t="str">
        <f>IF(OR(MONTH(B538)=12, MONTH(B538)&lt;=2), "Winter", IF(AND(MONTH(B538)&gt;=7, MONTH(B538)&lt;=9), "Monsoon", "Other"))</f>
        <v>Winter</v>
      </c>
      <c r="X538">
        <f>IF(C538&gt;D538,1,0)</f>
        <v>1</v>
      </c>
      <c r="Y538" t="str">
        <f t="shared" si="16"/>
        <v>Slight Delay</v>
      </c>
      <c r="Z538">
        <f t="shared" si="17"/>
        <v>0</v>
      </c>
      <c r="AA538" s="6" t="str">
        <f>TEXT(B538, "yyyy-mm-dd")</f>
        <v>2024-01-23</v>
      </c>
    </row>
    <row r="539" spans="1:27" x14ac:dyDescent="0.3">
      <c r="A539" t="s">
        <v>627</v>
      </c>
      <c r="B539" s="1">
        <v>45314.375</v>
      </c>
      <c r="C539" s="1">
        <v>45314.875</v>
      </c>
      <c r="D539" s="1">
        <v>45314.791666666664</v>
      </c>
      <c r="E539" t="s">
        <v>66</v>
      </c>
      <c r="F539">
        <v>883</v>
      </c>
      <c r="G539">
        <v>1255</v>
      </c>
      <c r="H539">
        <v>139</v>
      </c>
      <c r="I539">
        <v>29</v>
      </c>
      <c r="J539" t="s">
        <v>20</v>
      </c>
      <c r="K539" t="s">
        <v>21</v>
      </c>
      <c r="L539" t="s">
        <v>105</v>
      </c>
      <c r="M539" t="s">
        <v>45</v>
      </c>
      <c r="N539" t="s">
        <v>40</v>
      </c>
      <c r="O539">
        <v>4.7</v>
      </c>
      <c r="P539" t="s">
        <v>25</v>
      </c>
      <c r="Q539">
        <v>4.2</v>
      </c>
      <c r="R539">
        <v>4.7</v>
      </c>
      <c r="S539">
        <f>(C539-D539)*24</f>
        <v>2.0000000000582077</v>
      </c>
      <c r="T539">
        <f>IF(C539&lt;=D539,1,0)</f>
        <v>0</v>
      </c>
      <c r="U539">
        <f>(C539-B539)*24</f>
        <v>12</v>
      </c>
      <c r="V539" s="2">
        <f>G539/(F539*U539)</f>
        <v>0.11844092110230275</v>
      </c>
      <c r="W539" t="str">
        <f>IF(OR(MONTH(B539)=12, MONTH(B539)&lt;=2), "Winter", IF(AND(MONTH(B539)&gt;=7, MONTH(B539)&lt;=9), "Monsoon", "Other"))</f>
        <v>Winter</v>
      </c>
      <c r="X539">
        <f>IF(C539&gt;D539,1,0)</f>
        <v>1</v>
      </c>
      <c r="Y539" t="str">
        <f t="shared" si="16"/>
        <v>Slight Delay</v>
      </c>
      <c r="Z539">
        <f t="shared" si="17"/>
        <v>0</v>
      </c>
      <c r="AA539" s="6" t="str">
        <f>TEXT(B539, "yyyy-mm-dd")</f>
        <v>2024-01-23</v>
      </c>
    </row>
    <row r="540" spans="1:27" x14ac:dyDescent="0.3">
      <c r="A540" t="s">
        <v>628</v>
      </c>
      <c r="B540" s="1">
        <v>45314.416666666664</v>
      </c>
      <c r="C540" s="1">
        <v>45314.916666666664</v>
      </c>
      <c r="D540" s="1">
        <v>45314.833333333336</v>
      </c>
      <c r="E540" t="s">
        <v>66</v>
      </c>
      <c r="F540">
        <v>204</v>
      </c>
      <c r="G540">
        <v>4590</v>
      </c>
      <c r="H540">
        <v>449</v>
      </c>
      <c r="I540">
        <v>10</v>
      </c>
      <c r="J540" t="s">
        <v>37</v>
      </c>
      <c r="K540" t="s">
        <v>21</v>
      </c>
      <c r="L540" t="s">
        <v>88</v>
      </c>
      <c r="M540" t="s">
        <v>23</v>
      </c>
      <c r="N540" t="s">
        <v>40</v>
      </c>
      <c r="O540">
        <v>4.7</v>
      </c>
      <c r="P540" t="s">
        <v>25</v>
      </c>
      <c r="Q540">
        <v>4.2</v>
      </c>
      <c r="R540">
        <v>4.7</v>
      </c>
      <c r="S540">
        <f>(C540-D540)*24</f>
        <v>1.9999999998835847</v>
      </c>
      <c r="T540">
        <f>IF(C540&lt;=D540,1,0)</f>
        <v>0</v>
      </c>
      <c r="U540">
        <f>(C540-B540)*24</f>
        <v>12</v>
      </c>
      <c r="V540" s="2">
        <f>G540/(F540*U540)</f>
        <v>1.875</v>
      </c>
      <c r="W540" t="str">
        <f>IF(OR(MONTH(B540)=12, MONTH(B540)&lt;=2), "Winter", IF(AND(MONTH(B540)&gt;=7, MONTH(B540)&lt;=9), "Monsoon", "Other"))</f>
        <v>Winter</v>
      </c>
      <c r="X540">
        <f>IF(C540&gt;D540,1,0)</f>
        <v>1</v>
      </c>
      <c r="Y540" t="str">
        <f t="shared" si="16"/>
        <v>Slight Delay</v>
      </c>
      <c r="Z540">
        <f t="shared" si="17"/>
        <v>0</v>
      </c>
      <c r="AA540" s="6" t="str">
        <f>TEXT(B540, "yyyy-mm-dd")</f>
        <v>2024-01-23</v>
      </c>
    </row>
    <row r="541" spans="1:27" x14ac:dyDescent="0.3">
      <c r="A541" t="s">
        <v>629</v>
      </c>
      <c r="B541" s="1">
        <v>45314.458333333336</v>
      </c>
      <c r="C541" s="1">
        <v>45314.958333333336</v>
      </c>
      <c r="D541" s="1">
        <v>45314.875</v>
      </c>
      <c r="E541" t="s">
        <v>32</v>
      </c>
      <c r="F541">
        <v>82</v>
      </c>
      <c r="G541">
        <v>763</v>
      </c>
      <c r="H541">
        <v>384</v>
      </c>
      <c r="I541">
        <v>26</v>
      </c>
      <c r="J541" t="s">
        <v>37</v>
      </c>
      <c r="K541" t="s">
        <v>34</v>
      </c>
      <c r="L541" t="s">
        <v>60</v>
      </c>
      <c r="M541" t="s">
        <v>48</v>
      </c>
      <c r="N541" t="s">
        <v>40</v>
      </c>
      <c r="O541">
        <v>3.8</v>
      </c>
      <c r="P541" t="s">
        <v>25</v>
      </c>
      <c r="Q541">
        <v>4.2</v>
      </c>
      <c r="R541">
        <v>3.8</v>
      </c>
      <c r="S541">
        <f>(C541-D541)*24</f>
        <v>2.0000000000582077</v>
      </c>
      <c r="T541">
        <f>IF(C541&lt;=D541,1,0)</f>
        <v>0</v>
      </c>
      <c r="U541">
        <f>(C541-B541)*24</f>
        <v>12</v>
      </c>
      <c r="V541" s="2">
        <f>G541/(F541*U541)</f>
        <v>0.77540650406504064</v>
      </c>
      <c r="W541" t="str">
        <f>IF(OR(MONTH(B541)=12, MONTH(B541)&lt;=2), "Winter", IF(AND(MONTH(B541)&gt;=7, MONTH(B541)&lt;=9), "Monsoon", "Other"))</f>
        <v>Winter</v>
      </c>
      <c r="X541">
        <f>IF(C541&gt;D541,1,0)</f>
        <v>1</v>
      </c>
      <c r="Y541" t="str">
        <f t="shared" si="16"/>
        <v>Slight Delay</v>
      </c>
      <c r="Z541">
        <f t="shared" si="17"/>
        <v>0</v>
      </c>
      <c r="AA541" s="6" t="str">
        <f>TEXT(B541, "yyyy-mm-dd")</f>
        <v>2024-01-23</v>
      </c>
    </row>
    <row r="542" spans="1:27" x14ac:dyDescent="0.3">
      <c r="A542" t="s">
        <v>630</v>
      </c>
      <c r="B542" s="1">
        <v>45314.5</v>
      </c>
      <c r="C542" s="1">
        <v>45315</v>
      </c>
      <c r="D542" s="1">
        <v>45314.916666666664</v>
      </c>
      <c r="E542" t="s">
        <v>66</v>
      </c>
      <c r="F542">
        <v>760</v>
      </c>
      <c r="G542">
        <v>3379</v>
      </c>
      <c r="H542">
        <v>227</v>
      </c>
      <c r="I542">
        <v>12</v>
      </c>
      <c r="J542" t="s">
        <v>33</v>
      </c>
      <c r="K542" t="s">
        <v>21</v>
      </c>
      <c r="L542" t="s">
        <v>74</v>
      </c>
      <c r="M542" t="s">
        <v>23</v>
      </c>
      <c r="N542" t="s">
        <v>40</v>
      </c>
      <c r="O542">
        <v>4.2</v>
      </c>
      <c r="P542" t="s">
        <v>25</v>
      </c>
      <c r="Q542">
        <v>4.2</v>
      </c>
      <c r="R542">
        <v>4.2</v>
      </c>
      <c r="S542">
        <f>(C542-D542)*24</f>
        <v>2.0000000000582077</v>
      </c>
      <c r="T542">
        <f>IF(C542&lt;=D542,1,0)</f>
        <v>0</v>
      </c>
      <c r="U542">
        <f>(C542-B542)*24</f>
        <v>12</v>
      </c>
      <c r="V542" s="2">
        <f>G542/(F542*U542)</f>
        <v>0.37050438596491231</v>
      </c>
      <c r="W542" t="str">
        <f>IF(OR(MONTH(B542)=12, MONTH(B542)&lt;=2), "Winter", IF(AND(MONTH(B542)&gt;=7, MONTH(B542)&lt;=9), "Monsoon", "Other"))</f>
        <v>Winter</v>
      </c>
      <c r="X542">
        <f>IF(C542&gt;D542,1,0)</f>
        <v>1</v>
      </c>
      <c r="Y542" t="str">
        <f t="shared" si="16"/>
        <v>Slight Delay</v>
      </c>
      <c r="Z542">
        <f t="shared" si="17"/>
        <v>0</v>
      </c>
      <c r="AA542" s="6" t="str">
        <f>TEXT(B542, "yyyy-mm-dd")</f>
        <v>2024-01-23</v>
      </c>
    </row>
    <row r="543" spans="1:27" x14ac:dyDescent="0.3">
      <c r="A543" t="s">
        <v>631</v>
      </c>
      <c r="B543" s="1">
        <v>45314.541666666664</v>
      </c>
      <c r="C543" s="1">
        <v>45315.041666666664</v>
      </c>
      <c r="D543" s="1">
        <v>45314.958333333336</v>
      </c>
      <c r="E543" t="s">
        <v>27</v>
      </c>
      <c r="F543">
        <v>673</v>
      </c>
      <c r="G543">
        <v>851</v>
      </c>
      <c r="H543">
        <v>212</v>
      </c>
      <c r="I543">
        <v>21</v>
      </c>
      <c r="J543" t="s">
        <v>20</v>
      </c>
      <c r="K543" t="s">
        <v>34</v>
      </c>
      <c r="L543" t="s">
        <v>81</v>
      </c>
      <c r="M543" t="s">
        <v>48</v>
      </c>
      <c r="N543" t="s">
        <v>40</v>
      </c>
      <c r="O543">
        <v>3.8</v>
      </c>
      <c r="P543" t="s">
        <v>25</v>
      </c>
      <c r="Q543">
        <v>4.2</v>
      </c>
      <c r="R543">
        <v>3.8</v>
      </c>
      <c r="S543">
        <f>(C543-D543)*24</f>
        <v>1.9999999998835847</v>
      </c>
      <c r="T543">
        <f>IF(C543&lt;=D543,1,0)</f>
        <v>0</v>
      </c>
      <c r="U543">
        <f>(C543-B543)*24</f>
        <v>12</v>
      </c>
      <c r="V543" s="2">
        <f>G543/(F543*U543)</f>
        <v>0.10537394749876176</v>
      </c>
      <c r="W543" t="str">
        <f>IF(OR(MONTH(B543)=12, MONTH(B543)&lt;=2), "Winter", IF(AND(MONTH(B543)&gt;=7, MONTH(B543)&lt;=9), "Monsoon", "Other"))</f>
        <v>Winter</v>
      </c>
      <c r="X543">
        <f>IF(C543&gt;D543,1,0)</f>
        <v>1</v>
      </c>
      <c r="Y543" t="str">
        <f t="shared" si="16"/>
        <v>Slight Delay</v>
      </c>
      <c r="Z543">
        <f t="shared" si="17"/>
        <v>0</v>
      </c>
      <c r="AA543" s="6" t="str">
        <f>TEXT(B543, "yyyy-mm-dd")</f>
        <v>2024-01-23</v>
      </c>
    </row>
    <row r="544" spans="1:27" x14ac:dyDescent="0.3">
      <c r="A544" t="s">
        <v>632</v>
      </c>
      <c r="B544" s="1">
        <v>45314.583333333336</v>
      </c>
      <c r="C544" s="1">
        <v>45315.083333333336</v>
      </c>
      <c r="D544" s="1">
        <v>45315</v>
      </c>
      <c r="E544" t="s">
        <v>55</v>
      </c>
      <c r="F544">
        <v>876</v>
      </c>
      <c r="G544">
        <v>2457</v>
      </c>
      <c r="H544">
        <v>232</v>
      </c>
      <c r="I544">
        <v>6</v>
      </c>
      <c r="J544" t="s">
        <v>28</v>
      </c>
      <c r="K544" t="s">
        <v>34</v>
      </c>
      <c r="L544" t="s">
        <v>214</v>
      </c>
      <c r="M544" t="s">
        <v>45</v>
      </c>
      <c r="N544" t="s">
        <v>24</v>
      </c>
      <c r="O544">
        <v>4</v>
      </c>
      <c r="P544" t="s">
        <v>25</v>
      </c>
      <c r="Q544">
        <v>4.2</v>
      </c>
      <c r="R544">
        <v>4</v>
      </c>
      <c r="S544">
        <f>(C544-D544)*24</f>
        <v>2.0000000000582077</v>
      </c>
      <c r="T544">
        <f>IF(C544&lt;=D544,1,0)</f>
        <v>0</v>
      </c>
      <c r="U544">
        <f>(C544-B544)*24</f>
        <v>12</v>
      </c>
      <c r="V544" s="2">
        <f>G544/(F544*U544)</f>
        <v>0.23373287671232876</v>
      </c>
      <c r="W544" t="str">
        <f>IF(OR(MONTH(B544)=12, MONTH(B544)&lt;=2), "Winter", IF(AND(MONTH(B544)&gt;=7, MONTH(B544)&lt;=9), "Monsoon", "Other"))</f>
        <v>Winter</v>
      </c>
      <c r="X544">
        <f>IF(C544&gt;D544,1,0)</f>
        <v>1</v>
      </c>
      <c r="Y544" t="str">
        <f t="shared" si="16"/>
        <v>Slight Delay</v>
      </c>
      <c r="Z544">
        <f t="shared" si="17"/>
        <v>0</v>
      </c>
      <c r="AA544" s="6" t="str">
        <f>TEXT(B544, "yyyy-mm-dd")</f>
        <v>2024-01-23</v>
      </c>
    </row>
    <row r="545" spans="1:27" x14ac:dyDescent="0.3">
      <c r="A545" t="s">
        <v>633</v>
      </c>
      <c r="B545" s="1">
        <v>45314.625</v>
      </c>
      <c r="C545" s="1">
        <v>45315.125</v>
      </c>
      <c r="D545" s="1">
        <v>45315.041666666664</v>
      </c>
      <c r="E545" t="s">
        <v>32</v>
      </c>
      <c r="F545">
        <v>158</v>
      </c>
      <c r="G545">
        <v>4705</v>
      </c>
      <c r="H545">
        <v>224</v>
      </c>
      <c r="I545">
        <v>20</v>
      </c>
      <c r="J545" t="s">
        <v>20</v>
      </c>
      <c r="K545" t="s">
        <v>38</v>
      </c>
      <c r="L545" t="s">
        <v>127</v>
      </c>
      <c r="M545" t="s">
        <v>23</v>
      </c>
      <c r="N545" t="s">
        <v>24</v>
      </c>
      <c r="P545" t="s">
        <v>25</v>
      </c>
      <c r="Q545">
        <v>4.3</v>
      </c>
      <c r="R545">
        <v>4.3</v>
      </c>
      <c r="S545">
        <f>(C545-D545)*24</f>
        <v>2.0000000000582077</v>
      </c>
      <c r="T545">
        <f>IF(C545&lt;=D545,1,0)</f>
        <v>0</v>
      </c>
      <c r="U545">
        <f>(C545-B545)*24</f>
        <v>12</v>
      </c>
      <c r="V545" s="2">
        <f>G545/(F545*U545)</f>
        <v>2.4815400843881856</v>
      </c>
      <c r="W545" t="str">
        <f>IF(OR(MONTH(B545)=12, MONTH(B545)&lt;=2), "Winter", IF(AND(MONTH(B545)&gt;=7, MONTH(B545)&lt;=9), "Monsoon", "Other"))</f>
        <v>Winter</v>
      </c>
      <c r="X545">
        <f>IF(C545&gt;D545,1,0)</f>
        <v>1</v>
      </c>
      <c r="Y545" t="str">
        <f t="shared" si="16"/>
        <v>Slight Delay</v>
      </c>
      <c r="Z545">
        <f t="shared" si="17"/>
        <v>0</v>
      </c>
      <c r="AA545" s="6" t="str">
        <f>TEXT(B545, "yyyy-mm-dd")</f>
        <v>2024-01-23</v>
      </c>
    </row>
    <row r="546" spans="1:27" x14ac:dyDescent="0.3">
      <c r="A546" t="s">
        <v>634</v>
      </c>
      <c r="B546" s="1">
        <v>45314.666666666664</v>
      </c>
      <c r="C546" s="1">
        <v>45315.166666666664</v>
      </c>
      <c r="D546" s="1">
        <v>45315.083333333336</v>
      </c>
      <c r="E546" t="s">
        <v>19</v>
      </c>
      <c r="F546">
        <v>539</v>
      </c>
      <c r="G546">
        <v>1701</v>
      </c>
      <c r="H546">
        <v>277</v>
      </c>
      <c r="I546">
        <v>13</v>
      </c>
      <c r="J546" t="s">
        <v>28</v>
      </c>
      <c r="K546" t="s">
        <v>38</v>
      </c>
      <c r="L546" t="s">
        <v>131</v>
      </c>
      <c r="M546" t="s">
        <v>61</v>
      </c>
      <c r="N546" t="s">
        <v>40</v>
      </c>
      <c r="O546">
        <v>3.8</v>
      </c>
      <c r="P546" t="s">
        <v>25</v>
      </c>
      <c r="Q546">
        <v>4.4000000000000004</v>
      </c>
      <c r="R546">
        <v>3.8</v>
      </c>
      <c r="S546">
        <f>(C546-D546)*24</f>
        <v>1.9999999998835847</v>
      </c>
      <c r="T546">
        <f>IF(C546&lt;=D546,1,0)</f>
        <v>0</v>
      </c>
      <c r="U546">
        <f>(C546-B546)*24</f>
        <v>12</v>
      </c>
      <c r="V546" s="2">
        <f>G546/(F546*U546)</f>
        <v>0.26298701298701299</v>
      </c>
      <c r="W546" t="str">
        <f>IF(OR(MONTH(B546)=12, MONTH(B546)&lt;=2), "Winter", IF(AND(MONTH(B546)&gt;=7, MONTH(B546)&lt;=9), "Monsoon", "Other"))</f>
        <v>Winter</v>
      </c>
      <c r="X546">
        <f>IF(C546&gt;D546,1,0)</f>
        <v>1</v>
      </c>
      <c r="Y546" t="str">
        <f t="shared" si="16"/>
        <v>Slight Delay</v>
      </c>
      <c r="Z546">
        <f t="shared" si="17"/>
        <v>0</v>
      </c>
      <c r="AA546" s="6" t="str">
        <f>TEXT(B546, "yyyy-mm-dd")</f>
        <v>2024-01-23</v>
      </c>
    </row>
    <row r="547" spans="1:27" x14ac:dyDescent="0.3">
      <c r="A547" t="s">
        <v>635</v>
      </c>
      <c r="B547" s="1">
        <v>45314.708333333336</v>
      </c>
      <c r="C547" s="1">
        <v>45315.208333333336</v>
      </c>
      <c r="D547" s="1">
        <v>45315.125</v>
      </c>
      <c r="E547" t="s">
        <v>50</v>
      </c>
      <c r="F547">
        <v>138</v>
      </c>
      <c r="G547">
        <v>3947</v>
      </c>
      <c r="H547">
        <v>98</v>
      </c>
      <c r="I547">
        <v>28</v>
      </c>
      <c r="J547" t="s">
        <v>33</v>
      </c>
      <c r="K547" t="s">
        <v>21</v>
      </c>
      <c r="L547" t="s">
        <v>225</v>
      </c>
      <c r="M547" t="s">
        <v>23</v>
      </c>
      <c r="N547" t="s">
        <v>40</v>
      </c>
      <c r="P547" t="s">
        <v>25</v>
      </c>
      <c r="Q547">
        <v>4.2</v>
      </c>
      <c r="R547">
        <v>4.2</v>
      </c>
      <c r="S547">
        <f>(C547-D547)*24</f>
        <v>2.0000000000582077</v>
      </c>
      <c r="T547">
        <f>IF(C547&lt;=D547,1,0)</f>
        <v>0</v>
      </c>
      <c r="U547">
        <f>(C547-B547)*24</f>
        <v>12</v>
      </c>
      <c r="V547" s="2">
        <f>G547/(F547*U547)</f>
        <v>2.3834541062801931</v>
      </c>
      <c r="W547" t="str">
        <f>IF(OR(MONTH(B547)=12, MONTH(B547)&lt;=2), "Winter", IF(AND(MONTH(B547)&gt;=7, MONTH(B547)&lt;=9), "Monsoon", "Other"))</f>
        <v>Winter</v>
      </c>
      <c r="X547">
        <f>IF(C547&gt;D547,1,0)</f>
        <v>1</v>
      </c>
      <c r="Y547" t="str">
        <f t="shared" si="16"/>
        <v>Slight Delay</v>
      </c>
      <c r="Z547">
        <f t="shared" si="17"/>
        <v>0</v>
      </c>
      <c r="AA547" s="6" t="str">
        <f>TEXT(B547, "yyyy-mm-dd")</f>
        <v>2024-01-23</v>
      </c>
    </row>
    <row r="548" spans="1:27" x14ac:dyDescent="0.3">
      <c r="A548" t="s">
        <v>636</v>
      </c>
      <c r="B548" s="1">
        <v>45314.75</v>
      </c>
      <c r="C548" s="1">
        <v>45315.25</v>
      </c>
      <c r="D548" s="1">
        <v>45315.166666666664</v>
      </c>
      <c r="E548" t="s">
        <v>66</v>
      </c>
      <c r="F548">
        <v>278</v>
      </c>
      <c r="G548">
        <v>3767</v>
      </c>
      <c r="H548">
        <v>144</v>
      </c>
      <c r="I548">
        <v>3</v>
      </c>
      <c r="J548" t="s">
        <v>28</v>
      </c>
      <c r="K548" t="s">
        <v>64</v>
      </c>
      <c r="L548" t="s">
        <v>100</v>
      </c>
      <c r="M548" t="s">
        <v>61</v>
      </c>
      <c r="N548" t="s">
        <v>40</v>
      </c>
      <c r="O548">
        <v>4.5</v>
      </c>
      <c r="P548" t="s">
        <v>25</v>
      </c>
      <c r="Q548">
        <v>4.4000000000000004</v>
      </c>
      <c r="R548">
        <v>4.5</v>
      </c>
      <c r="S548">
        <f>(C548-D548)*24</f>
        <v>2.0000000000582077</v>
      </c>
      <c r="T548">
        <f>IF(C548&lt;=D548,1,0)</f>
        <v>0</v>
      </c>
      <c r="U548">
        <f>(C548-B548)*24</f>
        <v>12</v>
      </c>
      <c r="V548" s="2">
        <f>G548/(F548*U548)</f>
        <v>1.1291966426858513</v>
      </c>
      <c r="W548" t="str">
        <f>IF(OR(MONTH(B548)=12, MONTH(B548)&lt;=2), "Winter", IF(AND(MONTH(B548)&gt;=7, MONTH(B548)&lt;=9), "Monsoon", "Other"))</f>
        <v>Winter</v>
      </c>
      <c r="X548">
        <f>IF(C548&gt;D548,1,0)</f>
        <v>1</v>
      </c>
      <c r="Y548" t="str">
        <f t="shared" si="16"/>
        <v>Slight Delay</v>
      </c>
      <c r="Z548">
        <f t="shared" si="17"/>
        <v>0</v>
      </c>
      <c r="AA548" s="6" t="str">
        <f>TEXT(B548, "yyyy-mm-dd")</f>
        <v>2024-01-23</v>
      </c>
    </row>
    <row r="549" spans="1:27" x14ac:dyDescent="0.3">
      <c r="A549" t="s">
        <v>637</v>
      </c>
      <c r="B549" s="1">
        <v>45314.791666666664</v>
      </c>
      <c r="C549" s="1">
        <v>45315.291666666664</v>
      </c>
      <c r="D549" s="1">
        <v>45315.208333333336</v>
      </c>
      <c r="E549" t="s">
        <v>50</v>
      </c>
      <c r="F549">
        <v>792</v>
      </c>
      <c r="G549">
        <v>545</v>
      </c>
      <c r="H549">
        <v>106</v>
      </c>
      <c r="I549">
        <v>4</v>
      </c>
      <c r="J549" t="s">
        <v>33</v>
      </c>
      <c r="K549" t="s">
        <v>38</v>
      </c>
      <c r="L549" t="s">
        <v>35</v>
      </c>
      <c r="M549" t="s">
        <v>23</v>
      </c>
      <c r="N549" t="s">
        <v>40</v>
      </c>
      <c r="P549" t="s">
        <v>25</v>
      </c>
      <c r="Q549">
        <v>4.2</v>
      </c>
      <c r="R549">
        <v>4.2</v>
      </c>
      <c r="S549">
        <f>(C549-D549)*24</f>
        <v>1.9999999998835847</v>
      </c>
      <c r="T549">
        <f>IF(C549&lt;=D549,1,0)</f>
        <v>0</v>
      </c>
      <c r="U549">
        <f>(C549-B549)*24</f>
        <v>12</v>
      </c>
      <c r="V549" s="2">
        <f>G549/(F549*U549)</f>
        <v>5.7344276094276093E-2</v>
      </c>
      <c r="W549" t="str">
        <f>IF(OR(MONTH(B549)=12, MONTH(B549)&lt;=2), "Winter", IF(AND(MONTH(B549)&gt;=7, MONTH(B549)&lt;=9), "Monsoon", "Other"))</f>
        <v>Winter</v>
      </c>
      <c r="X549">
        <f>IF(C549&gt;D549,1,0)</f>
        <v>1</v>
      </c>
      <c r="Y549" t="str">
        <f t="shared" si="16"/>
        <v>Slight Delay</v>
      </c>
      <c r="Z549">
        <f t="shared" si="17"/>
        <v>0</v>
      </c>
      <c r="AA549" s="6" t="str">
        <f>TEXT(B549, "yyyy-mm-dd")</f>
        <v>2024-01-23</v>
      </c>
    </row>
    <row r="550" spans="1:27" x14ac:dyDescent="0.3">
      <c r="A550" t="s">
        <v>638</v>
      </c>
      <c r="B550" s="1">
        <v>45314.833333333336</v>
      </c>
      <c r="C550" s="1">
        <v>45315.333333333336</v>
      </c>
      <c r="D550" s="1">
        <v>45315.25</v>
      </c>
      <c r="E550" t="s">
        <v>55</v>
      </c>
      <c r="F550">
        <v>733</v>
      </c>
      <c r="G550">
        <v>2703</v>
      </c>
      <c r="H550">
        <v>250</v>
      </c>
      <c r="I550">
        <v>12</v>
      </c>
      <c r="J550" t="s">
        <v>28</v>
      </c>
      <c r="K550" t="s">
        <v>21</v>
      </c>
      <c r="L550" t="s">
        <v>78</v>
      </c>
      <c r="M550" t="s">
        <v>48</v>
      </c>
      <c r="N550" t="s">
        <v>24</v>
      </c>
      <c r="P550" t="s">
        <v>25</v>
      </c>
      <c r="Q550">
        <v>4.2</v>
      </c>
      <c r="R550">
        <v>4.2</v>
      </c>
      <c r="S550">
        <f>(C550-D550)*24</f>
        <v>2.0000000000582077</v>
      </c>
      <c r="T550">
        <f>IF(C550&lt;=D550,1,0)</f>
        <v>0</v>
      </c>
      <c r="U550">
        <f>(C550-B550)*24</f>
        <v>12</v>
      </c>
      <c r="V550" s="2">
        <f>G550/(F550*U550)</f>
        <v>0.30729877216916779</v>
      </c>
      <c r="W550" t="str">
        <f>IF(OR(MONTH(B550)=12, MONTH(B550)&lt;=2), "Winter", IF(AND(MONTH(B550)&gt;=7, MONTH(B550)&lt;=9), "Monsoon", "Other"))</f>
        <v>Winter</v>
      </c>
      <c r="X550">
        <f>IF(C550&gt;D550,1,0)</f>
        <v>1</v>
      </c>
      <c r="Y550" t="str">
        <f t="shared" si="16"/>
        <v>Slight Delay</v>
      </c>
      <c r="Z550">
        <f t="shared" si="17"/>
        <v>0</v>
      </c>
      <c r="AA550" s="6" t="str">
        <f>TEXT(B550, "yyyy-mm-dd")</f>
        <v>2024-01-23</v>
      </c>
    </row>
    <row r="551" spans="1:27" x14ac:dyDescent="0.3">
      <c r="A551" t="s">
        <v>639</v>
      </c>
      <c r="B551" s="1">
        <v>45314.875</v>
      </c>
      <c r="C551" s="1">
        <v>45315.375</v>
      </c>
      <c r="D551" s="1">
        <v>45315.291666666664</v>
      </c>
      <c r="E551" t="s">
        <v>50</v>
      </c>
      <c r="F551">
        <v>504</v>
      </c>
      <c r="G551">
        <v>4746</v>
      </c>
      <c r="H551">
        <v>410</v>
      </c>
      <c r="I551">
        <v>13</v>
      </c>
      <c r="J551" t="s">
        <v>37</v>
      </c>
      <c r="K551" t="s">
        <v>34</v>
      </c>
      <c r="L551" t="s">
        <v>113</v>
      </c>
      <c r="M551" t="s">
        <v>23</v>
      </c>
      <c r="N551" t="s">
        <v>40</v>
      </c>
      <c r="O551">
        <v>4.5</v>
      </c>
      <c r="P551" t="s">
        <v>25</v>
      </c>
      <c r="Q551">
        <v>4.2</v>
      </c>
      <c r="R551">
        <v>4.5</v>
      </c>
      <c r="S551">
        <f>(C551-D551)*24</f>
        <v>2.0000000000582077</v>
      </c>
      <c r="T551">
        <f>IF(C551&lt;=D551,1,0)</f>
        <v>0</v>
      </c>
      <c r="U551">
        <f>(C551-B551)*24</f>
        <v>12</v>
      </c>
      <c r="V551" s="2">
        <f>G551/(F551*U551)</f>
        <v>0.78472222222222221</v>
      </c>
      <c r="W551" t="str">
        <f>IF(OR(MONTH(B551)=12, MONTH(B551)&lt;=2), "Winter", IF(AND(MONTH(B551)&gt;=7, MONTH(B551)&lt;=9), "Monsoon", "Other"))</f>
        <v>Winter</v>
      </c>
      <c r="X551">
        <f>IF(C551&gt;D551,1,0)</f>
        <v>1</v>
      </c>
      <c r="Y551" t="str">
        <f t="shared" si="16"/>
        <v>Slight Delay</v>
      </c>
      <c r="Z551">
        <f t="shared" si="17"/>
        <v>0</v>
      </c>
      <c r="AA551" s="6" t="str">
        <f>TEXT(B551, "yyyy-mm-dd")</f>
        <v>2024-01-23</v>
      </c>
    </row>
    <row r="552" spans="1:27" x14ac:dyDescent="0.3">
      <c r="A552" t="s">
        <v>640</v>
      </c>
      <c r="B552" s="1">
        <v>45314.916666666664</v>
      </c>
      <c r="C552" s="1">
        <v>45315.416666666664</v>
      </c>
      <c r="D552" s="1">
        <v>45315.333333333336</v>
      </c>
      <c r="E552" t="s">
        <v>27</v>
      </c>
      <c r="F552">
        <v>502</v>
      </c>
      <c r="G552">
        <v>823</v>
      </c>
      <c r="H552">
        <v>102</v>
      </c>
      <c r="I552">
        <v>11</v>
      </c>
      <c r="J552" t="s">
        <v>37</v>
      </c>
      <c r="K552" t="s">
        <v>21</v>
      </c>
      <c r="L552" t="s">
        <v>53</v>
      </c>
      <c r="M552" t="s">
        <v>23</v>
      </c>
      <c r="N552" t="s">
        <v>24</v>
      </c>
      <c r="O552">
        <v>4.2</v>
      </c>
      <c r="P552" t="s">
        <v>25</v>
      </c>
      <c r="Q552">
        <v>4.3</v>
      </c>
      <c r="R552">
        <v>4.2</v>
      </c>
      <c r="S552">
        <f>(C552-D552)*24</f>
        <v>1.9999999998835847</v>
      </c>
      <c r="T552">
        <f>IF(C552&lt;=D552,1,0)</f>
        <v>0</v>
      </c>
      <c r="U552">
        <f>(C552-B552)*24</f>
        <v>12</v>
      </c>
      <c r="V552" s="2">
        <f>G552/(F552*U552)</f>
        <v>0.13662018592297476</v>
      </c>
      <c r="W552" t="str">
        <f>IF(OR(MONTH(B552)=12, MONTH(B552)&lt;=2), "Winter", IF(AND(MONTH(B552)&gt;=7, MONTH(B552)&lt;=9), "Monsoon", "Other"))</f>
        <v>Winter</v>
      </c>
      <c r="X552">
        <f>IF(C552&gt;D552,1,0)</f>
        <v>1</v>
      </c>
      <c r="Y552" t="str">
        <f t="shared" si="16"/>
        <v>Slight Delay</v>
      </c>
      <c r="Z552">
        <f t="shared" si="17"/>
        <v>0</v>
      </c>
      <c r="AA552" s="6" t="str">
        <f>TEXT(B552, "yyyy-mm-dd")</f>
        <v>2024-01-23</v>
      </c>
    </row>
    <row r="553" spans="1:27" x14ac:dyDescent="0.3">
      <c r="A553" t="s">
        <v>641</v>
      </c>
      <c r="B553" s="1">
        <v>45314.958333333336</v>
      </c>
      <c r="C553" s="1">
        <v>45315.458333333336</v>
      </c>
      <c r="D553" s="1">
        <v>45315.375</v>
      </c>
      <c r="E553" t="s">
        <v>50</v>
      </c>
      <c r="F553">
        <v>357</v>
      </c>
      <c r="G553">
        <v>1000</v>
      </c>
      <c r="H553">
        <v>215</v>
      </c>
      <c r="I553">
        <v>11</v>
      </c>
      <c r="J553" t="s">
        <v>33</v>
      </c>
      <c r="K553" t="s">
        <v>64</v>
      </c>
      <c r="L553" t="s">
        <v>53</v>
      </c>
      <c r="M553" t="s">
        <v>23</v>
      </c>
      <c r="N553" t="s">
        <v>24</v>
      </c>
      <c r="P553" t="s">
        <v>25</v>
      </c>
      <c r="Q553">
        <v>4.3</v>
      </c>
      <c r="R553">
        <v>4.3</v>
      </c>
      <c r="S553">
        <f>(C553-D553)*24</f>
        <v>2.0000000000582077</v>
      </c>
      <c r="T553">
        <f>IF(C553&lt;=D553,1,0)</f>
        <v>0</v>
      </c>
      <c r="U553">
        <f>(C553-B553)*24</f>
        <v>12</v>
      </c>
      <c r="V553" s="2">
        <f>G553/(F553*U553)</f>
        <v>0.23342670401493931</v>
      </c>
      <c r="W553" t="str">
        <f>IF(OR(MONTH(B553)=12, MONTH(B553)&lt;=2), "Winter", IF(AND(MONTH(B553)&gt;=7, MONTH(B553)&lt;=9), "Monsoon", "Other"))</f>
        <v>Winter</v>
      </c>
      <c r="X553">
        <f>IF(C553&gt;D553,1,0)</f>
        <v>1</v>
      </c>
      <c r="Y553" t="str">
        <f t="shared" si="16"/>
        <v>Slight Delay</v>
      </c>
      <c r="Z553">
        <f t="shared" si="17"/>
        <v>0</v>
      </c>
      <c r="AA553" s="6" t="str">
        <f>TEXT(B553, "yyyy-mm-dd")</f>
        <v>2024-01-23</v>
      </c>
    </row>
    <row r="554" spans="1:27" x14ac:dyDescent="0.3">
      <c r="A554" t="s">
        <v>642</v>
      </c>
      <c r="B554" s="1">
        <v>45315</v>
      </c>
      <c r="C554" s="1">
        <v>45315.5</v>
      </c>
      <c r="D554" s="1">
        <v>45315.416666666664</v>
      </c>
      <c r="E554" t="s">
        <v>66</v>
      </c>
      <c r="F554">
        <v>643</v>
      </c>
      <c r="G554">
        <v>3929</v>
      </c>
      <c r="H554">
        <v>224</v>
      </c>
      <c r="I554">
        <v>25</v>
      </c>
      <c r="J554" t="s">
        <v>37</v>
      </c>
      <c r="K554" t="s">
        <v>64</v>
      </c>
      <c r="L554" t="s">
        <v>98</v>
      </c>
      <c r="M554" t="s">
        <v>23</v>
      </c>
      <c r="N554" t="s">
        <v>24</v>
      </c>
      <c r="O554">
        <v>4.5</v>
      </c>
      <c r="P554" t="s">
        <v>25</v>
      </c>
      <c r="Q554">
        <v>4.3</v>
      </c>
      <c r="R554">
        <v>4.5</v>
      </c>
      <c r="S554">
        <f>(C554-D554)*24</f>
        <v>2.0000000000582077</v>
      </c>
      <c r="T554">
        <f>IF(C554&lt;=D554,1,0)</f>
        <v>0</v>
      </c>
      <c r="U554">
        <f>(C554-B554)*24</f>
        <v>12</v>
      </c>
      <c r="V554" s="2">
        <f>G554/(F554*U554)</f>
        <v>0.50920165889061686</v>
      </c>
      <c r="W554" t="str">
        <f>IF(OR(MONTH(B554)=12, MONTH(B554)&lt;=2), "Winter", IF(AND(MONTH(B554)&gt;=7, MONTH(B554)&lt;=9), "Monsoon", "Other"))</f>
        <v>Winter</v>
      </c>
      <c r="X554">
        <f>IF(C554&gt;D554,1,0)</f>
        <v>1</v>
      </c>
      <c r="Y554" t="str">
        <f t="shared" si="16"/>
        <v>Slight Delay</v>
      </c>
      <c r="Z554">
        <f t="shared" si="17"/>
        <v>0</v>
      </c>
      <c r="AA554" s="6" t="str">
        <f>TEXT(B554, "yyyy-mm-dd")</f>
        <v>2024-01-24</v>
      </c>
    </row>
    <row r="555" spans="1:27" x14ac:dyDescent="0.3">
      <c r="A555" t="s">
        <v>643</v>
      </c>
      <c r="B555" s="1">
        <v>45315.041666666664</v>
      </c>
      <c r="C555" s="1">
        <v>45315.541666666664</v>
      </c>
      <c r="D555" s="1">
        <v>45315.458333333336</v>
      </c>
      <c r="E555" t="s">
        <v>50</v>
      </c>
      <c r="F555">
        <v>701</v>
      </c>
      <c r="G555">
        <v>2411</v>
      </c>
      <c r="H555">
        <v>172</v>
      </c>
      <c r="I555">
        <v>15</v>
      </c>
      <c r="J555" t="s">
        <v>28</v>
      </c>
      <c r="K555" t="s">
        <v>64</v>
      </c>
      <c r="L555" t="s">
        <v>174</v>
      </c>
      <c r="M555" t="s">
        <v>45</v>
      </c>
      <c r="N555" t="s">
        <v>24</v>
      </c>
      <c r="P555" t="s">
        <v>25</v>
      </c>
      <c r="Q555">
        <v>4.2</v>
      </c>
      <c r="R555">
        <v>4.2</v>
      </c>
      <c r="S555">
        <f>(C555-D555)*24</f>
        <v>1.9999999998835847</v>
      </c>
      <c r="T555">
        <f>IF(C555&lt;=D555,1,0)</f>
        <v>0</v>
      </c>
      <c r="U555">
        <f>(C555-B555)*24</f>
        <v>12</v>
      </c>
      <c r="V555" s="2">
        <f>G555/(F555*U555)</f>
        <v>0.28661436043747029</v>
      </c>
      <c r="W555" t="str">
        <f>IF(OR(MONTH(B555)=12, MONTH(B555)&lt;=2), "Winter", IF(AND(MONTH(B555)&gt;=7, MONTH(B555)&lt;=9), "Monsoon", "Other"))</f>
        <v>Winter</v>
      </c>
      <c r="X555">
        <f>IF(C555&gt;D555,1,0)</f>
        <v>1</v>
      </c>
      <c r="Y555" t="str">
        <f t="shared" si="16"/>
        <v>Slight Delay</v>
      </c>
      <c r="Z555">
        <f t="shared" si="17"/>
        <v>0</v>
      </c>
      <c r="AA555" s="6" t="str">
        <f>TEXT(B555, "yyyy-mm-dd")</f>
        <v>2024-01-24</v>
      </c>
    </row>
    <row r="556" spans="1:27" x14ac:dyDescent="0.3">
      <c r="A556" t="s">
        <v>644</v>
      </c>
      <c r="B556" s="1">
        <v>45315.083333333336</v>
      </c>
      <c r="C556" s="1">
        <v>45315.583333333336</v>
      </c>
      <c r="D556" s="1">
        <v>45315.5</v>
      </c>
      <c r="E556" t="s">
        <v>27</v>
      </c>
      <c r="F556">
        <v>508</v>
      </c>
      <c r="G556">
        <v>4066</v>
      </c>
      <c r="H556">
        <v>281</v>
      </c>
      <c r="I556">
        <v>22</v>
      </c>
      <c r="J556" t="s">
        <v>28</v>
      </c>
      <c r="K556" t="s">
        <v>64</v>
      </c>
      <c r="L556" t="s">
        <v>231</v>
      </c>
      <c r="M556" t="s">
        <v>30</v>
      </c>
      <c r="N556" t="s">
        <v>40</v>
      </c>
      <c r="O556">
        <v>4.7</v>
      </c>
      <c r="P556" t="s">
        <v>25</v>
      </c>
      <c r="Q556">
        <v>4.3</v>
      </c>
      <c r="R556">
        <v>4.7</v>
      </c>
      <c r="S556">
        <f>(C556-D556)*24</f>
        <v>2.0000000000582077</v>
      </c>
      <c r="T556">
        <f>IF(C556&lt;=D556,1,0)</f>
        <v>0</v>
      </c>
      <c r="U556">
        <f>(C556-B556)*24</f>
        <v>12</v>
      </c>
      <c r="V556" s="2">
        <f>G556/(F556*U556)</f>
        <v>0.66699475065616798</v>
      </c>
      <c r="W556" t="str">
        <f>IF(OR(MONTH(B556)=12, MONTH(B556)&lt;=2), "Winter", IF(AND(MONTH(B556)&gt;=7, MONTH(B556)&lt;=9), "Monsoon", "Other"))</f>
        <v>Winter</v>
      </c>
      <c r="X556">
        <f>IF(C556&gt;D556,1,0)</f>
        <v>1</v>
      </c>
      <c r="Y556" t="str">
        <f t="shared" si="16"/>
        <v>Slight Delay</v>
      </c>
      <c r="Z556">
        <f t="shared" si="17"/>
        <v>0</v>
      </c>
      <c r="AA556" s="6" t="str">
        <f>TEXT(B556, "yyyy-mm-dd")</f>
        <v>2024-01-24</v>
      </c>
    </row>
    <row r="557" spans="1:27" x14ac:dyDescent="0.3">
      <c r="A557" t="s">
        <v>645</v>
      </c>
      <c r="B557" s="1">
        <v>45315.125</v>
      </c>
      <c r="C557" s="1">
        <v>45315.625</v>
      </c>
      <c r="D557" s="1">
        <v>45315.541666666664</v>
      </c>
      <c r="E557" t="s">
        <v>50</v>
      </c>
      <c r="F557">
        <v>667</v>
      </c>
      <c r="G557">
        <v>707</v>
      </c>
      <c r="H557">
        <v>739</v>
      </c>
      <c r="I557">
        <v>20</v>
      </c>
      <c r="J557" t="s">
        <v>33</v>
      </c>
      <c r="K557" t="s">
        <v>21</v>
      </c>
      <c r="L557" t="s">
        <v>39</v>
      </c>
      <c r="M557" t="s">
        <v>48</v>
      </c>
      <c r="N557" t="s">
        <v>40</v>
      </c>
      <c r="P557" t="s">
        <v>25</v>
      </c>
      <c r="Q557">
        <v>4.2</v>
      </c>
      <c r="R557">
        <v>4.2</v>
      </c>
      <c r="S557">
        <f>(C557-D557)*24</f>
        <v>2.0000000000582077</v>
      </c>
      <c r="T557">
        <f>IF(C557&lt;=D557,1,0)</f>
        <v>0</v>
      </c>
      <c r="U557">
        <f>(C557-B557)*24</f>
        <v>12</v>
      </c>
      <c r="V557" s="2">
        <f>G557/(F557*U557)</f>
        <v>8.8330834582708642E-2</v>
      </c>
      <c r="W557" t="str">
        <f>IF(OR(MONTH(B557)=12, MONTH(B557)&lt;=2), "Winter", IF(AND(MONTH(B557)&gt;=7, MONTH(B557)&lt;=9), "Monsoon", "Other"))</f>
        <v>Winter</v>
      </c>
      <c r="X557">
        <f>IF(C557&gt;D557,1,0)</f>
        <v>1</v>
      </c>
      <c r="Y557" t="str">
        <f t="shared" si="16"/>
        <v>Slight Delay</v>
      </c>
      <c r="Z557">
        <f t="shared" si="17"/>
        <v>0</v>
      </c>
      <c r="AA557" s="6" t="str">
        <f>TEXT(B557, "yyyy-mm-dd")</f>
        <v>2024-01-24</v>
      </c>
    </row>
    <row r="558" spans="1:27" x14ac:dyDescent="0.3">
      <c r="A558" t="s">
        <v>646</v>
      </c>
      <c r="B558" s="1">
        <v>45315.166666666664</v>
      </c>
      <c r="C558" s="1">
        <v>45315.666666666664</v>
      </c>
      <c r="D558" s="1">
        <v>45315.583333333336</v>
      </c>
      <c r="E558" t="s">
        <v>50</v>
      </c>
      <c r="F558">
        <v>479</v>
      </c>
      <c r="G558">
        <v>1471</v>
      </c>
      <c r="H558">
        <v>592</v>
      </c>
      <c r="I558">
        <v>15</v>
      </c>
      <c r="J558" t="s">
        <v>28</v>
      </c>
      <c r="K558" t="s">
        <v>21</v>
      </c>
      <c r="L558" t="s">
        <v>22</v>
      </c>
      <c r="M558" t="s">
        <v>45</v>
      </c>
      <c r="N558" t="s">
        <v>40</v>
      </c>
      <c r="O558">
        <v>4.7</v>
      </c>
      <c r="P558" t="s">
        <v>25</v>
      </c>
      <c r="Q558">
        <v>4.2</v>
      </c>
      <c r="R558">
        <v>4.7</v>
      </c>
      <c r="S558">
        <f>(C558-D558)*24</f>
        <v>1.9999999998835847</v>
      </c>
      <c r="T558">
        <f>IF(C558&lt;=D558,1,0)</f>
        <v>0</v>
      </c>
      <c r="U558">
        <f>(C558-B558)*24</f>
        <v>12</v>
      </c>
      <c r="V558" s="2">
        <f>G558/(F558*U558)</f>
        <v>0.25591510090466252</v>
      </c>
      <c r="W558" t="str">
        <f>IF(OR(MONTH(B558)=12, MONTH(B558)&lt;=2), "Winter", IF(AND(MONTH(B558)&gt;=7, MONTH(B558)&lt;=9), "Monsoon", "Other"))</f>
        <v>Winter</v>
      </c>
      <c r="X558">
        <f>IF(C558&gt;D558,1,0)</f>
        <v>1</v>
      </c>
      <c r="Y558" t="str">
        <f t="shared" si="16"/>
        <v>Slight Delay</v>
      </c>
      <c r="Z558">
        <f t="shared" si="17"/>
        <v>0</v>
      </c>
      <c r="AA558" s="6" t="str">
        <f>TEXT(B558, "yyyy-mm-dd")</f>
        <v>2024-01-24</v>
      </c>
    </row>
    <row r="559" spans="1:27" x14ac:dyDescent="0.3">
      <c r="A559" t="s">
        <v>647</v>
      </c>
      <c r="B559" s="1">
        <v>45315.208333333336</v>
      </c>
      <c r="C559" s="1">
        <v>45315.708333333336</v>
      </c>
      <c r="D559" s="1">
        <v>45315.625</v>
      </c>
      <c r="E559" t="s">
        <v>66</v>
      </c>
      <c r="F559">
        <v>933</v>
      </c>
      <c r="G559">
        <v>1720</v>
      </c>
      <c r="H559">
        <v>352</v>
      </c>
      <c r="I559">
        <v>13</v>
      </c>
      <c r="J559" t="s">
        <v>28</v>
      </c>
      <c r="K559" t="s">
        <v>34</v>
      </c>
      <c r="L559" t="s">
        <v>159</v>
      </c>
      <c r="M559" t="s">
        <v>45</v>
      </c>
      <c r="N559" t="s">
        <v>24</v>
      </c>
      <c r="O559">
        <v>4.5</v>
      </c>
      <c r="P559" t="s">
        <v>25</v>
      </c>
      <c r="Q559">
        <v>4.2</v>
      </c>
      <c r="R559">
        <v>4.5</v>
      </c>
      <c r="S559">
        <f>(C559-D559)*24</f>
        <v>2.0000000000582077</v>
      </c>
      <c r="T559">
        <f>IF(C559&lt;=D559,1,0)</f>
        <v>0</v>
      </c>
      <c r="U559">
        <f>(C559-B559)*24</f>
        <v>12</v>
      </c>
      <c r="V559" s="2">
        <f>G559/(F559*U559)</f>
        <v>0.15362629510539477</v>
      </c>
      <c r="W559" t="str">
        <f>IF(OR(MONTH(B559)=12, MONTH(B559)&lt;=2), "Winter", IF(AND(MONTH(B559)&gt;=7, MONTH(B559)&lt;=9), "Monsoon", "Other"))</f>
        <v>Winter</v>
      </c>
      <c r="X559">
        <f>IF(C559&gt;D559,1,0)</f>
        <v>1</v>
      </c>
      <c r="Y559" t="str">
        <f t="shared" si="16"/>
        <v>Slight Delay</v>
      </c>
      <c r="Z559">
        <f t="shared" si="17"/>
        <v>0</v>
      </c>
      <c r="AA559" s="6" t="str">
        <f>TEXT(B559, "yyyy-mm-dd")</f>
        <v>2024-01-24</v>
      </c>
    </row>
    <row r="560" spans="1:27" x14ac:dyDescent="0.3">
      <c r="A560" t="s">
        <v>648</v>
      </c>
      <c r="B560" s="1">
        <v>45315.25</v>
      </c>
      <c r="C560" s="1">
        <v>45315.75</v>
      </c>
      <c r="D560" s="1">
        <v>45315.666666666664</v>
      </c>
      <c r="E560" t="s">
        <v>50</v>
      </c>
      <c r="F560">
        <v>352</v>
      </c>
      <c r="G560">
        <v>3953</v>
      </c>
      <c r="H560">
        <v>673</v>
      </c>
      <c r="I560">
        <v>17</v>
      </c>
      <c r="J560" t="s">
        <v>20</v>
      </c>
      <c r="K560" t="s">
        <v>38</v>
      </c>
      <c r="L560" t="s">
        <v>92</v>
      </c>
      <c r="M560" t="s">
        <v>48</v>
      </c>
      <c r="N560" t="s">
        <v>24</v>
      </c>
      <c r="O560">
        <v>4</v>
      </c>
      <c r="P560" t="s">
        <v>25</v>
      </c>
      <c r="Q560">
        <v>4.2</v>
      </c>
      <c r="R560">
        <v>4</v>
      </c>
      <c r="S560">
        <f>(C560-D560)*24</f>
        <v>2.0000000000582077</v>
      </c>
      <c r="T560">
        <f>IF(C560&lt;=D560,1,0)</f>
        <v>0</v>
      </c>
      <c r="U560">
        <f>(C560-B560)*24</f>
        <v>12</v>
      </c>
      <c r="V560" s="2">
        <f>G560/(F560*U560)</f>
        <v>0.93584280303030298</v>
      </c>
      <c r="W560" t="str">
        <f>IF(OR(MONTH(B560)=12, MONTH(B560)&lt;=2), "Winter", IF(AND(MONTH(B560)&gt;=7, MONTH(B560)&lt;=9), "Monsoon", "Other"))</f>
        <v>Winter</v>
      </c>
      <c r="X560">
        <f>IF(C560&gt;D560,1,0)</f>
        <v>1</v>
      </c>
      <c r="Y560" t="str">
        <f t="shared" si="16"/>
        <v>Slight Delay</v>
      </c>
      <c r="Z560">
        <f t="shared" si="17"/>
        <v>0</v>
      </c>
      <c r="AA560" s="6" t="str">
        <f>TEXT(B560, "yyyy-mm-dd")</f>
        <v>2024-01-24</v>
      </c>
    </row>
    <row r="561" spans="1:27" x14ac:dyDescent="0.3">
      <c r="A561" t="s">
        <v>649</v>
      </c>
      <c r="B561" s="1">
        <v>45315.291666666664</v>
      </c>
      <c r="C561" s="1">
        <v>45315.791666666664</v>
      </c>
      <c r="D561" s="1">
        <v>45315.708333333336</v>
      </c>
      <c r="E561" t="s">
        <v>19</v>
      </c>
      <c r="F561">
        <v>541</v>
      </c>
      <c r="G561">
        <v>1424</v>
      </c>
      <c r="H561">
        <v>568</v>
      </c>
      <c r="I561">
        <v>25</v>
      </c>
      <c r="J561" t="s">
        <v>33</v>
      </c>
      <c r="K561" t="s">
        <v>64</v>
      </c>
      <c r="L561" t="s">
        <v>56</v>
      </c>
      <c r="M561" t="s">
        <v>23</v>
      </c>
      <c r="N561" t="s">
        <v>24</v>
      </c>
      <c r="O561">
        <v>3.8</v>
      </c>
      <c r="P561" t="s">
        <v>25</v>
      </c>
      <c r="Q561">
        <v>4.3</v>
      </c>
      <c r="R561">
        <v>3.8</v>
      </c>
      <c r="S561">
        <f>(C561-D561)*24</f>
        <v>1.9999999998835847</v>
      </c>
      <c r="T561">
        <f>IF(C561&lt;=D561,1,0)</f>
        <v>0</v>
      </c>
      <c r="U561">
        <f>(C561-B561)*24</f>
        <v>12</v>
      </c>
      <c r="V561" s="2">
        <f>G561/(F561*U561)</f>
        <v>0.21934688847812692</v>
      </c>
      <c r="W561" t="str">
        <f>IF(OR(MONTH(B561)=12, MONTH(B561)&lt;=2), "Winter", IF(AND(MONTH(B561)&gt;=7, MONTH(B561)&lt;=9), "Monsoon", "Other"))</f>
        <v>Winter</v>
      </c>
      <c r="X561">
        <f>IF(C561&gt;D561,1,0)</f>
        <v>1</v>
      </c>
      <c r="Y561" t="str">
        <f t="shared" si="16"/>
        <v>Slight Delay</v>
      </c>
      <c r="Z561">
        <f t="shared" si="17"/>
        <v>0</v>
      </c>
      <c r="AA561" s="6" t="str">
        <f>TEXT(B561, "yyyy-mm-dd")</f>
        <v>2024-01-24</v>
      </c>
    </row>
    <row r="562" spans="1:27" x14ac:dyDescent="0.3">
      <c r="A562" t="s">
        <v>650</v>
      </c>
      <c r="B562" s="1">
        <v>45315.333333333336</v>
      </c>
      <c r="C562" s="1">
        <v>45315.833333333336</v>
      </c>
      <c r="D562" s="1">
        <v>45315.75</v>
      </c>
      <c r="E562" t="s">
        <v>19</v>
      </c>
      <c r="F562">
        <v>666</v>
      </c>
      <c r="G562">
        <v>4050</v>
      </c>
      <c r="H562">
        <v>137</v>
      </c>
      <c r="I562">
        <v>10</v>
      </c>
      <c r="J562" t="s">
        <v>20</v>
      </c>
      <c r="K562" t="s">
        <v>34</v>
      </c>
      <c r="L562" t="s">
        <v>29</v>
      </c>
      <c r="M562" t="s">
        <v>61</v>
      </c>
      <c r="N562" t="s">
        <v>40</v>
      </c>
      <c r="O562">
        <v>3.8</v>
      </c>
      <c r="P562" t="s">
        <v>25</v>
      </c>
      <c r="Q562">
        <v>4.4000000000000004</v>
      </c>
      <c r="R562">
        <v>3.8</v>
      </c>
      <c r="S562">
        <f>(C562-D562)*24</f>
        <v>2.0000000000582077</v>
      </c>
      <c r="T562">
        <f>IF(C562&lt;=D562,1,0)</f>
        <v>0</v>
      </c>
      <c r="U562">
        <f>(C562-B562)*24</f>
        <v>12</v>
      </c>
      <c r="V562" s="2">
        <f>G562/(F562*U562)</f>
        <v>0.5067567567567568</v>
      </c>
      <c r="W562" t="str">
        <f>IF(OR(MONTH(B562)=12, MONTH(B562)&lt;=2), "Winter", IF(AND(MONTH(B562)&gt;=7, MONTH(B562)&lt;=9), "Monsoon", "Other"))</f>
        <v>Winter</v>
      </c>
      <c r="X562">
        <f>IF(C562&gt;D562,1,0)</f>
        <v>1</v>
      </c>
      <c r="Y562" t="str">
        <f t="shared" si="16"/>
        <v>Slight Delay</v>
      </c>
      <c r="Z562">
        <f t="shared" si="17"/>
        <v>0</v>
      </c>
      <c r="AA562" s="6" t="str">
        <f>TEXT(B562, "yyyy-mm-dd")</f>
        <v>2024-01-24</v>
      </c>
    </row>
    <row r="563" spans="1:27" x14ac:dyDescent="0.3">
      <c r="A563" t="s">
        <v>651</v>
      </c>
      <c r="B563" s="1">
        <v>45315.375</v>
      </c>
      <c r="C563" s="1">
        <v>45315.875</v>
      </c>
      <c r="D563" s="1">
        <v>45315.791666666664</v>
      </c>
      <c r="E563" t="s">
        <v>32</v>
      </c>
      <c r="F563">
        <v>214</v>
      </c>
      <c r="G563">
        <v>1540</v>
      </c>
      <c r="H563">
        <v>550</v>
      </c>
      <c r="I563">
        <v>4</v>
      </c>
      <c r="J563" t="s">
        <v>20</v>
      </c>
      <c r="K563" t="s">
        <v>64</v>
      </c>
      <c r="L563" t="s">
        <v>88</v>
      </c>
      <c r="M563" t="s">
        <v>30</v>
      </c>
      <c r="N563" t="s">
        <v>24</v>
      </c>
      <c r="O563">
        <v>4</v>
      </c>
      <c r="P563" t="s">
        <v>25</v>
      </c>
      <c r="Q563">
        <v>4.3</v>
      </c>
      <c r="R563">
        <v>4</v>
      </c>
      <c r="S563">
        <f>(C563-D563)*24</f>
        <v>2.0000000000582077</v>
      </c>
      <c r="T563">
        <f>IF(C563&lt;=D563,1,0)</f>
        <v>0</v>
      </c>
      <c r="U563">
        <f>(C563-B563)*24</f>
        <v>12</v>
      </c>
      <c r="V563" s="2">
        <f>G563/(F563*U563)</f>
        <v>0.59968847352024923</v>
      </c>
      <c r="W563" t="str">
        <f>IF(OR(MONTH(B563)=12, MONTH(B563)&lt;=2), "Winter", IF(AND(MONTH(B563)&gt;=7, MONTH(B563)&lt;=9), "Monsoon", "Other"))</f>
        <v>Winter</v>
      </c>
      <c r="X563">
        <f>IF(C563&gt;D563,1,0)</f>
        <v>1</v>
      </c>
      <c r="Y563" t="str">
        <f t="shared" si="16"/>
        <v>Slight Delay</v>
      </c>
      <c r="Z563">
        <f t="shared" si="17"/>
        <v>0</v>
      </c>
      <c r="AA563" s="6" t="str">
        <f>TEXT(B563, "yyyy-mm-dd")</f>
        <v>2024-01-24</v>
      </c>
    </row>
    <row r="564" spans="1:27" x14ac:dyDescent="0.3">
      <c r="A564" t="s">
        <v>652</v>
      </c>
      <c r="B564" s="1">
        <v>45315.416666666664</v>
      </c>
      <c r="C564" s="1">
        <v>45315.916666666664</v>
      </c>
      <c r="D564" s="1">
        <v>45315.833333333336</v>
      </c>
      <c r="E564" t="s">
        <v>32</v>
      </c>
      <c r="F564">
        <v>483</v>
      </c>
      <c r="G564">
        <v>2529</v>
      </c>
      <c r="H564">
        <v>129</v>
      </c>
      <c r="I564">
        <v>8</v>
      </c>
      <c r="J564" t="s">
        <v>20</v>
      </c>
      <c r="K564" t="s">
        <v>38</v>
      </c>
      <c r="L564" t="s">
        <v>88</v>
      </c>
      <c r="M564" t="s">
        <v>30</v>
      </c>
      <c r="N564" t="s">
        <v>24</v>
      </c>
      <c r="O564">
        <v>4.7</v>
      </c>
      <c r="P564" t="s">
        <v>25</v>
      </c>
      <c r="Q564">
        <v>4.3</v>
      </c>
      <c r="R564">
        <v>4.7</v>
      </c>
      <c r="S564">
        <f>(C564-D564)*24</f>
        <v>1.9999999998835847</v>
      </c>
      <c r="T564">
        <f>IF(C564&lt;=D564,1,0)</f>
        <v>0</v>
      </c>
      <c r="U564">
        <f>(C564-B564)*24</f>
        <v>12</v>
      </c>
      <c r="V564" s="2">
        <f>G564/(F564*U564)</f>
        <v>0.43633540372670809</v>
      </c>
      <c r="W564" t="str">
        <f>IF(OR(MONTH(B564)=12, MONTH(B564)&lt;=2), "Winter", IF(AND(MONTH(B564)&gt;=7, MONTH(B564)&lt;=9), "Monsoon", "Other"))</f>
        <v>Winter</v>
      </c>
      <c r="X564">
        <f>IF(C564&gt;D564,1,0)</f>
        <v>1</v>
      </c>
      <c r="Y564" t="str">
        <f t="shared" si="16"/>
        <v>Slight Delay</v>
      </c>
      <c r="Z564">
        <f t="shared" si="17"/>
        <v>0</v>
      </c>
      <c r="AA564" s="6" t="str">
        <f>TEXT(B564, "yyyy-mm-dd")</f>
        <v>2024-01-24</v>
      </c>
    </row>
    <row r="565" spans="1:27" x14ac:dyDescent="0.3">
      <c r="A565" t="s">
        <v>653</v>
      </c>
      <c r="B565" s="1">
        <v>45315.458333333336</v>
      </c>
      <c r="C565" s="1">
        <v>45315.958333333336</v>
      </c>
      <c r="D565" s="1">
        <v>45315.875</v>
      </c>
      <c r="E565" t="s">
        <v>27</v>
      </c>
      <c r="F565">
        <v>987</v>
      </c>
      <c r="G565">
        <v>3453</v>
      </c>
      <c r="H565">
        <v>343</v>
      </c>
      <c r="I565">
        <v>7</v>
      </c>
      <c r="J565" t="s">
        <v>33</v>
      </c>
      <c r="K565" t="s">
        <v>64</v>
      </c>
      <c r="L565" t="s">
        <v>60</v>
      </c>
      <c r="M565" t="s">
        <v>61</v>
      </c>
      <c r="N565" t="s">
        <v>24</v>
      </c>
      <c r="O565">
        <v>3.8</v>
      </c>
      <c r="P565" t="s">
        <v>25</v>
      </c>
      <c r="Q565">
        <v>4.3</v>
      </c>
      <c r="R565">
        <v>3.8</v>
      </c>
      <c r="S565">
        <f>(C565-D565)*24</f>
        <v>2.0000000000582077</v>
      </c>
      <c r="T565">
        <f>IF(C565&lt;=D565,1,0)</f>
        <v>0</v>
      </c>
      <c r="U565">
        <f>(C565-B565)*24</f>
        <v>12</v>
      </c>
      <c r="V565" s="2">
        <f>G565/(F565*U565)</f>
        <v>0.29154002026342452</v>
      </c>
      <c r="W565" t="str">
        <f>IF(OR(MONTH(B565)=12, MONTH(B565)&lt;=2), "Winter", IF(AND(MONTH(B565)&gt;=7, MONTH(B565)&lt;=9), "Monsoon", "Other"))</f>
        <v>Winter</v>
      </c>
      <c r="X565">
        <f>IF(C565&gt;D565,1,0)</f>
        <v>1</v>
      </c>
      <c r="Y565" t="str">
        <f t="shared" si="16"/>
        <v>Slight Delay</v>
      </c>
      <c r="Z565">
        <f t="shared" si="17"/>
        <v>0</v>
      </c>
      <c r="AA565" s="6" t="str">
        <f>TEXT(B565, "yyyy-mm-dd")</f>
        <v>2024-01-24</v>
      </c>
    </row>
    <row r="566" spans="1:27" x14ac:dyDescent="0.3">
      <c r="A566" t="s">
        <v>654</v>
      </c>
      <c r="B566" s="1">
        <v>45315.5</v>
      </c>
      <c r="C566" s="1">
        <v>45316</v>
      </c>
      <c r="D566" s="1">
        <v>45315.916666666664</v>
      </c>
      <c r="E566" t="s">
        <v>32</v>
      </c>
      <c r="F566">
        <v>638</v>
      </c>
      <c r="G566">
        <v>550</v>
      </c>
      <c r="H566">
        <v>720</v>
      </c>
      <c r="I566">
        <v>19</v>
      </c>
      <c r="J566" t="s">
        <v>20</v>
      </c>
      <c r="K566" t="s">
        <v>34</v>
      </c>
      <c r="L566" t="s">
        <v>42</v>
      </c>
      <c r="M566" t="s">
        <v>48</v>
      </c>
      <c r="N566" t="s">
        <v>40</v>
      </c>
      <c r="P566" t="s">
        <v>25</v>
      </c>
      <c r="Q566">
        <v>4.2</v>
      </c>
      <c r="R566">
        <v>4.2</v>
      </c>
      <c r="S566">
        <f>(C566-D566)*24</f>
        <v>2.0000000000582077</v>
      </c>
      <c r="T566">
        <f>IF(C566&lt;=D566,1,0)</f>
        <v>0</v>
      </c>
      <c r="U566">
        <f>(C566-B566)*24</f>
        <v>12</v>
      </c>
      <c r="V566" s="2">
        <f>G566/(F566*U566)</f>
        <v>7.183908045977011E-2</v>
      </c>
      <c r="W566" t="str">
        <f>IF(OR(MONTH(B566)=12, MONTH(B566)&lt;=2), "Winter", IF(AND(MONTH(B566)&gt;=7, MONTH(B566)&lt;=9), "Monsoon", "Other"))</f>
        <v>Winter</v>
      </c>
      <c r="X566">
        <f>IF(C566&gt;D566,1,0)</f>
        <v>1</v>
      </c>
      <c r="Y566" t="str">
        <f t="shared" si="16"/>
        <v>Slight Delay</v>
      </c>
      <c r="Z566">
        <f t="shared" si="17"/>
        <v>0</v>
      </c>
      <c r="AA566" s="6" t="str">
        <f>TEXT(B566, "yyyy-mm-dd")</f>
        <v>2024-01-24</v>
      </c>
    </row>
    <row r="567" spans="1:27" x14ac:dyDescent="0.3">
      <c r="A567" t="s">
        <v>655</v>
      </c>
      <c r="B567" s="1">
        <v>45315.541666666664</v>
      </c>
      <c r="C567" s="1">
        <v>45316.041666666664</v>
      </c>
      <c r="D567" s="1">
        <v>45315.958333333336</v>
      </c>
      <c r="E567" t="s">
        <v>50</v>
      </c>
      <c r="F567">
        <v>484</v>
      </c>
      <c r="G567">
        <v>1142</v>
      </c>
      <c r="H567">
        <v>282</v>
      </c>
      <c r="I567">
        <v>26</v>
      </c>
      <c r="J567" t="s">
        <v>33</v>
      </c>
      <c r="K567" t="s">
        <v>38</v>
      </c>
      <c r="L567" t="s">
        <v>127</v>
      </c>
      <c r="M567" t="s">
        <v>48</v>
      </c>
      <c r="N567" t="s">
        <v>24</v>
      </c>
      <c r="O567">
        <v>4.5</v>
      </c>
      <c r="P567" t="s">
        <v>25</v>
      </c>
      <c r="Q567">
        <v>4.2</v>
      </c>
      <c r="R567">
        <v>4.5</v>
      </c>
      <c r="S567">
        <f>(C567-D567)*24</f>
        <v>1.9999999998835847</v>
      </c>
      <c r="T567">
        <f>IF(C567&lt;=D567,1,0)</f>
        <v>0</v>
      </c>
      <c r="U567">
        <f>(C567-B567)*24</f>
        <v>12</v>
      </c>
      <c r="V567" s="2">
        <f>G567/(F567*U567)</f>
        <v>0.19662534435261708</v>
      </c>
      <c r="W567" t="str">
        <f>IF(OR(MONTH(B567)=12, MONTH(B567)&lt;=2), "Winter", IF(AND(MONTH(B567)&gt;=7, MONTH(B567)&lt;=9), "Monsoon", "Other"))</f>
        <v>Winter</v>
      </c>
      <c r="X567">
        <f>IF(C567&gt;D567,1,0)</f>
        <v>1</v>
      </c>
      <c r="Y567" t="str">
        <f t="shared" si="16"/>
        <v>Slight Delay</v>
      </c>
      <c r="Z567">
        <f t="shared" si="17"/>
        <v>0</v>
      </c>
      <c r="AA567" s="6" t="str">
        <f>TEXT(B567, "yyyy-mm-dd")</f>
        <v>2024-01-24</v>
      </c>
    </row>
    <row r="568" spans="1:27" x14ac:dyDescent="0.3">
      <c r="A568" t="s">
        <v>656</v>
      </c>
      <c r="B568" s="1">
        <v>45315.583333333336</v>
      </c>
      <c r="C568" s="1">
        <v>45316.083333333336</v>
      </c>
      <c r="D568" s="1">
        <v>45316</v>
      </c>
      <c r="E568" t="s">
        <v>32</v>
      </c>
      <c r="F568">
        <v>567</v>
      </c>
      <c r="G568">
        <v>3034</v>
      </c>
      <c r="H568">
        <v>181</v>
      </c>
      <c r="I568">
        <v>7</v>
      </c>
      <c r="J568" t="s">
        <v>37</v>
      </c>
      <c r="K568" t="s">
        <v>34</v>
      </c>
      <c r="L568" t="s">
        <v>58</v>
      </c>
      <c r="M568" t="s">
        <v>30</v>
      </c>
      <c r="N568" t="s">
        <v>40</v>
      </c>
      <c r="O568">
        <v>3.8</v>
      </c>
      <c r="P568" t="s">
        <v>25</v>
      </c>
      <c r="Q568">
        <v>4.3</v>
      </c>
      <c r="R568">
        <v>3.8</v>
      </c>
      <c r="S568">
        <f>(C568-D568)*24</f>
        <v>2.0000000000582077</v>
      </c>
      <c r="T568">
        <f>IF(C568&lt;=D568,1,0)</f>
        <v>0</v>
      </c>
      <c r="U568">
        <f>(C568-B568)*24</f>
        <v>12</v>
      </c>
      <c r="V568" s="2">
        <f>G568/(F568*U568)</f>
        <v>0.44591416813639034</v>
      </c>
      <c r="W568" t="str">
        <f>IF(OR(MONTH(B568)=12, MONTH(B568)&lt;=2), "Winter", IF(AND(MONTH(B568)&gt;=7, MONTH(B568)&lt;=9), "Monsoon", "Other"))</f>
        <v>Winter</v>
      </c>
      <c r="X568">
        <f>IF(C568&gt;D568,1,0)</f>
        <v>1</v>
      </c>
      <c r="Y568" t="str">
        <f t="shared" si="16"/>
        <v>Slight Delay</v>
      </c>
      <c r="Z568">
        <f t="shared" si="17"/>
        <v>0</v>
      </c>
      <c r="AA568" s="6" t="str">
        <f>TEXT(B568, "yyyy-mm-dd")</f>
        <v>2024-01-24</v>
      </c>
    </row>
    <row r="569" spans="1:27" x14ac:dyDescent="0.3">
      <c r="A569" t="s">
        <v>657</v>
      </c>
      <c r="B569" s="1">
        <v>45315.625</v>
      </c>
      <c r="C569" s="1">
        <v>45316.125</v>
      </c>
      <c r="D569" s="1">
        <v>45316.041666666664</v>
      </c>
      <c r="E569" t="s">
        <v>50</v>
      </c>
      <c r="F569">
        <v>88</v>
      </c>
      <c r="G569">
        <v>846</v>
      </c>
      <c r="H569">
        <v>545</v>
      </c>
      <c r="I569">
        <v>11</v>
      </c>
      <c r="J569" t="s">
        <v>37</v>
      </c>
      <c r="K569" t="s">
        <v>21</v>
      </c>
      <c r="L569" t="s">
        <v>131</v>
      </c>
      <c r="M569" t="s">
        <v>23</v>
      </c>
      <c r="N569" t="s">
        <v>40</v>
      </c>
      <c r="O569">
        <v>4.7</v>
      </c>
      <c r="P569" t="s">
        <v>25</v>
      </c>
      <c r="Q569">
        <v>4.2</v>
      </c>
      <c r="R569">
        <v>4.7</v>
      </c>
      <c r="S569">
        <f>(C569-D569)*24</f>
        <v>2.0000000000582077</v>
      </c>
      <c r="T569">
        <f>IF(C569&lt;=D569,1,0)</f>
        <v>0</v>
      </c>
      <c r="U569">
        <f>(C569-B569)*24</f>
        <v>12</v>
      </c>
      <c r="V569" s="2">
        <f>G569/(F569*U569)</f>
        <v>0.80113636363636365</v>
      </c>
      <c r="W569" t="str">
        <f>IF(OR(MONTH(B569)=12, MONTH(B569)&lt;=2), "Winter", IF(AND(MONTH(B569)&gt;=7, MONTH(B569)&lt;=9), "Monsoon", "Other"))</f>
        <v>Winter</v>
      </c>
      <c r="X569">
        <f>IF(C569&gt;D569,1,0)</f>
        <v>1</v>
      </c>
      <c r="Y569" t="str">
        <f t="shared" si="16"/>
        <v>Slight Delay</v>
      </c>
      <c r="Z569">
        <f t="shared" si="17"/>
        <v>0</v>
      </c>
      <c r="AA569" s="6" t="str">
        <f>TEXT(B569, "yyyy-mm-dd")</f>
        <v>2024-01-24</v>
      </c>
    </row>
    <row r="570" spans="1:27" x14ac:dyDescent="0.3">
      <c r="A570" t="s">
        <v>658</v>
      </c>
      <c r="B570" s="1">
        <v>45315.666666666664</v>
      </c>
      <c r="C570" s="1">
        <v>45316.166666666664</v>
      </c>
      <c r="D570" s="1">
        <v>45316.083333333336</v>
      </c>
      <c r="E570" t="s">
        <v>55</v>
      </c>
      <c r="F570">
        <v>278</v>
      </c>
      <c r="G570">
        <v>2455</v>
      </c>
      <c r="H570">
        <v>335</v>
      </c>
      <c r="I570">
        <v>12</v>
      </c>
      <c r="J570" t="s">
        <v>28</v>
      </c>
      <c r="K570" t="s">
        <v>64</v>
      </c>
      <c r="L570" t="s">
        <v>76</v>
      </c>
      <c r="M570" t="s">
        <v>30</v>
      </c>
      <c r="N570" t="s">
        <v>40</v>
      </c>
      <c r="O570">
        <v>4.5</v>
      </c>
      <c r="P570" t="s">
        <v>25</v>
      </c>
      <c r="Q570">
        <v>4.3</v>
      </c>
      <c r="R570">
        <v>4.5</v>
      </c>
      <c r="S570">
        <f>(C570-D570)*24</f>
        <v>1.9999999998835847</v>
      </c>
      <c r="T570">
        <f>IF(C570&lt;=D570,1,0)</f>
        <v>0</v>
      </c>
      <c r="U570">
        <f>(C570-B570)*24</f>
        <v>12</v>
      </c>
      <c r="V570" s="2">
        <f>G570/(F570*U570)</f>
        <v>0.73591127098321341</v>
      </c>
      <c r="W570" t="str">
        <f>IF(OR(MONTH(B570)=12, MONTH(B570)&lt;=2), "Winter", IF(AND(MONTH(B570)&gt;=7, MONTH(B570)&lt;=9), "Monsoon", "Other"))</f>
        <v>Winter</v>
      </c>
      <c r="X570">
        <f>IF(C570&gt;D570,1,0)</f>
        <v>1</v>
      </c>
      <c r="Y570" t="str">
        <f t="shared" si="16"/>
        <v>Slight Delay</v>
      </c>
      <c r="Z570">
        <f t="shared" si="17"/>
        <v>0</v>
      </c>
      <c r="AA570" s="6" t="str">
        <f>TEXT(B570, "yyyy-mm-dd")</f>
        <v>2024-01-24</v>
      </c>
    </row>
    <row r="571" spans="1:27" x14ac:dyDescent="0.3">
      <c r="A571" t="s">
        <v>659</v>
      </c>
      <c r="B571" s="1">
        <v>45315.708333333336</v>
      </c>
      <c r="C571" s="1">
        <v>45316.208333333336</v>
      </c>
      <c r="D571" s="1">
        <v>45316.125</v>
      </c>
      <c r="E571" t="s">
        <v>50</v>
      </c>
      <c r="F571">
        <v>733</v>
      </c>
      <c r="G571">
        <v>3794</v>
      </c>
      <c r="H571">
        <v>285</v>
      </c>
      <c r="I571">
        <v>23</v>
      </c>
      <c r="J571" t="s">
        <v>37</v>
      </c>
      <c r="K571" t="s">
        <v>34</v>
      </c>
      <c r="L571" t="s">
        <v>131</v>
      </c>
      <c r="M571" t="s">
        <v>48</v>
      </c>
      <c r="N571" t="s">
        <v>24</v>
      </c>
      <c r="O571">
        <v>4</v>
      </c>
      <c r="P571" t="s">
        <v>25</v>
      </c>
      <c r="Q571">
        <v>4.2</v>
      </c>
      <c r="R571">
        <v>4</v>
      </c>
      <c r="S571">
        <f>(C571-D571)*24</f>
        <v>2.0000000000582077</v>
      </c>
      <c r="T571">
        <f>IF(C571&lt;=D571,1,0)</f>
        <v>0</v>
      </c>
      <c r="U571">
        <f>(C571-B571)*24</f>
        <v>12</v>
      </c>
      <c r="V571" s="2">
        <f>G571/(F571*U571)</f>
        <v>0.43133242382901321</v>
      </c>
      <c r="W571" t="str">
        <f>IF(OR(MONTH(B571)=12, MONTH(B571)&lt;=2), "Winter", IF(AND(MONTH(B571)&gt;=7, MONTH(B571)&lt;=9), "Monsoon", "Other"))</f>
        <v>Winter</v>
      </c>
      <c r="X571">
        <f>IF(C571&gt;D571,1,0)</f>
        <v>1</v>
      </c>
      <c r="Y571" t="str">
        <f t="shared" si="16"/>
        <v>Slight Delay</v>
      </c>
      <c r="Z571">
        <f t="shared" si="17"/>
        <v>0</v>
      </c>
      <c r="AA571" s="6" t="str">
        <f>TEXT(B571, "yyyy-mm-dd")</f>
        <v>2024-01-24</v>
      </c>
    </row>
    <row r="572" spans="1:27" x14ac:dyDescent="0.3">
      <c r="A572" t="s">
        <v>660</v>
      </c>
      <c r="B572" s="1">
        <v>45315.75</v>
      </c>
      <c r="C572" s="1">
        <v>45316.25</v>
      </c>
      <c r="D572" s="1">
        <v>45316.166666666664</v>
      </c>
      <c r="E572" t="s">
        <v>50</v>
      </c>
      <c r="F572">
        <v>373</v>
      </c>
      <c r="G572">
        <v>2343</v>
      </c>
      <c r="H572">
        <v>616</v>
      </c>
      <c r="I572">
        <v>7</v>
      </c>
      <c r="J572" t="s">
        <v>28</v>
      </c>
      <c r="K572" t="s">
        <v>64</v>
      </c>
      <c r="L572" t="s">
        <v>201</v>
      </c>
      <c r="M572" t="s">
        <v>48</v>
      </c>
      <c r="N572" t="s">
        <v>40</v>
      </c>
      <c r="O572">
        <v>4.2</v>
      </c>
      <c r="P572" t="s">
        <v>25</v>
      </c>
      <c r="Q572">
        <v>4.2</v>
      </c>
      <c r="R572">
        <v>4.2</v>
      </c>
      <c r="S572">
        <f>(C572-D572)*24</f>
        <v>2.0000000000582077</v>
      </c>
      <c r="T572">
        <f>IF(C572&lt;=D572,1,0)</f>
        <v>0</v>
      </c>
      <c r="U572">
        <f>(C572-B572)*24</f>
        <v>12</v>
      </c>
      <c r="V572" s="2">
        <f>G572/(F572*U572)</f>
        <v>0.52345844504021444</v>
      </c>
      <c r="W572" t="str">
        <f>IF(OR(MONTH(B572)=12, MONTH(B572)&lt;=2), "Winter", IF(AND(MONTH(B572)&gt;=7, MONTH(B572)&lt;=9), "Monsoon", "Other"))</f>
        <v>Winter</v>
      </c>
      <c r="X572">
        <f>IF(C572&gt;D572,1,0)</f>
        <v>1</v>
      </c>
      <c r="Y572" t="str">
        <f t="shared" si="16"/>
        <v>Slight Delay</v>
      </c>
      <c r="Z572">
        <f t="shared" si="17"/>
        <v>0</v>
      </c>
      <c r="AA572" s="6" t="str">
        <f>TEXT(B572, "yyyy-mm-dd")</f>
        <v>2024-01-24</v>
      </c>
    </row>
    <row r="573" spans="1:27" x14ac:dyDescent="0.3">
      <c r="A573" t="s">
        <v>661</v>
      </c>
      <c r="B573" s="1">
        <v>45315.791666666664</v>
      </c>
      <c r="C573" s="1">
        <v>45316.291666666664</v>
      </c>
      <c r="D573" s="1">
        <v>45316.208333333336</v>
      </c>
      <c r="E573" t="s">
        <v>55</v>
      </c>
      <c r="F573">
        <v>847</v>
      </c>
      <c r="G573">
        <v>3261</v>
      </c>
      <c r="H573">
        <v>175</v>
      </c>
      <c r="I573">
        <v>12</v>
      </c>
      <c r="J573" t="s">
        <v>28</v>
      </c>
      <c r="K573" t="s">
        <v>34</v>
      </c>
      <c r="L573" t="s">
        <v>53</v>
      </c>
      <c r="M573" t="s">
        <v>23</v>
      </c>
      <c r="N573" t="s">
        <v>24</v>
      </c>
      <c r="O573">
        <v>4.5</v>
      </c>
      <c r="P573" t="s">
        <v>25</v>
      </c>
      <c r="Q573">
        <v>4.3</v>
      </c>
      <c r="R573">
        <v>4.5</v>
      </c>
      <c r="S573">
        <f>(C573-D573)*24</f>
        <v>1.9999999998835847</v>
      </c>
      <c r="T573">
        <f>IF(C573&lt;=D573,1,0)</f>
        <v>0</v>
      </c>
      <c r="U573">
        <f>(C573-B573)*24</f>
        <v>12</v>
      </c>
      <c r="V573" s="2">
        <f>G573/(F573*U573)</f>
        <v>0.32083825265643445</v>
      </c>
      <c r="W573" t="str">
        <f>IF(OR(MONTH(B573)=12, MONTH(B573)&lt;=2), "Winter", IF(AND(MONTH(B573)&gt;=7, MONTH(B573)&lt;=9), "Monsoon", "Other"))</f>
        <v>Winter</v>
      </c>
      <c r="X573">
        <f>IF(C573&gt;D573,1,0)</f>
        <v>1</v>
      </c>
      <c r="Y573" t="str">
        <f t="shared" si="16"/>
        <v>Slight Delay</v>
      </c>
      <c r="Z573">
        <f t="shared" si="17"/>
        <v>0</v>
      </c>
      <c r="AA573" s="6" t="str">
        <f>TEXT(B573, "yyyy-mm-dd")</f>
        <v>2024-01-24</v>
      </c>
    </row>
    <row r="574" spans="1:27" x14ac:dyDescent="0.3">
      <c r="A574" t="s">
        <v>662</v>
      </c>
      <c r="B574" s="1">
        <v>45315.833333333336</v>
      </c>
      <c r="C574" s="1">
        <v>45316.333333333336</v>
      </c>
      <c r="D574" s="1">
        <v>45316.25</v>
      </c>
      <c r="E574" t="s">
        <v>50</v>
      </c>
      <c r="F574">
        <v>810</v>
      </c>
      <c r="G574">
        <v>4801</v>
      </c>
      <c r="H574">
        <v>522</v>
      </c>
      <c r="I574">
        <v>13</v>
      </c>
      <c r="J574" t="s">
        <v>28</v>
      </c>
      <c r="K574" t="s">
        <v>38</v>
      </c>
      <c r="L574" t="s">
        <v>159</v>
      </c>
      <c r="M574" t="s">
        <v>48</v>
      </c>
      <c r="N574" t="s">
        <v>24</v>
      </c>
      <c r="O574">
        <v>4</v>
      </c>
      <c r="P574" t="s">
        <v>25</v>
      </c>
      <c r="Q574">
        <v>4.2</v>
      </c>
      <c r="R574">
        <v>4</v>
      </c>
      <c r="S574">
        <f>(C574-D574)*24</f>
        <v>2.0000000000582077</v>
      </c>
      <c r="T574">
        <f>IF(C574&lt;=D574,1,0)</f>
        <v>0</v>
      </c>
      <c r="U574">
        <f>(C574-B574)*24</f>
        <v>12</v>
      </c>
      <c r="V574" s="2">
        <f>G574/(F574*U574)</f>
        <v>0.49393004115226335</v>
      </c>
      <c r="W574" t="str">
        <f>IF(OR(MONTH(B574)=12, MONTH(B574)&lt;=2), "Winter", IF(AND(MONTH(B574)&gt;=7, MONTH(B574)&lt;=9), "Monsoon", "Other"))</f>
        <v>Winter</v>
      </c>
      <c r="X574">
        <f>IF(C574&gt;D574,1,0)</f>
        <v>1</v>
      </c>
      <c r="Y574" t="str">
        <f t="shared" si="16"/>
        <v>Slight Delay</v>
      </c>
      <c r="Z574">
        <f t="shared" si="17"/>
        <v>0</v>
      </c>
      <c r="AA574" s="6" t="str">
        <f>TEXT(B574, "yyyy-mm-dd")</f>
        <v>2024-01-24</v>
      </c>
    </row>
    <row r="575" spans="1:27" x14ac:dyDescent="0.3">
      <c r="A575" t="s">
        <v>663</v>
      </c>
      <c r="B575" s="1">
        <v>45315.875</v>
      </c>
      <c r="C575" s="1">
        <v>45316.375</v>
      </c>
      <c r="D575" s="1">
        <v>45316.291666666664</v>
      </c>
      <c r="E575" t="s">
        <v>55</v>
      </c>
      <c r="F575">
        <v>905</v>
      </c>
      <c r="G575">
        <v>2751</v>
      </c>
      <c r="H575">
        <v>233</v>
      </c>
      <c r="I575">
        <v>23</v>
      </c>
      <c r="J575" t="s">
        <v>28</v>
      </c>
      <c r="K575" t="s">
        <v>64</v>
      </c>
      <c r="L575" t="s">
        <v>96</v>
      </c>
      <c r="M575" t="s">
        <v>23</v>
      </c>
      <c r="N575" t="s">
        <v>24</v>
      </c>
      <c r="O575">
        <v>3.8</v>
      </c>
      <c r="P575" t="s">
        <v>25</v>
      </c>
      <c r="Q575">
        <v>4.3</v>
      </c>
      <c r="R575">
        <v>3.8</v>
      </c>
      <c r="S575">
        <f>(C575-D575)*24</f>
        <v>2.0000000000582077</v>
      </c>
      <c r="T575">
        <f>IF(C575&lt;=D575,1,0)</f>
        <v>0</v>
      </c>
      <c r="U575">
        <f>(C575-B575)*24</f>
        <v>12</v>
      </c>
      <c r="V575" s="2">
        <f>G575/(F575*U575)</f>
        <v>0.25331491712707183</v>
      </c>
      <c r="W575" t="str">
        <f>IF(OR(MONTH(B575)=12, MONTH(B575)&lt;=2), "Winter", IF(AND(MONTH(B575)&gt;=7, MONTH(B575)&lt;=9), "Monsoon", "Other"))</f>
        <v>Winter</v>
      </c>
      <c r="X575">
        <f>IF(C575&gt;D575,1,0)</f>
        <v>1</v>
      </c>
      <c r="Y575" t="str">
        <f t="shared" si="16"/>
        <v>Slight Delay</v>
      </c>
      <c r="Z575">
        <f t="shared" si="17"/>
        <v>0</v>
      </c>
      <c r="AA575" s="6" t="str">
        <f>TEXT(B575, "yyyy-mm-dd")</f>
        <v>2024-01-24</v>
      </c>
    </row>
    <row r="576" spans="1:27" x14ac:dyDescent="0.3">
      <c r="A576" t="s">
        <v>664</v>
      </c>
      <c r="B576" s="1">
        <v>45315.916666666664</v>
      </c>
      <c r="C576" s="1">
        <v>45316.416666666664</v>
      </c>
      <c r="D576" s="1">
        <v>45316.333333333336</v>
      </c>
      <c r="E576" t="s">
        <v>66</v>
      </c>
      <c r="F576">
        <v>244</v>
      </c>
      <c r="G576">
        <v>2434</v>
      </c>
      <c r="H576">
        <v>334</v>
      </c>
      <c r="I576">
        <v>12</v>
      </c>
      <c r="J576" t="s">
        <v>33</v>
      </c>
      <c r="K576" t="s">
        <v>64</v>
      </c>
      <c r="L576" t="s">
        <v>129</v>
      </c>
      <c r="M576" t="s">
        <v>30</v>
      </c>
      <c r="N576" t="s">
        <v>40</v>
      </c>
      <c r="P576" t="s">
        <v>25</v>
      </c>
      <c r="Q576">
        <v>4.3</v>
      </c>
      <c r="R576">
        <v>4.3</v>
      </c>
      <c r="S576">
        <f>(C576-D576)*24</f>
        <v>1.9999999998835847</v>
      </c>
      <c r="T576">
        <f>IF(C576&lt;=D576,1,0)</f>
        <v>0</v>
      </c>
      <c r="U576">
        <f>(C576-B576)*24</f>
        <v>12</v>
      </c>
      <c r="V576" s="2">
        <f>G576/(F576*U576)</f>
        <v>0.83128415300546443</v>
      </c>
      <c r="W576" t="str">
        <f>IF(OR(MONTH(B576)=12, MONTH(B576)&lt;=2), "Winter", IF(AND(MONTH(B576)&gt;=7, MONTH(B576)&lt;=9), "Monsoon", "Other"))</f>
        <v>Winter</v>
      </c>
      <c r="X576">
        <f>IF(C576&gt;D576,1,0)</f>
        <v>1</v>
      </c>
      <c r="Y576" t="str">
        <f t="shared" si="16"/>
        <v>Slight Delay</v>
      </c>
      <c r="Z576">
        <f t="shared" si="17"/>
        <v>0</v>
      </c>
      <c r="AA576" s="6" t="str">
        <f>TEXT(B576, "yyyy-mm-dd")</f>
        <v>2024-01-24</v>
      </c>
    </row>
    <row r="577" spans="1:27" x14ac:dyDescent="0.3">
      <c r="A577" t="s">
        <v>665</v>
      </c>
      <c r="B577" s="1">
        <v>45315.958333333336</v>
      </c>
      <c r="C577" s="1">
        <v>45316.458333333336</v>
      </c>
      <c r="D577" s="1">
        <v>45316.375</v>
      </c>
      <c r="E577" t="s">
        <v>55</v>
      </c>
      <c r="F577">
        <v>519</v>
      </c>
      <c r="G577">
        <v>4716</v>
      </c>
      <c r="H577">
        <v>637</v>
      </c>
      <c r="I577">
        <v>21</v>
      </c>
      <c r="J577" t="s">
        <v>20</v>
      </c>
      <c r="K577" t="s">
        <v>64</v>
      </c>
      <c r="L577" t="s">
        <v>42</v>
      </c>
      <c r="M577" t="s">
        <v>61</v>
      </c>
      <c r="N577" t="s">
        <v>24</v>
      </c>
      <c r="O577">
        <v>4.7</v>
      </c>
      <c r="P577" t="s">
        <v>25</v>
      </c>
      <c r="Q577">
        <v>4.3</v>
      </c>
      <c r="R577">
        <v>4.7</v>
      </c>
      <c r="S577">
        <f>(C577-D577)*24</f>
        <v>2.0000000000582077</v>
      </c>
      <c r="T577">
        <f>IF(C577&lt;=D577,1,0)</f>
        <v>0</v>
      </c>
      <c r="U577">
        <f>(C577-B577)*24</f>
        <v>12</v>
      </c>
      <c r="V577" s="2">
        <f>G577/(F577*U577)</f>
        <v>0.75722543352601157</v>
      </c>
      <c r="W577" t="str">
        <f>IF(OR(MONTH(B577)=12, MONTH(B577)&lt;=2), "Winter", IF(AND(MONTH(B577)&gt;=7, MONTH(B577)&lt;=9), "Monsoon", "Other"))</f>
        <v>Winter</v>
      </c>
      <c r="X577">
        <f>IF(C577&gt;D577,1,0)</f>
        <v>1</v>
      </c>
      <c r="Y577" t="str">
        <f t="shared" si="16"/>
        <v>Slight Delay</v>
      </c>
      <c r="Z577">
        <f t="shared" si="17"/>
        <v>0</v>
      </c>
      <c r="AA577" s="6" t="str">
        <f>TEXT(B577, "yyyy-mm-dd")</f>
        <v>2024-01-24</v>
      </c>
    </row>
    <row r="578" spans="1:27" x14ac:dyDescent="0.3">
      <c r="A578" t="s">
        <v>666</v>
      </c>
      <c r="B578" s="1">
        <v>45316</v>
      </c>
      <c r="C578" s="1">
        <v>45316.5</v>
      </c>
      <c r="D578" s="1">
        <v>45316.416666666664</v>
      </c>
      <c r="E578" t="s">
        <v>32</v>
      </c>
      <c r="F578">
        <v>113</v>
      </c>
      <c r="G578">
        <v>674</v>
      </c>
      <c r="H578">
        <v>102</v>
      </c>
      <c r="I578">
        <v>11</v>
      </c>
      <c r="J578" t="s">
        <v>28</v>
      </c>
      <c r="K578" t="s">
        <v>38</v>
      </c>
      <c r="L578" t="s">
        <v>78</v>
      </c>
      <c r="M578" t="s">
        <v>61</v>
      </c>
      <c r="N578" t="s">
        <v>40</v>
      </c>
      <c r="O578">
        <v>4.5</v>
      </c>
      <c r="P578" t="s">
        <v>25</v>
      </c>
      <c r="Q578">
        <v>4.4000000000000004</v>
      </c>
      <c r="R578">
        <v>4.5</v>
      </c>
      <c r="S578">
        <f>(C578-D578)*24</f>
        <v>2.0000000000582077</v>
      </c>
      <c r="T578">
        <f>IF(C578&lt;=D578,1,0)</f>
        <v>0</v>
      </c>
      <c r="U578">
        <f>(C578-B578)*24</f>
        <v>12</v>
      </c>
      <c r="V578" s="2">
        <f>G578/(F578*U578)</f>
        <v>0.49705014749262538</v>
      </c>
      <c r="W578" t="str">
        <f>IF(OR(MONTH(B578)=12, MONTH(B578)&lt;=2), "Winter", IF(AND(MONTH(B578)&gt;=7, MONTH(B578)&lt;=9), "Monsoon", "Other"))</f>
        <v>Winter</v>
      </c>
      <c r="X578">
        <f>IF(C578&gt;D578,1,0)</f>
        <v>1</v>
      </c>
      <c r="Y578" t="str">
        <f t="shared" ref="Y578:Y641" si="18">IF(ROUND(S578*60,0)&lt;=30,"On-Time",IF(ROUND(S578*60,0)&lt;=120,"Slight Delay","Major Delay"))</f>
        <v>Slight Delay</v>
      </c>
      <c r="Z578">
        <f t="shared" ref="Z578:Z641" si="19">IF(ROUND(S578, 2) &gt; 2, 1, 0)</f>
        <v>0</v>
      </c>
      <c r="AA578" s="6" t="str">
        <f>TEXT(B578, "yyyy-mm-dd")</f>
        <v>2024-01-25</v>
      </c>
    </row>
    <row r="579" spans="1:27" x14ac:dyDescent="0.3">
      <c r="A579" t="s">
        <v>667</v>
      </c>
      <c r="B579" s="1">
        <v>45316.041666666664</v>
      </c>
      <c r="C579" s="1">
        <v>45316.541666666664</v>
      </c>
      <c r="D579" s="1">
        <v>45316.458333333336</v>
      </c>
      <c r="E579" t="s">
        <v>27</v>
      </c>
      <c r="F579">
        <v>946</v>
      </c>
      <c r="G579">
        <v>2776</v>
      </c>
      <c r="H579">
        <v>285</v>
      </c>
      <c r="I579">
        <v>19</v>
      </c>
      <c r="J579" t="s">
        <v>33</v>
      </c>
      <c r="K579" t="s">
        <v>21</v>
      </c>
      <c r="L579" t="s">
        <v>111</v>
      </c>
      <c r="M579" t="s">
        <v>61</v>
      </c>
      <c r="N579" t="s">
        <v>40</v>
      </c>
      <c r="O579">
        <v>4.5</v>
      </c>
      <c r="P579" t="s">
        <v>25</v>
      </c>
      <c r="Q579">
        <v>4.4000000000000004</v>
      </c>
      <c r="R579">
        <v>4.5</v>
      </c>
      <c r="S579">
        <f>(C579-D579)*24</f>
        <v>1.9999999998835847</v>
      </c>
      <c r="T579">
        <f>IF(C579&lt;=D579,1,0)</f>
        <v>0</v>
      </c>
      <c r="U579">
        <f>(C579-B579)*24</f>
        <v>12</v>
      </c>
      <c r="V579" s="2">
        <f>G579/(F579*U579)</f>
        <v>0.24453840732910501</v>
      </c>
      <c r="W579" t="str">
        <f>IF(OR(MONTH(B579)=12, MONTH(B579)&lt;=2), "Winter", IF(AND(MONTH(B579)&gt;=7, MONTH(B579)&lt;=9), "Monsoon", "Other"))</f>
        <v>Winter</v>
      </c>
      <c r="X579">
        <f>IF(C579&gt;D579,1,0)</f>
        <v>1</v>
      </c>
      <c r="Y579" t="str">
        <f t="shared" si="18"/>
        <v>Slight Delay</v>
      </c>
      <c r="Z579">
        <f t="shared" si="19"/>
        <v>0</v>
      </c>
      <c r="AA579" s="6" t="str">
        <f>TEXT(B579, "yyyy-mm-dd")</f>
        <v>2024-01-25</v>
      </c>
    </row>
    <row r="580" spans="1:27" x14ac:dyDescent="0.3">
      <c r="A580" t="s">
        <v>668</v>
      </c>
      <c r="B580" s="1">
        <v>45316.083333333336</v>
      </c>
      <c r="C580" s="1">
        <v>45316.583333333336</v>
      </c>
      <c r="D580" s="1">
        <v>45316.5</v>
      </c>
      <c r="E580" t="s">
        <v>32</v>
      </c>
      <c r="F580">
        <v>972</v>
      </c>
      <c r="G580">
        <v>3715</v>
      </c>
      <c r="H580">
        <v>756</v>
      </c>
      <c r="I580">
        <v>26</v>
      </c>
      <c r="J580" t="s">
        <v>28</v>
      </c>
      <c r="K580" t="s">
        <v>38</v>
      </c>
      <c r="L580" t="s">
        <v>172</v>
      </c>
      <c r="M580" t="s">
        <v>45</v>
      </c>
      <c r="N580" t="s">
        <v>40</v>
      </c>
      <c r="O580">
        <v>4</v>
      </c>
      <c r="P580" t="s">
        <v>25</v>
      </c>
      <c r="Q580">
        <v>4.2</v>
      </c>
      <c r="R580">
        <v>4</v>
      </c>
      <c r="S580">
        <f>(C580-D580)*24</f>
        <v>2.0000000000582077</v>
      </c>
      <c r="T580">
        <f>IF(C580&lt;=D580,1,0)</f>
        <v>0</v>
      </c>
      <c r="U580">
        <f>(C580-B580)*24</f>
        <v>12</v>
      </c>
      <c r="V580" s="2">
        <f>G580/(F580*U580)</f>
        <v>0.31850137174211246</v>
      </c>
      <c r="W580" t="str">
        <f>IF(OR(MONTH(B580)=12, MONTH(B580)&lt;=2), "Winter", IF(AND(MONTH(B580)&gt;=7, MONTH(B580)&lt;=9), "Monsoon", "Other"))</f>
        <v>Winter</v>
      </c>
      <c r="X580">
        <f>IF(C580&gt;D580,1,0)</f>
        <v>1</v>
      </c>
      <c r="Y580" t="str">
        <f t="shared" si="18"/>
        <v>Slight Delay</v>
      </c>
      <c r="Z580">
        <f t="shared" si="19"/>
        <v>0</v>
      </c>
      <c r="AA580" s="6" t="str">
        <f>TEXT(B580, "yyyy-mm-dd")</f>
        <v>2024-01-25</v>
      </c>
    </row>
    <row r="581" spans="1:27" x14ac:dyDescent="0.3">
      <c r="A581" t="s">
        <v>669</v>
      </c>
      <c r="B581" s="1">
        <v>45316.125</v>
      </c>
      <c r="C581" s="1">
        <v>45316.625</v>
      </c>
      <c r="D581" s="1">
        <v>45316.541666666664</v>
      </c>
      <c r="E581" t="s">
        <v>50</v>
      </c>
      <c r="F581">
        <v>637</v>
      </c>
      <c r="G581">
        <v>1066</v>
      </c>
      <c r="H581">
        <v>475</v>
      </c>
      <c r="I581">
        <v>21</v>
      </c>
      <c r="J581" t="s">
        <v>33</v>
      </c>
      <c r="K581" t="s">
        <v>34</v>
      </c>
      <c r="L581" t="s">
        <v>74</v>
      </c>
      <c r="M581" t="s">
        <v>61</v>
      </c>
      <c r="N581" t="s">
        <v>24</v>
      </c>
      <c r="O581">
        <v>4.2</v>
      </c>
      <c r="P581" t="s">
        <v>25</v>
      </c>
      <c r="Q581">
        <v>4.3</v>
      </c>
      <c r="R581">
        <v>4.2</v>
      </c>
      <c r="S581">
        <f>(C581-D581)*24</f>
        <v>2.0000000000582077</v>
      </c>
      <c r="T581">
        <f>IF(C581&lt;=D581,1,0)</f>
        <v>0</v>
      </c>
      <c r="U581">
        <f>(C581-B581)*24</f>
        <v>12</v>
      </c>
      <c r="V581" s="2">
        <f>G581/(F581*U581)</f>
        <v>0.13945578231292516</v>
      </c>
      <c r="W581" t="str">
        <f>IF(OR(MONTH(B581)=12, MONTH(B581)&lt;=2), "Winter", IF(AND(MONTH(B581)&gt;=7, MONTH(B581)&lt;=9), "Monsoon", "Other"))</f>
        <v>Winter</v>
      </c>
      <c r="X581">
        <f>IF(C581&gt;D581,1,0)</f>
        <v>1</v>
      </c>
      <c r="Y581" t="str">
        <f t="shared" si="18"/>
        <v>Slight Delay</v>
      </c>
      <c r="Z581">
        <f t="shared" si="19"/>
        <v>0</v>
      </c>
      <c r="AA581" s="6" t="str">
        <f>TEXT(B581, "yyyy-mm-dd")</f>
        <v>2024-01-25</v>
      </c>
    </row>
    <row r="582" spans="1:27" x14ac:dyDescent="0.3">
      <c r="A582" t="s">
        <v>670</v>
      </c>
      <c r="B582" s="1">
        <v>45316.166666666664</v>
      </c>
      <c r="C582" s="1">
        <v>45316.666666666664</v>
      </c>
      <c r="D582" s="1">
        <v>45316.583333333336</v>
      </c>
      <c r="E582" t="s">
        <v>66</v>
      </c>
      <c r="F582">
        <v>189</v>
      </c>
      <c r="G582">
        <v>3153</v>
      </c>
      <c r="H582">
        <v>548</v>
      </c>
      <c r="I582">
        <v>11</v>
      </c>
      <c r="J582" t="s">
        <v>28</v>
      </c>
      <c r="K582" t="s">
        <v>21</v>
      </c>
      <c r="L582" t="s">
        <v>60</v>
      </c>
      <c r="M582" t="s">
        <v>48</v>
      </c>
      <c r="N582" t="s">
        <v>40</v>
      </c>
      <c r="O582">
        <v>4.7</v>
      </c>
      <c r="P582" t="s">
        <v>25</v>
      </c>
      <c r="Q582">
        <v>4.2</v>
      </c>
      <c r="R582">
        <v>4.7</v>
      </c>
      <c r="S582">
        <f>(C582-D582)*24</f>
        <v>1.9999999998835847</v>
      </c>
      <c r="T582">
        <f>IF(C582&lt;=D582,1,0)</f>
        <v>0</v>
      </c>
      <c r="U582">
        <f>(C582-B582)*24</f>
        <v>12</v>
      </c>
      <c r="V582" s="2">
        <f>G582/(F582*U582)</f>
        <v>1.3902116402116402</v>
      </c>
      <c r="W582" t="str">
        <f>IF(OR(MONTH(B582)=12, MONTH(B582)&lt;=2), "Winter", IF(AND(MONTH(B582)&gt;=7, MONTH(B582)&lt;=9), "Monsoon", "Other"))</f>
        <v>Winter</v>
      </c>
      <c r="X582">
        <f>IF(C582&gt;D582,1,0)</f>
        <v>1</v>
      </c>
      <c r="Y582" t="str">
        <f t="shared" si="18"/>
        <v>Slight Delay</v>
      </c>
      <c r="Z582">
        <f t="shared" si="19"/>
        <v>0</v>
      </c>
      <c r="AA582" s="6" t="str">
        <f>TEXT(B582, "yyyy-mm-dd")</f>
        <v>2024-01-25</v>
      </c>
    </row>
    <row r="583" spans="1:27" x14ac:dyDescent="0.3">
      <c r="A583" t="s">
        <v>671</v>
      </c>
      <c r="B583" s="1">
        <v>45316.208333333336</v>
      </c>
      <c r="C583" s="1">
        <v>45316.708333333336</v>
      </c>
      <c r="D583" s="1">
        <v>45316.625</v>
      </c>
      <c r="E583" t="s">
        <v>32</v>
      </c>
      <c r="F583">
        <v>402</v>
      </c>
      <c r="G583">
        <v>1568</v>
      </c>
      <c r="H583">
        <v>679</v>
      </c>
      <c r="I583">
        <v>9</v>
      </c>
      <c r="J583" t="s">
        <v>20</v>
      </c>
      <c r="K583" t="s">
        <v>64</v>
      </c>
      <c r="L583" t="s">
        <v>42</v>
      </c>
      <c r="M583" t="s">
        <v>61</v>
      </c>
      <c r="N583" t="s">
        <v>24</v>
      </c>
      <c r="P583" t="s">
        <v>25</v>
      </c>
      <c r="Q583">
        <v>4.3</v>
      </c>
      <c r="R583">
        <v>4.3</v>
      </c>
      <c r="S583">
        <f>(C583-D583)*24</f>
        <v>2.0000000000582077</v>
      </c>
      <c r="T583">
        <f>IF(C583&lt;=D583,1,0)</f>
        <v>0</v>
      </c>
      <c r="U583">
        <f>(C583-B583)*24</f>
        <v>12</v>
      </c>
      <c r="V583" s="2">
        <f>G583/(F583*U583)</f>
        <v>0.3250414593698176</v>
      </c>
      <c r="W583" t="str">
        <f>IF(OR(MONTH(B583)=12, MONTH(B583)&lt;=2), "Winter", IF(AND(MONTH(B583)&gt;=7, MONTH(B583)&lt;=9), "Monsoon", "Other"))</f>
        <v>Winter</v>
      </c>
      <c r="X583">
        <f>IF(C583&gt;D583,1,0)</f>
        <v>1</v>
      </c>
      <c r="Y583" t="str">
        <f t="shared" si="18"/>
        <v>Slight Delay</v>
      </c>
      <c r="Z583">
        <f t="shared" si="19"/>
        <v>0</v>
      </c>
      <c r="AA583" s="6" t="str">
        <f>TEXT(B583, "yyyy-mm-dd")</f>
        <v>2024-01-25</v>
      </c>
    </row>
    <row r="584" spans="1:27" x14ac:dyDescent="0.3">
      <c r="A584" t="s">
        <v>672</v>
      </c>
      <c r="B584" s="1">
        <v>45316.25</v>
      </c>
      <c r="C584" s="1">
        <v>45316.75</v>
      </c>
      <c r="D584" s="1">
        <v>45316.666666666664</v>
      </c>
      <c r="E584" t="s">
        <v>66</v>
      </c>
      <c r="F584">
        <v>321</v>
      </c>
      <c r="G584">
        <v>4803</v>
      </c>
      <c r="H584">
        <v>181</v>
      </c>
      <c r="I584">
        <v>10</v>
      </c>
      <c r="J584" t="s">
        <v>20</v>
      </c>
      <c r="K584" t="s">
        <v>64</v>
      </c>
      <c r="L584" t="s">
        <v>159</v>
      </c>
      <c r="M584" t="s">
        <v>61</v>
      </c>
      <c r="N584" t="s">
        <v>40</v>
      </c>
      <c r="P584" t="s">
        <v>25</v>
      </c>
      <c r="Q584">
        <v>4.4000000000000004</v>
      </c>
      <c r="R584">
        <v>4.4000000000000004</v>
      </c>
      <c r="S584">
        <f>(C584-D584)*24</f>
        <v>2.0000000000582077</v>
      </c>
      <c r="T584">
        <f>IF(C584&lt;=D584,1,0)</f>
        <v>0</v>
      </c>
      <c r="U584">
        <f>(C584-B584)*24</f>
        <v>12</v>
      </c>
      <c r="V584" s="2">
        <f>G584/(F584*U584)</f>
        <v>1.2468847352024923</v>
      </c>
      <c r="W584" t="str">
        <f>IF(OR(MONTH(B584)=12, MONTH(B584)&lt;=2), "Winter", IF(AND(MONTH(B584)&gt;=7, MONTH(B584)&lt;=9), "Monsoon", "Other"))</f>
        <v>Winter</v>
      </c>
      <c r="X584">
        <f>IF(C584&gt;D584,1,0)</f>
        <v>1</v>
      </c>
      <c r="Y584" t="str">
        <f t="shared" si="18"/>
        <v>Slight Delay</v>
      </c>
      <c r="Z584">
        <f t="shared" si="19"/>
        <v>0</v>
      </c>
      <c r="AA584" s="6" t="str">
        <f>TEXT(B584, "yyyy-mm-dd")</f>
        <v>2024-01-25</v>
      </c>
    </row>
    <row r="585" spans="1:27" x14ac:dyDescent="0.3">
      <c r="A585" t="s">
        <v>673</v>
      </c>
      <c r="B585" s="1">
        <v>45316.291666666664</v>
      </c>
      <c r="C585" s="1">
        <v>45316.791666666664</v>
      </c>
      <c r="D585" s="1">
        <v>45316.708333333336</v>
      </c>
      <c r="E585" t="s">
        <v>50</v>
      </c>
      <c r="F585">
        <v>403</v>
      </c>
      <c r="G585">
        <v>3678</v>
      </c>
      <c r="H585">
        <v>493</v>
      </c>
      <c r="I585">
        <v>28</v>
      </c>
      <c r="J585" t="s">
        <v>28</v>
      </c>
      <c r="K585" t="s">
        <v>38</v>
      </c>
      <c r="L585" t="s">
        <v>105</v>
      </c>
      <c r="M585" t="s">
        <v>45</v>
      </c>
      <c r="N585" t="s">
        <v>24</v>
      </c>
      <c r="O585">
        <v>4.2</v>
      </c>
      <c r="P585" t="s">
        <v>25</v>
      </c>
      <c r="Q585">
        <v>4.2</v>
      </c>
      <c r="R585">
        <v>4.2</v>
      </c>
      <c r="S585">
        <f>(C585-D585)*24</f>
        <v>1.9999999998835847</v>
      </c>
      <c r="T585">
        <f>IF(C585&lt;=D585,1,0)</f>
        <v>0</v>
      </c>
      <c r="U585">
        <f>(C585-B585)*24</f>
        <v>12</v>
      </c>
      <c r="V585" s="2">
        <f>G585/(F585*U585)</f>
        <v>0.76054590570719605</v>
      </c>
      <c r="W585" t="str">
        <f>IF(OR(MONTH(B585)=12, MONTH(B585)&lt;=2), "Winter", IF(AND(MONTH(B585)&gt;=7, MONTH(B585)&lt;=9), "Monsoon", "Other"))</f>
        <v>Winter</v>
      </c>
      <c r="X585">
        <f>IF(C585&gt;D585,1,0)</f>
        <v>1</v>
      </c>
      <c r="Y585" t="str">
        <f t="shared" si="18"/>
        <v>Slight Delay</v>
      </c>
      <c r="Z585">
        <f t="shared" si="19"/>
        <v>0</v>
      </c>
      <c r="AA585" s="6" t="str">
        <f>TEXT(B585, "yyyy-mm-dd")</f>
        <v>2024-01-25</v>
      </c>
    </row>
    <row r="586" spans="1:27" x14ac:dyDescent="0.3">
      <c r="A586" t="s">
        <v>674</v>
      </c>
      <c r="B586" s="1">
        <v>45316.333333333336</v>
      </c>
      <c r="C586" s="1">
        <v>45316.833333333336</v>
      </c>
      <c r="D586" s="1">
        <v>45316.75</v>
      </c>
      <c r="E586" t="s">
        <v>50</v>
      </c>
      <c r="F586">
        <v>816</v>
      </c>
      <c r="G586">
        <v>4419</v>
      </c>
      <c r="H586">
        <v>676</v>
      </c>
      <c r="I586">
        <v>19</v>
      </c>
      <c r="J586" t="s">
        <v>28</v>
      </c>
      <c r="K586" t="s">
        <v>38</v>
      </c>
      <c r="L586" t="s">
        <v>231</v>
      </c>
      <c r="M586" t="s">
        <v>23</v>
      </c>
      <c r="N586" t="s">
        <v>24</v>
      </c>
      <c r="P586" t="s">
        <v>25</v>
      </c>
      <c r="Q586">
        <v>4.3</v>
      </c>
      <c r="R586">
        <v>4.3</v>
      </c>
      <c r="S586">
        <f>(C586-D586)*24</f>
        <v>2.0000000000582077</v>
      </c>
      <c r="T586">
        <f>IF(C586&lt;=D586,1,0)</f>
        <v>0</v>
      </c>
      <c r="U586">
        <f>(C586-B586)*24</f>
        <v>12</v>
      </c>
      <c r="V586" s="2">
        <f>G586/(F586*U586)</f>
        <v>0.45128676470588236</v>
      </c>
      <c r="W586" t="str">
        <f>IF(OR(MONTH(B586)=12, MONTH(B586)&lt;=2), "Winter", IF(AND(MONTH(B586)&gt;=7, MONTH(B586)&lt;=9), "Monsoon", "Other"))</f>
        <v>Winter</v>
      </c>
      <c r="X586">
        <f>IF(C586&gt;D586,1,0)</f>
        <v>1</v>
      </c>
      <c r="Y586" t="str">
        <f t="shared" si="18"/>
        <v>Slight Delay</v>
      </c>
      <c r="Z586">
        <f t="shared" si="19"/>
        <v>0</v>
      </c>
      <c r="AA586" s="6" t="str">
        <f>TEXT(B586, "yyyy-mm-dd")</f>
        <v>2024-01-25</v>
      </c>
    </row>
    <row r="587" spans="1:27" x14ac:dyDescent="0.3">
      <c r="A587" t="s">
        <v>675</v>
      </c>
      <c r="B587" s="1">
        <v>45316.375</v>
      </c>
      <c r="C587" s="1">
        <v>45316.875</v>
      </c>
      <c r="D587" s="1">
        <v>45316.791666666664</v>
      </c>
      <c r="E587" t="s">
        <v>50</v>
      </c>
      <c r="F587">
        <v>885</v>
      </c>
      <c r="G587">
        <v>3937</v>
      </c>
      <c r="H587">
        <v>101</v>
      </c>
      <c r="I587">
        <v>1</v>
      </c>
      <c r="J587" t="s">
        <v>28</v>
      </c>
      <c r="K587" t="s">
        <v>38</v>
      </c>
      <c r="L587" t="s">
        <v>39</v>
      </c>
      <c r="M587" t="s">
        <v>23</v>
      </c>
      <c r="N587" t="s">
        <v>40</v>
      </c>
      <c r="O587">
        <v>4.5</v>
      </c>
      <c r="P587" t="s">
        <v>25</v>
      </c>
      <c r="Q587">
        <v>4.2</v>
      </c>
      <c r="R587">
        <v>4.5</v>
      </c>
      <c r="S587">
        <f>(C587-D587)*24</f>
        <v>2.0000000000582077</v>
      </c>
      <c r="T587">
        <f>IF(C587&lt;=D587,1,0)</f>
        <v>0</v>
      </c>
      <c r="U587">
        <f>(C587-B587)*24</f>
        <v>12</v>
      </c>
      <c r="V587" s="2">
        <f>G587/(F587*U587)</f>
        <v>0.37071563088512244</v>
      </c>
      <c r="W587" t="str">
        <f>IF(OR(MONTH(B587)=12, MONTH(B587)&lt;=2), "Winter", IF(AND(MONTH(B587)&gt;=7, MONTH(B587)&lt;=9), "Monsoon", "Other"))</f>
        <v>Winter</v>
      </c>
      <c r="X587">
        <f>IF(C587&gt;D587,1,0)</f>
        <v>1</v>
      </c>
      <c r="Y587" t="str">
        <f t="shared" si="18"/>
        <v>Slight Delay</v>
      </c>
      <c r="Z587">
        <f t="shared" si="19"/>
        <v>0</v>
      </c>
      <c r="AA587" s="6" t="str">
        <f>TEXT(B587, "yyyy-mm-dd")</f>
        <v>2024-01-25</v>
      </c>
    </row>
    <row r="588" spans="1:27" x14ac:dyDescent="0.3">
      <c r="A588" t="s">
        <v>676</v>
      </c>
      <c r="B588" s="1">
        <v>45316.416666666664</v>
      </c>
      <c r="C588" s="1">
        <v>45316.916666666664</v>
      </c>
      <c r="D588" s="1">
        <v>45316.833333333336</v>
      </c>
      <c r="E588" t="s">
        <v>55</v>
      </c>
      <c r="F588">
        <v>479</v>
      </c>
      <c r="G588">
        <v>1711</v>
      </c>
      <c r="H588">
        <v>535</v>
      </c>
      <c r="I588">
        <v>17</v>
      </c>
      <c r="J588" t="s">
        <v>28</v>
      </c>
      <c r="K588" t="s">
        <v>64</v>
      </c>
      <c r="L588" t="s">
        <v>58</v>
      </c>
      <c r="M588" t="s">
        <v>48</v>
      </c>
      <c r="N588" t="s">
        <v>24</v>
      </c>
      <c r="P588" t="s">
        <v>25</v>
      </c>
      <c r="Q588">
        <v>4.2</v>
      </c>
      <c r="R588">
        <v>4.2</v>
      </c>
      <c r="S588">
        <f>(C588-D588)*24</f>
        <v>1.9999999998835847</v>
      </c>
      <c r="T588">
        <f>IF(C588&lt;=D588,1,0)</f>
        <v>0</v>
      </c>
      <c r="U588">
        <f>(C588-B588)*24</f>
        <v>12</v>
      </c>
      <c r="V588" s="2">
        <f>G588/(F588*U588)</f>
        <v>0.29766875434933893</v>
      </c>
      <c r="W588" t="str">
        <f>IF(OR(MONTH(B588)=12, MONTH(B588)&lt;=2), "Winter", IF(AND(MONTH(B588)&gt;=7, MONTH(B588)&lt;=9), "Monsoon", "Other"))</f>
        <v>Winter</v>
      </c>
      <c r="X588">
        <f>IF(C588&gt;D588,1,0)</f>
        <v>1</v>
      </c>
      <c r="Y588" t="str">
        <f t="shared" si="18"/>
        <v>Slight Delay</v>
      </c>
      <c r="Z588">
        <f t="shared" si="19"/>
        <v>0</v>
      </c>
      <c r="AA588" s="6" t="str">
        <f>TEXT(B588, "yyyy-mm-dd")</f>
        <v>2024-01-25</v>
      </c>
    </row>
    <row r="589" spans="1:27" x14ac:dyDescent="0.3">
      <c r="A589" t="s">
        <v>677</v>
      </c>
      <c r="B589" s="1">
        <v>45316.458333333336</v>
      </c>
      <c r="C589" s="1">
        <v>45316.958333333336</v>
      </c>
      <c r="D589" s="1">
        <v>45316.875</v>
      </c>
      <c r="E589" t="s">
        <v>32</v>
      </c>
      <c r="F589">
        <v>494</v>
      </c>
      <c r="G589">
        <v>842</v>
      </c>
      <c r="H589">
        <v>704</v>
      </c>
      <c r="I589">
        <v>29</v>
      </c>
      <c r="J589" t="s">
        <v>28</v>
      </c>
      <c r="K589" t="s">
        <v>64</v>
      </c>
      <c r="L589" t="s">
        <v>155</v>
      </c>
      <c r="M589" t="s">
        <v>23</v>
      </c>
      <c r="N589" t="s">
        <v>40</v>
      </c>
      <c r="O589">
        <v>4.7</v>
      </c>
      <c r="P589" t="s">
        <v>25</v>
      </c>
      <c r="Q589">
        <v>4.2</v>
      </c>
      <c r="R589">
        <v>4.7</v>
      </c>
      <c r="S589">
        <f>(C589-D589)*24</f>
        <v>2.0000000000582077</v>
      </c>
      <c r="T589">
        <f>IF(C589&lt;=D589,1,0)</f>
        <v>0</v>
      </c>
      <c r="U589">
        <f>(C589-B589)*24</f>
        <v>12</v>
      </c>
      <c r="V589" s="2">
        <f>G589/(F589*U589)</f>
        <v>0.14203778677462889</v>
      </c>
      <c r="W589" t="str">
        <f>IF(OR(MONTH(B589)=12, MONTH(B589)&lt;=2), "Winter", IF(AND(MONTH(B589)&gt;=7, MONTH(B589)&lt;=9), "Monsoon", "Other"))</f>
        <v>Winter</v>
      </c>
      <c r="X589">
        <f>IF(C589&gt;D589,1,0)</f>
        <v>1</v>
      </c>
      <c r="Y589" t="str">
        <f t="shared" si="18"/>
        <v>Slight Delay</v>
      </c>
      <c r="Z589">
        <f t="shared" si="19"/>
        <v>0</v>
      </c>
      <c r="AA589" s="6" t="str">
        <f>TEXT(B589, "yyyy-mm-dd")</f>
        <v>2024-01-25</v>
      </c>
    </row>
    <row r="590" spans="1:27" x14ac:dyDescent="0.3">
      <c r="A590" t="s">
        <v>678</v>
      </c>
      <c r="B590" s="1">
        <v>45316.5</v>
      </c>
      <c r="C590" s="1">
        <v>45317</v>
      </c>
      <c r="D590" s="1">
        <v>45316.916666666664</v>
      </c>
      <c r="E590" t="s">
        <v>19</v>
      </c>
      <c r="F590">
        <v>485</v>
      </c>
      <c r="G590">
        <v>2969</v>
      </c>
      <c r="H590">
        <v>357</v>
      </c>
      <c r="I590">
        <v>24</v>
      </c>
      <c r="J590" t="s">
        <v>20</v>
      </c>
      <c r="K590" t="s">
        <v>64</v>
      </c>
      <c r="L590" t="s">
        <v>56</v>
      </c>
      <c r="M590" t="s">
        <v>30</v>
      </c>
      <c r="N590" t="s">
        <v>40</v>
      </c>
      <c r="O590">
        <v>3.8</v>
      </c>
      <c r="P590" t="s">
        <v>25</v>
      </c>
      <c r="Q590">
        <v>4.3</v>
      </c>
      <c r="R590">
        <v>3.8</v>
      </c>
      <c r="S590">
        <f>(C590-D590)*24</f>
        <v>2.0000000000582077</v>
      </c>
      <c r="T590">
        <f>IF(C590&lt;=D590,1,0)</f>
        <v>0</v>
      </c>
      <c r="U590">
        <f>(C590-B590)*24</f>
        <v>12</v>
      </c>
      <c r="V590" s="2">
        <f>G590/(F590*U590)</f>
        <v>0.5101374570446735</v>
      </c>
      <c r="W590" t="str">
        <f>IF(OR(MONTH(B590)=12, MONTH(B590)&lt;=2), "Winter", IF(AND(MONTH(B590)&gt;=7, MONTH(B590)&lt;=9), "Monsoon", "Other"))</f>
        <v>Winter</v>
      </c>
      <c r="X590">
        <f>IF(C590&gt;D590,1,0)</f>
        <v>1</v>
      </c>
      <c r="Y590" t="str">
        <f t="shared" si="18"/>
        <v>Slight Delay</v>
      </c>
      <c r="Z590">
        <f t="shared" si="19"/>
        <v>0</v>
      </c>
      <c r="AA590" s="6" t="str">
        <f>TEXT(B590, "yyyy-mm-dd")</f>
        <v>2024-01-25</v>
      </c>
    </row>
    <row r="591" spans="1:27" x14ac:dyDescent="0.3">
      <c r="A591" t="s">
        <v>679</v>
      </c>
      <c r="B591" s="1">
        <v>45316.541666666664</v>
      </c>
      <c r="C591" s="1">
        <v>45317.041666666664</v>
      </c>
      <c r="D591" s="1">
        <v>45316.958333333336</v>
      </c>
      <c r="E591" t="s">
        <v>27</v>
      </c>
      <c r="F591">
        <v>456</v>
      </c>
      <c r="G591">
        <v>2010</v>
      </c>
      <c r="H591">
        <v>482</v>
      </c>
      <c r="I591">
        <v>28</v>
      </c>
      <c r="J591" t="s">
        <v>28</v>
      </c>
      <c r="K591" t="s">
        <v>64</v>
      </c>
      <c r="L591" t="s">
        <v>76</v>
      </c>
      <c r="M591" t="s">
        <v>30</v>
      </c>
      <c r="N591" t="s">
        <v>24</v>
      </c>
      <c r="P591" t="s">
        <v>25</v>
      </c>
      <c r="Q591">
        <v>4.3</v>
      </c>
      <c r="R591">
        <v>4.3</v>
      </c>
      <c r="S591">
        <f>(C591-D591)*24</f>
        <v>1.9999999998835847</v>
      </c>
      <c r="T591">
        <f>IF(C591&lt;=D591,1,0)</f>
        <v>0</v>
      </c>
      <c r="U591">
        <f>(C591-B591)*24</f>
        <v>12</v>
      </c>
      <c r="V591" s="2">
        <f>G591/(F591*U591)</f>
        <v>0.36732456140350878</v>
      </c>
      <c r="W591" t="str">
        <f>IF(OR(MONTH(B591)=12, MONTH(B591)&lt;=2), "Winter", IF(AND(MONTH(B591)&gt;=7, MONTH(B591)&lt;=9), "Monsoon", "Other"))</f>
        <v>Winter</v>
      </c>
      <c r="X591">
        <f>IF(C591&gt;D591,1,0)</f>
        <v>1</v>
      </c>
      <c r="Y591" t="str">
        <f t="shared" si="18"/>
        <v>Slight Delay</v>
      </c>
      <c r="Z591">
        <f t="shared" si="19"/>
        <v>0</v>
      </c>
      <c r="AA591" s="6" t="str">
        <f>TEXT(B591, "yyyy-mm-dd")</f>
        <v>2024-01-25</v>
      </c>
    </row>
    <row r="592" spans="1:27" x14ac:dyDescent="0.3">
      <c r="A592" t="s">
        <v>680</v>
      </c>
      <c r="B592" s="1">
        <v>45316.583333333336</v>
      </c>
      <c r="C592" s="1">
        <v>45317.083333333336</v>
      </c>
      <c r="D592" s="1">
        <v>45317</v>
      </c>
      <c r="E592" t="s">
        <v>50</v>
      </c>
      <c r="F592">
        <v>265</v>
      </c>
      <c r="G592">
        <v>4668</v>
      </c>
      <c r="H592">
        <v>310</v>
      </c>
      <c r="I592">
        <v>9</v>
      </c>
      <c r="J592" t="s">
        <v>33</v>
      </c>
      <c r="K592" t="s">
        <v>64</v>
      </c>
      <c r="L592" t="s">
        <v>67</v>
      </c>
      <c r="M592" t="s">
        <v>23</v>
      </c>
      <c r="N592" t="s">
        <v>24</v>
      </c>
      <c r="O592">
        <v>4</v>
      </c>
      <c r="P592" t="s">
        <v>25</v>
      </c>
      <c r="Q592">
        <v>4.3</v>
      </c>
      <c r="R592">
        <v>4</v>
      </c>
      <c r="S592">
        <f>(C592-D592)*24</f>
        <v>2.0000000000582077</v>
      </c>
      <c r="T592">
        <f>IF(C592&lt;=D592,1,0)</f>
        <v>0</v>
      </c>
      <c r="U592">
        <f>(C592-B592)*24</f>
        <v>12</v>
      </c>
      <c r="V592" s="2">
        <f>G592/(F592*U592)</f>
        <v>1.4679245283018867</v>
      </c>
      <c r="W592" t="str">
        <f>IF(OR(MONTH(B592)=12, MONTH(B592)&lt;=2), "Winter", IF(AND(MONTH(B592)&gt;=7, MONTH(B592)&lt;=9), "Monsoon", "Other"))</f>
        <v>Winter</v>
      </c>
      <c r="X592">
        <f>IF(C592&gt;D592,1,0)</f>
        <v>1</v>
      </c>
      <c r="Y592" t="str">
        <f t="shared" si="18"/>
        <v>Slight Delay</v>
      </c>
      <c r="Z592">
        <f t="shared" si="19"/>
        <v>0</v>
      </c>
      <c r="AA592" s="6" t="str">
        <f>TEXT(B592, "yyyy-mm-dd")</f>
        <v>2024-01-25</v>
      </c>
    </row>
    <row r="593" spans="1:27" x14ac:dyDescent="0.3">
      <c r="A593" t="s">
        <v>681</v>
      </c>
      <c r="B593" s="1">
        <v>45316.625</v>
      </c>
      <c r="C593" s="1">
        <v>45317.125</v>
      </c>
      <c r="D593" s="1">
        <v>45317.041666666664</v>
      </c>
      <c r="E593" t="s">
        <v>19</v>
      </c>
      <c r="F593">
        <v>305</v>
      </c>
      <c r="G593">
        <v>974</v>
      </c>
      <c r="H593">
        <v>502</v>
      </c>
      <c r="I593">
        <v>17</v>
      </c>
      <c r="J593" t="s">
        <v>37</v>
      </c>
      <c r="K593" t="s">
        <v>34</v>
      </c>
      <c r="L593" t="s">
        <v>127</v>
      </c>
      <c r="M593" t="s">
        <v>45</v>
      </c>
      <c r="N593" t="s">
        <v>40</v>
      </c>
      <c r="O593">
        <v>4</v>
      </c>
      <c r="P593" t="s">
        <v>25</v>
      </c>
      <c r="Q593">
        <v>4.2</v>
      </c>
      <c r="R593">
        <v>4</v>
      </c>
      <c r="S593">
        <f>(C593-D593)*24</f>
        <v>2.0000000000582077</v>
      </c>
      <c r="T593">
        <f>IF(C593&lt;=D593,1,0)</f>
        <v>0</v>
      </c>
      <c r="U593">
        <f>(C593-B593)*24</f>
        <v>12</v>
      </c>
      <c r="V593" s="2">
        <f>G593/(F593*U593)</f>
        <v>0.26612021857923496</v>
      </c>
      <c r="W593" t="str">
        <f>IF(OR(MONTH(B593)=12, MONTH(B593)&lt;=2), "Winter", IF(AND(MONTH(B593)&gt;=7, MONTH(B593)&lt;=9), "Monsoon", "Other"))</f>
        <v>Winter</v>
      </c>
      <c r="X593">
        <f>IF(C593&gt;D593,1,0)</f>
        <v>1</v>
      </c>
      <c r="Y593" t="str">
        <f t="shared" si="18"/>
        <v>Slight Delay</v>
      </c>
      <c r="Z593">
        <f t="shared" si="19"/>
        <v>0</v>
      </c>
      <c r="AA593" s="6" t="str">
        <f>TEXT(B593, "yyyy-mm-dd")</f>
        <v>2024-01-25</v>
      </c>
    </row>
    <row r="594" spans="1:27" x14ac:dyDescent="0.3">
      <c r="A594" t="s">
        <v>682</v>
      </c>
      <c r="B594" s="1">
        <v>45316.666666666664</v>
      </c>
      <c r="C594" s="1">
        <v>45317.166666666664</v>
      </c>
      <c r="D594" s="1">
        <v>45317.083333333336</v>
      </c>
      <c r="E594" t="s">
        <v>66</v>
      </c>
      <c r="F594">
        <v>802</v>
      </c>
      <c r="G594">
        <v>4522</v>
      </c>
      <c r="H594">
        <v>242</v>
      </c>
      <c r="I594">
        <v>4</v>
      </c>
      <c r="J594" t="s">
        <v>37</v>
      </c>
      <c r="K594" t="s">
        <v>34</v>
      </c>
      <c r="L594" t="s">
        <v>88</v>
      </c>
      <c r="M594" t="s">
        <v>23</v>
      </c>
      <c r="N594" t="s">
        <v>24</v>
      </c>
      <c r="P594" t="s">
        <v>25</v>
      </c>
      <c r="Q594">
        <v>4.3</v>
      </c>
      <c r="R594">
        <v>4.3</v>
      </c>
      <c r="S594">
        <f>(C594-D594)*24</f>
        <v>1.9999999998835847</v>
      </c>
      <c r="T594">
        <f>IF(C594&lt;=D594,1,0)</f>
        <v>0</v>
      </c>
      <c r="U594">
        <f>(C594-B594)*24</f>
        <v>12</v>
      </c>
      <c r="V594" s="2">
        <f>G594/(F594*U594)</f>
        <v>0.4698669991687448</v>
      </c>
      <c r="W594" t="str">
        <f>IF(OR(MONTH(B594)=12, MONTH(B594)&lt;=2), "Winter", IF(AND(MONTH(B594)&gt;=7, MONTH(B594)&lt;=9), "Monsoon", "Other"))</f>
        <v>Winter</v>
      </c>
      <c r="X594">
        <f>IF(C594&gt;D594,1,0)</f>
        <v>1</v>
      </c>
      <c r="Y594" t="str">
        <f t="shared" si="18"/>
        <v>Slight Delay</v>
      </c>
      <c r="Z594">
        <f t="shared" si="19"/>
        <v>0</v>
      </c>
      <c r="AA594" s="6" t="str">
        <f>TEXT(B594, "yyyy-mm-dd")</f>
        <v>2024-01-25</v>
      </c>
    </row>
    <row r="595" spans="1:27" x14ac:dyDescent="0.3">
      <c r="A595" t="s">
        <v>683</v>
      </c>
      <c r="B595" s="1">
        <v>45316.708333333336</v>
      </c>
      <c r="C595" s="1">
        <v>45317.208333333336</v>
      </c>
      <c r="D595" s="1">
        <v>45317.125</v>
      </c>
      <c r="E595" t="s">
        <v>55</v>
      </c>
      <c r="F595">
        <v>229</v>
      </c>
      <c r="G595">
        <v>1249</v>
      </c>
      <c r="H595">
        <v>248</v>
      </c>
      <c r="I595">
        <v>9</v>
      </c>
      <c r="J595" t="s">
        <v>20</v>
      </c>
      <c r="K595" t="s">
        <v>64</v>
      </c>
      <c r="L595" t="s">
        <v>100</v>
      </c>
      <c r="M595" t="s">
        <v>61</v>
      </c>
      <c r="N595" t="s">
        <v>40</v>
      </c>
      <c r="O595">
        <v>4.5</v>
      </c>
      <c r="P595" t="s">
        <v>25</v>
      </c>
      <c r="Q595">
        <v>4.4000000000000004</v>
      </c>
      <c r="R595">
        <v>4.5</v>
      </c>
      <c r="S595">
        <f>(C595-D595)*24</f>
        <v>2.0000000000582077</v>
      </c>
      <c r="T595">
        <f>IF(C595&lt;=D595,1,0)</f>
        <v>0</v>
      </c>
      <c r="U595">
        <f>(C595-B595)*24</f>
        <v>12</v>
      </c>
      <c r="V595" s="2">
        <f>G595/(F595*U595)</f>
        <v>0.45451237263464339</v>
      </c>
      <c r="W595" t="str">
        <f>IF(OR(MONTH(B595)=12, MONTH(B595)&lt;=2), "Winter", IF(AND(MONTH(B595)&gt;=7, MONTH(B595)&lt;=9), "Monsoon", "Other"))</f>
        <v>Winter</v>
      </c>
      <c r="X595">
        <f>IF(C595&gt;D595,1,0)</f>
        <v>1</v>
      </c>
      <c r="Y595" t="str">
        <f t="shared" si="18"/>
        <v>Slight Delay</v>
      </c>
      <c r="Z595">
        <f t="shared" si="19"/>
        <v>0</v>
      </c>
      <c r="AA595" s="6" t="str">
        <f>TEXT(B595, "yyyy-mm-dd")</f>
        <v>2024-01-25</v>
      </c>
    </row>
    <row r="596" spans="1:27" x14ac:dyDescent="0.3">
      <c r="A596" t="s">
        <v>684</v>
      </c>
      <c r="B596" s="1">
        <v>45316.75</v>
      </c>
      <c r="C596" s="1">
        <v>45317.25</v>
      </c>
      <c r="D596" s="1">
        <v>45317.166666666664</v>
      </c>
      <c r="E596" t="s">
        <v>50</v>
      </c>
      <c r="F596">
        <v>494</v>
      </c>
      <c r="G596">
        <v>899</v>
      </c>
      <c r="H596">
        <v>586</v>
      </c>
      <c r="I596">
        <v>16</v>
      </c>
      <c r="J596" t="s">
        <v>28</v>
      </c>
      <c r="K596" t="s">
        <v>21</v>
      </c>
      <c r="L596" t="s">
        <v>39</v>
      </c>
      <c r="M596" t="s">
        <v>23</v>
      </c>
      <c r="N596" t="s">
        <v>24</v>
      </c>
      <c r="P596" t="s">
        <v>25</v>
      </c>
      <c r="Q596">
        <v>4.3</v>
      </c>
      <c r="R596">
        <v>4.3</v>
      </c>
      <c r="S596">
        <f>(C596-D596)*24</f>
        <v>2.0000000000582077</v>
      </c>
      <c r="T596">
        <f>IF(C596&lt;=D596,1,0)</f>
        <v>0</v>
      </c>
      <c r="U596">
        <f>(C596-B596)*24</f>
        <v>12</v>
      </c>
      <c r="V596" s="2">
        <f>G596/(F596*U596)</f>
        <v>0.1516531713900135</v>
      </c>
      <c r="W596" t="str">
        <f>IF(OR(MONTH(B596)=12, MONTH(B596)&lt;=2), "Winter", IF(AND(MONTH(B596)&gt;=7, MONTH(B596)&lt;=9), "Monsoon", "Other"))</f>
        <v>Winter</v>
      </c>
      <c r="X596">
        <f>IF(C596&gt;D596,1,0)</f>
        <v>1</v>
      </c>
      <c r="Y596" t="str">
        <f t="shared" si="18"/>
        <v>Slight Delay</v>
      </c>
      <c r="Z596">
        <f t="shared" si="19"/>
        <v>0</v>
      </c>
      <c r="AA596" s="6" t="str">
        <f>TEXT(B596, "yyyy-mm-dd")</f>
        <v>2024-01-25</v>
      </c>
    </row>
    <row r="597" spans="1:27" x14ac:dyDescent="0.3">
      <c r="A597" t="s">
        <v>685</v>
      </c>
      <c r="B597" s="1">
        <v>45316.791666666664</v>
      </c>
      <c r="C597" s="1">
        <v>45317.291666666664</v>
      </c>
      <c r="D597" s="1">
        <v>45317.208333333336</v>
      </c>
      <c r="E597" t="s">
        <v>32</v>
      </c>
      <c r="F597">
        <v>812</v>
      </c>
      <c r="G597">
        <v>3052</v>
      </c>
      <c r="H597">
        <v>691</v>
      </c>
      <c r="I597">
        <v>27</v>
      </c>
      <c r="J597" t="s">
        <v>37</v>
      </c>
      <c r="K597" t="s">
        <v>38</v>
      </c>
      <c r="L597" t="s">
        <v>172</v>
      </c>
      <c r="M597" t="s">
        <v>30</v>
      </c>
      <c r="N597" t="s">
        <v>24</v>
      </c>
      <c r="P597" t="s">
        <v>25</v>
      </c>
      <c r="Q597">
        <v>4.3</v>
      </c>
      <c r="R597">
        <v>4.3</v>
      </c>
      <c r="S597">
        <f>(C597-D597)*24</f>
        <v>1.9999999998835847</v>
      </c>
      <c r="T597">
        <f>IF(C597&lt;=D597,1,0)</f>
        <v>0</v>
      </c>
      <c r="U597">
        <f>(C597-B597)*24</f>
        <v>12</v>
      </c>
      <c r="V597" s="2">
        <f>G597/(F597*U597)</f>
        <v>0.31321839080459768</v>
      </c>
      <c r="W597" t="str">
        <f>IF(OR(MONTH(B597)=12, MONTH(B597)&lt;=2), "Winter", IF(AND(MONTH(B597)&gt;=7, MONTH(B597)&lt;=9), "Monsoon", "Other"))</f>
        <v>Winter</v>
      </c>
      <c r="X597">
        <f>IF(C597&gt;D597,1,0)</f>
        <v>1</v>
      </c>
      <c r="Y597" t="str">
        <f t="shared" si="18"/>
        <v>Slight Delay</v>
      </c>
      <c r="Z597">
        <f t="shared" si="19"/>
        <v>0</v>
      </c>
      <c r="AA597" s="6" t="str">
        <f>TEXT(B597, "yyyy-mm-dd")</f>
        <v>2024-01-25</v>
      </c>
    </row>
    <row r="598" spans="1:27" x14ac:dyDescent="0.3">
      <c r="A598" t="s">
        <v>686</v>
      </c>
      <c r="B598" s="1">
        <v>45316.833333333336</v>
      </c>
      <c r="C598" s="1">
        <v>45317.333333333336</v>
      </c>
      <c r="D598" s="1">
        <v>45317.25</v>
      </c>
      <c r="E598" t="s">
        <v>19</v>
      </c>
      <c r="F598">
        <v>634</v>
      </c>
      <c r="G598">
        <v>3994</v>
      </c>
      <c r="H598">
        <v>456</v>
      </c>
      <c r="I598">
        <v>17</v>
      </c>
      <c r="J598" t="s">
        <v>20</v>
      </c>
      <c r="K598" t="s">
        <v>21</v>
      </c>
      <c r="L598" t="s">
        <v>94</v>
      </c>
      <c r="M598" t="s">
        <v>45</v>
      </c>
      <c r="N598" t="s">
        <v>40</v>
      </c>
      <c r="O598">
        <v>4.7</v>
      </c>
      <c r="P598" t="s">
        <v>25</v>
      </c>
      <c r="Q598">
        <v>4.2</v>
      </c>
      <c r="R598">
        <v>4.7</v>
      </c>
      <c r="S598">
        <f>(C598-D598)*24</f>
        <v>2.0000000000582077</v>
      </c>
      <c r="T598">
        <f>IF(C598&lt;=D598,1,0)</f>
        <v>0</v>
      </c>
      <c r="U598">
        <f>(C598-B598)*24</f>
        <v>12</v>
      </c>
      <c r="V598" s="2">
        <f>G598/(F598*U598)</f>
        <v>0.52497371188222919</v>
      </c>
      <c r="W598" t="str">
        <f>IF(OR(MONTH(B598)=12, MONTH(B598)&lt;=2), "Winter", IF(AND(MONTH(B598)&gt;=7, MONTH(B598)&lt;=9), "Monsoon", "Other"))</f>
        <v>Winter</v>
      </c>
      <c r="X598">
        <f>IF(C598&gt;D598,1,0)</f>
        <v>1</v>
      </c>
      <c r="Y598" t="str">
        <f t="shared" si="18"/>
        <v>Slight Delay</v>
      </c>
      <c r="Z598">
        <f t="shared" si="19"/>
        <v>0</v>
      </c>
      <c r="AA598" s="6" t="str">
        <f>TEXT(B598, "yyyy-mm-dd")</f>
        <v>2024-01-25</v>
      </c>
    </row>
    <row r="599" spans="1:27" x14ac:dyDescent="0.3">
      <c r="A599" t="s">
        <v>687</v>
      </c>
      <c r="B599" s="1">
        <v>45316.875</v>
      </c>
      <c r="C599" s="1">
        <v>45317.375</v>
      </c>
      <c r="D599" s="1">
        <v>45317.291666666664</v>
      </c>
      <c r="E599" t="s">
        <v>66</v>
      </c>
      <c r="F599">
        <v>73</v>
      </c>
      <c r="G599">
        <v>1743</v>
      </c>
      <c r="H599">
        <v>487</v>
      </c>
      <c r="I599">
        <v>23</v>
      </c>
      <c r="J599" t="s">
        <v>37</v>
      </c>
      <c r="K599" t="s">
        <v>64</v>
      </c>
      <c r="L599" t="s">
        <v>155</v>
      </c>
      <c r="M599" t="s">
        <v>48</v>
      </c>
      <c r="N599" t="s">
        <v>40</v>
      </c>
      <c r="P599" t="s">
        <v>25</v>
      </c>
      <c r="Q599">
        <v>4.2</v>
      </c>
      <c r="R599">
        <v>4.2</v>
      </c>
      <c r="S599">
        <f>(C599-D599)*24</f>
        <v>2.0000000000582077</v>
      </c>
      <c r="T599">
        <f>IF(C599&lt;=D599,1,0)</f>
        <v>0</v>
      </c>
      <c r="U599">
        <f>(C599-B599)*24</f>
        <v>12</v>
      </c>
      <c r="V599" s="2">
        <f>G599/(F599*U599)</f>
        <v>1.9897260273972603</v>
      </c>
      <c r="W599" t="str">
        <f>IF(OR(MONTH(B599)=12, MONTH(B599)&lt;=2), "Winter", IF(AND(MONTH(B599)&gt;=7, MONTH(B599)&lt;=9), "Monsoon", "Other"))</f>
        <v>Winter</v>
      </c>
      <c r="X599">
        <f>IF(C599&gt;D599,1,0)</f>
        <v>1</v>
      </c>
      <c r="Y599" t="str">
        <f t="shared" si="18"/>
        <v>Slight Delay</v>
      </c>
      <c r="Z599">
        <f t="shared" si="19"/>
        <v>0</v>
      </c>
      <c r="AA599" s="6" t="str">
        <f>TEXT(B599, "yyyy-mm-dd")</f>
        <v>2024-01-25</v>
      </c>
    </row>
    <row r="600" spans="1:27" x14ac:dyDescent="0.3">
      <c r="A600" t="s">
        <v>688</v>
      </c>
      <c r="B600" s="1">
        <v>45316.916666666664</v>
      </c>
      <c r="C600" s="1">
        <v>45317.416666666664</v>
      </c>
      <c r="D600" s="1">
        <v>45317.333333333336</v>
      </c>
      <c r="E600" t="s">
        <v>32</v>
      </c>
      <c r="F600">
        <v>677</v>
      </c>
      <c r="G600">
        <v>2922</v>
      </c>
      <c r="H600">
        <v>710</v>
      </c>
      <c r="I600">
        <v>26</v>
      </c>
      <c r="J600" t="s">
        <v>20</v>
      </c>
      <c r="K600" t="s">
        <v>64</v>
      </c>
      <c r="L600" t="s">
        <v>51</v>
      </c>
      <c r="M600" t="s">
        <v>30</v>
      </c>
      <c r="N600" t="s">
        <v>40</v>
      </c>
      <c r="P600" t="s">
        <v>25</v>
      </c>
      <c r="Q600">
        <v>4.3</v>
      </c>
      <c r="R600">
        <v>4.3</v>
      </c>
      <c r="S600">
        <f>(C600-D600)*24</f>
        <v>1.9999999998835847</v>
      </c>
      <c r="T600">
        <f>IF(C600&lt;=D600,1,0)</f>
        <v>0</v>
      </c>
      <c r="U600">
        <f>(C600-B600)*24</f>
        <v>12</v>
      </c>
      <c r="V600" s="2">
        <f>G600/(F600*U600)</f>
        <v>0.35967503692762187</v>
      </c>
      <c r="W600" t="str">
        <f>IF(OR(MONTH(B600)=12, MONTH(B600)&lt;=2), "Winter", IF(AND(MONTH(B600)&gt;=7, MONTH(B600)&lt;=9), "Monsoon", "Other"))</f>
        <v>Winter</v>
      </c>
      <c r="X600">
        <f>IF(C600&gt;D600,1,0)</f>
        <v>1</v>
      </c>
      <c r="Y600" t="str">
        <f t="shared" si="18"/>
        <v>Slight Delay</v>
      </c>
      <c r="Z600">
        <f t="shared" si="19"/>
        <v>0</v>
      </c>
      <c r="AA600" s="6" t="str">
        <f>TEXT(B600, "yyyy-mm-dd")</f>
        <v>2024-01-25</v>
      </c>
    </row>
    <row r="601" spans="1:27" x14ac:dyDescent="0.3">
      <c r="A601" t="s">
        <v>689</v>
      </c>
      <c r="B601" s="1">
        <v>45316.958333333336</v>
      </c>
      <c r="C601" s="1">
        <v>45317.458333333336</v>
      </c>
      <c r="D601" s="1">
        <v>45317.375</v>
      </c>
      <c r="E601" t="s">
        <v>27</v>
      </c>
      <c r="F601">
        <v>506</v>
      </c>
      <c r="G601">
        <v>4436</v>
      </c>
      <c r="H601">
        <v>133</v>
      </c>
      <c r="I601">
        <v>15</v>
      </c>
      <c r="J601" t="s">
        <v>33</v>
      </c>
      <c r="K601" t="s">
        <v>21</v>
      </c>
      <c r="L601" t="s">
        <v>117</v>
      </c>
      <c r="M601" t="s">
        <v>30</v>
      </c>
      <c r="N601" t="s">
        <v>40</v>
      </c>
      <c r="P601" t="s">
        <v>25</v>
      </c>
      <c r="Q601">
        <v>4.3</v>
      </c>
      <c r="R601">
        <v>4.3</v>
      </c>
      <c r="S601">
        <f>(C601-D601)*24</f>
        <v>2.0000000000582077</v>
      </c>
      <c r="T601">
        <f>IF(C601&lt;=D601,1,0)</f>
        <v>0</v>
      </c>
      <c r="U601">
        <f>(C601-B601)*24</f>
        <v>12</v>
      </c>
      <c r="V601" s="2">
        <f>G601/(F601*U601)</f>
        <v>0.73056653491436097</v>
      </c>
      <c r="W601" t="str">
        <f>IF(OR(MONTH(B601)=12, MONTH(B601)&lt;=2), "Winter", IF(AND(MONTH(B601)&gt;=7, MONTH(B601)&lt;=9), "Monsoon", "Other"))</f>
        <v>Winter</v>
      </c>
      <c r="X601">
        <f>IF(C601&gt;D601,1,0)</f>
        <v>1</v>
      </c>
      <c r="Y601" t="str">
        <f t="shared" si="18"/>
        <v>Slight Delay</v>
      </c>
      <c r="Z601">
        <f t="shared" si="19"/>
        <v>0</v>
      </c>
      <c r="AA601" s="6" t="str">
        <f>TEXT(B601, "yyyy-mm-dd")</f>
        <v>2024-01-25</v>
      </c>
    </row>
    <row r="602" spans="1:27" x14ac:dyDescent="0.3">
      <c r="A602" t="s">
        <v>690</v>
      </c>
      <c r="B602" s="1">
        <v>45317</v>
      </c>
      <c r="C602" s="1">
        <v>45317.5</v>
      </c>
      <c r="D602" s="1">
        <v>45317.416666666664</v>
      </c>
      <c r="E602" t="s">
        <v>32</v>
      </c>
      <c r="F602">
        <v>362</v>
      </c>
      <c r="G602">
        <v>804</v>
      </c>
      <c r="H602">
        <v>778</v>
      </c>
      <c r="I602">
        <v>11</v>
      </c>
      <c r="J602" t="s">
        <v>20</v>
      </c>
      <c r="K602" t="s">
        <v>21</v>
      </c>
      <c r="L602" t="s">
        <v>159</v>
      </c>
      <c r="M602" t="s">
        <v>30</v>
      </c>
      <c r="N602" t="s">
        <v>40</v>
      </c>
      <c r="O602">
        <v>4.2</v>
      </c>
      <c r="P602" t="s">
        <v>25</v>
      </c>
      <c r="Q602">
        <v>4.3</v>
      </c>
      <c r="R602">
        <v>4.2</v>
      </c>
      <c r="S602">
        <f>(C602-D602)*24</f>
        <v>2.0000000000582077</v>
      </c>
      <c r="T602">
        <f>IF(C602&lt;=D602,1,0)</f>
        <v>0</v>
      </c>
      <c r="U602">
        <f>(C602-B602)*24</f>
        <v>12</v>
      </c>
      <c r="V602" s="2">
        <f>G602/(F602*U602)</f>
        <v>0.18508287292817679</v>
      </c>
      <c r="W602" t="str">
        <f>IF(OR(MONTH(B602)=12, MONTH(B602)&lt;=2), "Winter", IF(AND(MONTH(B602)&gt;=7, MONTH(B602)&lt;=9), "Monsoon", "Other"))</f>
        <v>Winter</v>
      </c>
      <c r="X602">
        <f>IF(C602&gt;D602,1,0)</f>
        <v>1</v>
      </c>
      <c r="Y602" t="str">
        <f t="shared" si="18"/>
        <v>Slight Delay</v>
      </c>
      <c r="Z602">
        <f t="shared" si="19"/>
        <v>0</v>
      </c>
      <c r="AA602" s="6" t="str">
        <f>TEXT(B602, "yyyy-mm-dd")</f>
        <v>2024-01-26</v>
      </c>
    </row>
    <row r="603" spans="1:27" x14ac:dyDescent="0.3">
      <c r="A603" t="s">
        <v>691</v>
      </c>
      <c r="B603" s="1">
        <v>45317.041666666664</v>
      </c>
      <c r="C603" s="1">
        <v>45317.541666666664</v>
      </c>
      <c r="D603" s="1">
        <v>45317.458333333336</v>
      </c>
      <c r="E603" t="s">
        <v>55</v>
      </c>
      <c r="F603">
        <v>419</v>
      </c>
      <c r="G603">
        <v>3377</v>
      </c>
      <c r="H603">
        <v>484</v>
      </c>
      <c r="I603">
        <v>27</v>
      </c>
      <c r="J603" t="s">
        <v>28</v>
      </c>
      <c r="K603" t="s">
        <v>64</v>
      </c>
      <c r="L603" t="s">
        <v>109</v>
      </c>
      <c r="M603" t="s">
        <v>45</v>
      </c>
      <c r="N603" t="s">
        <v>24</v>
      </c>
      <c r="P603" t="s">
        <v>25</v>
      </c>
      <c r="Q603">
        <v>4.2</v>
      </c>
      <c r="R603">
        <v>4.2</v>
      </c>
      <c r="S603">
        <f>(C603-D603)*24</f>
        <v>1.9999999998835847</v>
      </c>
      <c r="T603">
        <f>IF(C603&lt;=D603,1,0)</f>
        <v>0</v>
      </c>
      <c r="U603">
        <f>(C603-B603)*24</f>
        <v>12</v>
      </c>
      <c r="V603" s="2">
        <f>G603/(F603*U603)</f>
        <v>0.67163882259347651</v>
      </c>
      <c r="W603" t="str">
        <f>IF(OR(MONTH(B603)=12, MONTH(B603)&lt;=2), "Winter", IF(AND(MONTH(B603)&gt;=7, MONTH(B603)&lt;=9), "Monsoon", "Other"))</f>
        <v>Winter</v>
      </c>
      <c r="X603">
        <f>IF(C603&gt;D603,1,0)</f>
        <v>1</v>
      </c>
      <c r="Y603" t="str">
        <f t="shared" si="18"/>
        <v>Slight Delay</v>
      </c>
      <c r="Z603">
        <f t="shared" si="19"/>
        <v>0</v>
      </c>
      <c r="AA603" s="6" t="str">
        <f>TEXT(B603, "yyyy-mm-dd")</f>
        <v>2024-01-26</v>
      </c>
    </row>
    <row r="604" spans="1:27" x14ac:dyDescent="0.3">
      <c r="A604" t="s">
        <v>692</v>
      </c>
      <c r="B604" s="1">
        <v>45317.083333333336</v>
      </c>
      <c r="C604" s="1">
        <v>45317.583333333336</v>
      </c>
      <c r="D604" s="1">
        <v>45317.5</v>
      </c>
      <c r="E604" t="s">
        <v>32</v>
      </c>
      <c r="F604">
        <v>945</v>
      </c>
      <c r="G604">
        <v>857</v>
      </c>
      <c r="H604">
        <v>289</v>
      </c>
      <c r="I604">
        <v>28</v>
      </c>
      <c r="J604" t="s">
        <v>37</v>
      </c>
      <c r="K604" t="s">
        <v>34</v>
      </c>
      <c r="L604" t="s">
        <v>86</v>
      </c>
      <c r="M604" t="s">
        <v>23</v>
      </c>
      <c r="N604" t="s">
        <v>40</v>
      </c>
      <c r="O604">
        <v>4</v>
      </c>
      <c r="P604" t="s">
        <v>25</v>
      </c>
      <c r="Q604">
        <v>4.2</v>
      </c>
      <c r="R604">
        <v>4</v>
      </c>
      <c r="S604">
        <f>(C604-D604)*24</f>
        <v>2.0000000000582077</v>
      </c>
      <c r="T604">
        <f>IF(C604&lt;=D604,1,0)</f>
        <v>0</v>
      </c>
      <c r="U604">
        <f>(C604-B604)*24</f>
        <v>12</v>
      </c>
      <c r="V604" s="2">
        <f>G604/(F604*U604)</f>
        <v>7.5573192239858908E-2</v>
      </c>
      <c r="W604" t="str">
        <f>IF(OR(MONTH(B604)=12, MONTH(B604)&lt;=2), "Winter", IF(AND(MONTH(B604)&gt;=7, MONTH(B604)&lt;=9), "Monsoon", "Other"))</f>
        <v>Winter</v>
      </c>
      <c r="X604">
        <f>IF(C604&gt;D604,1,0)</f>
        <v>1</v>
      </c>
      <c r="Y604" t="str">
        <f t="shared" si="18"/>
        <v>Slight Delay</v>
      </c>
      <c r="Z604">
        <f t="shared" si="19"/>
        <v>0</v>
      </c>
      <c r="AA604" s="6" t="str">
        <f>TEXT(B604, "yyyy-mm-dd")</f>
        <v>2024-01-26</v>
      </c>
    </row>
    <row r="605" spans="1:27" x14ac:dyDescent="0.3">
      <c r="A605" t="s">
        <v>693</v>
      </c>
      <c r="B605" s="1">
        <v>45317.125</v>
      </c>
      <c r="C605" s="1">
        <v>45317.625</v>
      </c>
      <c r="D605" s="1">
        <v>45317.541666666664</v>
      </c>
      <c r="E605" t="s">
        <v>50</v>
      </c>
      <c r="F605">
        <v>106</v>
      </c>
      <c r="G605">
        <v>1476</v>
      </c>
      <c r="H605">
        <v>596</v>
      </c>
      <c r="I605">
        <v>12</v>
      </c>
      <c r="J605" t="s">
        <v>20</v>
      </c>
      <c r="K605" t="s">
        <v>64</v>
      </c>
      <c r="L605" t="s">
        <v>67</v>
      </c>
      <c r="M605" t="s">
        <v>61</v>
      </c>
      <c r="N605" t="s">
        <v>24</v>
      </c>
      <c r="P605" t="s">
        <v>25</v>
      </c>
      <c r="Q605">
        <v>4.3</v>
      </c>
      <c r="R605">
        <v>4.3</v>
      </c>
      <c r="S605">
        <f>(C605-D605)*24</f>
        <v>2.0000000000582077</v>
      </c>
      <c r="T605">
        <f>IF(C605&lt;=D605,1,0)</f>
        <v>0</v>
      </c>
      <c r="U605">
        <f>(C605-B605)*24</f>
        <v>12</v>
      </c>
      <c r="V605" s="2">
        <f>G605/(F605*U605)</f>
        <v>1.1603773584905661</v>
      </c>
      <c r="W605" t="str">
        <f>IF(OR(MONTH(B605)=12, MONTH(B605)&lt;=2), "Winter", IF(AND(MONTH(B605)&gt;=7, MONTH(B605)&lt;=9), "Monsoon", "Other"))</f>
        <v>Winter</v>
      </c>
      <c r="X605">
        <f>IF(C605&gt;D605,1,0)</f>
        <v>1</v>
      </c>
      <c r="Y605" t="str">
        <f t="shared" si="18"/>
        <v>Slight Delay</v>
      </c>
      <c r="Z605">
        <f t="shared" si="19"/>
        <v>0</v>
      </c>
      <c r="AA605" s="6" t="str">
        <f>TEXT(B605, "yyyy-mm-dd")</f>
        <v>2024-01-26</v>
      </c>
    </row>
    <row r="606" spans="1:27" x14ac:dyDescent="0.3">
      <c r="A606" t="s">
        <v>694</v>
      </c>
      <c r="B606" s="1">
        <v>45317.166666666664</v>
      </c>
      <c r="C606" s="1">
        <v>45317.666666666664</v>
      </c>
      <c r="D606" s="1">
        <v>45317.583333333336</v>
      </c>
      <c r="E606" t="s">
        <v>50</v>
      </c>
      <c r="F606">
        <v>901</v>
      </c>
      <c r="G606">
        <v>2294</v>
      </c>
      <c r="H606">
        <v>164</v>
      </c>
      <c r="I606">
        <v>21</v>
      </c>
      <c r="J606" t="s">
        <v>33</v>
      </c>
      <c r="K606" t="s">
        <v>34</v>
      </c>
      <c r="L606" t="s">
        <v>53</v>
      </c>
      <c r="M606" t="s">
        <v>45</v>
      </c>
      <c r="N606" t="s">
        <v>24</v>
      </c>
      <c r="P606" t="s">
        <v>25</v>
      </c>
      <c r="Q606">
        <v>4.2</v>
      </c>
      <c r="R606">
        <v>4.2</v>
      </c>
      <c r="S606">
        <f>(C606-D606)*24</f>
        <v>1.9999999998835847</v>
      </c>
      <c r="T606">
        <f>IF(C606&lt;=D606,1,0)</f>
        <v>0</v>
      </c>
      <c r="U606">
        <f>(C606-B606)*24</f>
        <v>12</v>
      </c>
      <c r="V606" s="2">
        <f>G606/(F606*U606)</f>
        <v>0.21217166111727709</v>
      </c>
      <c r="W606" t="str">
        <f>IF(OR(MONTH(B606)=12, MONTH(B606)&lt;=2), "Winter", IF(AND(MONTH(B606)&gt;=7, MONTH(B606)&lt;=9), "Monsoon", "Other"))</f>
        <v>Winter</v>
      </c>
      <c r="X606">
        <f>IF(C606&gt;D606,1,0)</f>
        <v>1</v>
      </c>
      <c r="Y606" t="str">
        <f t="shared" si="18"/>
        <v>Slight Delay</v>
      </c>
      <c r="Z606">
        <f t="shared" si="19"/>
        <v>0</v>
      </c>
      <c r="AA606" s="6" t="str">
        <f>TEXT(B606, "yyyy-mm-dd")</f>
        <v>2024-01-26</v>
      </c>
    </row>
    <row r="607" spans="1:27" x14ac:dyDescent="0.3">
      <c r="A607" t="s">
        <v>695</v>
      </c>
      <c r="B607" s="1">
        <v>45317.208333333336</v>
      </c>
      <c r="C607" s="1">
        <v>45317.708333333336</v>
      </c>
      <c r="D607" s="1">
        <v>45317.625</v>
      </c>
      <c r="E607" t="s">
        <v>32</v>
      </c>
      <c r="F607">
        <v>692</v>
      </c>
      <c r="G607">
        <v>4560</v>
      </c>
      <c r="H607">
        <v>305</v>
      </c>
      <c r="I607">
        <v>17</v>
      </c>
      <c r="J607" t="s">
        <v>20</v>
      </c>
      <c r="K607" t="s">
        <v>34</v>
      </c>
      <c r="L607" t="s">
        <v>172</v>
      </c>
      <c r="M607" t="s">
        <v>48</v>
      </c>
      <c r="N607" t="s">
        <v>40</v>
      </c>
      <c r="O607">
        <v>4.7</v>
      </c>
      <c r="P607" t="s">
        <v>25</v>
      </c>
      <c r="Q607">
        <v>4.2</v>
      </c>
      <c r="R607">
        <v>4.7</v>
      </c>
      <c r="S607">
        <f>(C607-D607)*24</f>
        <v>2.0000000000582077</v>
      </c>
      <c r="T607">
        <f>IF(C607&lt;=D607,1,0)</f>
        <v>0</v>
      </c>
      <c r="U607">
        <f>(C607-B607)*24</f>
        <v>12</v>
      </c>
      <c r="V607" s="2">
        <f>G607/(F607*U607)</f>
        <v>0.54913294797687862</v>
      </c>
      <c r="W607" t="str">
        <f>IF(OR(MONTH(B607)=12, MONTH(B607)&lt;=2), "Winter", IF(AND(MONTH(B607)&gt;=7, MONTH(B607)&lt;=9), "Monsoon", "Other"))</f>
        <v>Winter</v>
      </c>
      <c r="X607">
        <f>IF(C607&gt;D607,1,0)</f>
        <v>1</v>
      </c>
      <c r="Y607" t="str">
        <f t="shared" si="18"/>
        <v>Slight Delay</v>
      </c>
      <c r="Z607">
        <f t="shared" si="19"/>
        <v>0</v>
      </c>
      <c r="AA607" s="6" t="str">
        <f>TEXT(B607, "yyyy-mm-dd")</f>
        <v>2024-01-26</v>
      </c>
    </row>
    <row r="608" spans="1:27" x14ac:dyDescent="0.3">
      <c r="A608" t="s">
        <v>696</v>
      </c>
      <c r="B608" s="1">
        <v>45317.25</v>
      </c>
      <c r="C608" s="1">
        <v>45317.75</v>
      </c>
      <c r="D608" s="1">
        <v>45317.666666666664</v>
      </c>
      <c r="E608" t="s">
        <v>27</v>
      </c>
      <c r="F608">
        <v>233</v>
      </c>
      <c r="G608">
        <v>3740</v>
      </c>
      <c r="H608">
        <v>726</v>
      </c>
      <c r="I608">
        <v>23</v>
      </c>
      <c r="J608" t="s">
        <v>28</v>
      </c>
      <c r="K608" t="s">
        <v>38</v>
      </c>
      <c r="L608" t="s">
        <v>39</v>
      </c>
      <c r="M608" t="s">
        <v>61</v>
      </c>
      <c r="N608" t="s">
        <v>40</v>
      </c>
      <c r="O608">
        <v>4.7</v>
      </c>
      <c r="P608" t="s">
        <v>25</v>
      </c>
      <c r="Q608">
        <v>4.4000000000000004</v>
      </c>
      <c r="R608">
        <v>4.7</v>
      </c>
      <c r="S608">
        <f>(C608-D608)*24</f>
        <v>2.0000000000582077</v>
      </c>
      <c r="T608">
        <f>IF(C608&lt;=D608,1,0)</f>
        <v>0</v>
      </c>
      <c r="U608">
        <f>(C608-B608)*24</f>
        <v>12</v>
      </c>
      <c r="V608" s="2">
        <f>G608/(F608*U608)</f>
        <v>1.3376251788268956</v>
      </c>
      <c r="W608" t="str">
        <f>IF(OR(MONTH(B608)=12, MONTH(B608)&lt;=2), "Winter", IF(AND(MONTH(B608)&gt;=7, MONTH(B608)&lt;=9), "Monsoon", "Other"))</f>
        <v>Winter</v>
      </c>
      <c r="X608">
        <f>IF(C608&gt;D608,1,0)</f>
        <v>1</v>
      </c>
      <c r="Y608" t="str">
        <f t="shared" si="18"/>
        <v>Slight Delay</v>
      </c>
      <c r="Z608">
        <f t="shared" si="19"/>
        <v>0</v>
      </c>
      <c r="AA608" s="6" t="str">
        <f>TEXT(B608, "yyyy-mm-dd")</f>
        <v>2024-01-26</v>
      </c>
    </row>
    <row r="609" spans="1:27" x14ac:dyDescent="0.3">
      <c r="A609" t="s">
        <v>697</v>
      </c>
      <c r="B609" s="1">
        <v>45317.291666666664</v>
      </c>
      <c r="C609" s="1">
        <v>45317.791666666664</v>
      </c>
      <c r="D609" s="1">
        <v>45317.708333333336</v>
      </c>
      <c r="E609" t="s">
        <v>50</v>
      </c>
      <c r="F609">
        <v>604</v>
      </c>
      <c r="G609">
        <v>4430</v>
      </c>
      <c r="H609">
        <v>355</v>
      </c>
      <c r="I609">
        <v>19</v>
      </c>
      <c r="J609" t="s">
        <v>28</v>
      </c>
      <c r="K609" t="s">
        <v>64</v>
      </c>
      <c r="L609" t="s">
        <v>225</v>
      </c>
      <c r="M609" t="s">
        <v>61</v>
      </c>
      <c r="N609" t="s">
        <v>24</v>
      </c>
      <c r="O609">
        <v>4</v>
      </c>
      <c r="P609" t="s">
        <v>25</v>
      </c>
      <c r="Q609">
        <v>4.3</v>
      </c>
      <c r="R609">
        <v>4</v>
      </c>
      <c r="S609">
        <f>(C609-D609)*24</f>
        <v>1.9999999998835847</v>
      </c>
      <c r="T609">
        <f>IF(C609&lt;=D609,1,0)</f>
        <v>0</v>
      </c>
      <c r="U609">
        <f>(C609-B609)*24</f>
        <v>12</v>
      </c>
      <c r="V609" s="2">
        <f>G609/(F609*U609)</f>
        <v>0.61120309050772625</v>
      </c>
      <c r="W609" t="str">
        <f>IF(OR(MONTH(B609)=12, MONTH(B609)&lt;=2), "Winter", IF(AND(MONTH(B609)&gt;=7, MONTH(B609)&lt;=9), "Monsoon", "Other"))</f>
        <v>Winter</v>
      </c>
      <c r="X609">
        <f>IF(C609&gt;D609,1,0)</f>
        <v>1</v>
      </c>
      <c r="Y609" t="str">
        <f t="shared" si="18"/>
        <v>Slight Delay</v>
      </c>
      <c r="Z609">
        <f t="shared" si="19"/>
        <v>0</v>
      </c>
      <c r="AA609" s="6" t="str">
        <f>TEXT(B609, "yyyy-mm-dd")</f>
        <v>2024-01-26</v>
      </c>
    </row>
    <row r="610" spans="1:27" x14ac:dyDescent="0.3">
      <c r="A610" t="s">
        <v>698</v>
      </c>
      <c r="B610" s="1">
        <v>45317.333333333336</v>
      </c>
      <c r="C610" s="1">
        <v>45317.833333333336</v>
      </c>
      <c r="D610" s="1">
        <v>45317.75</v>
      </c>
      <c r="E610" t="s">
        <v>32</v>
      </c>
      <c r="F610">
        <v>888</v>
      </c>
      <c r="G610">
        <v>3012</v>
      </c>
      <c r="H610">
        <v>457</v>
      </c>
      <c r="I610">
        <v>25</v>
      </c>
      <c r="J610" t="s">
        <v>28</v>
      </c>
      <c r="K610" t="s">
        <v>21</v>
      </c>
      <c r="L610" t="s">
        <v>29</v>
      </c>
      <c r="M610" t="s">
        <v>61</v>
      </c>
      <c r="N610" t="s">
        <v>24</v>
      </c>
      <c r="P610" t="s">
        <v>25</v>
      </c>
      <c r="Q610">
        <v>4.3</v>
      </c>
      <c r="R610">
        <v>4.3</v>
      </c>
      <c r="S610">
        <f>(C610-D610)*24</f>
        <v>2.0000000000582077</v>
      </c>
      <c r="T610">
        <f>IF(C610&lt;=D610,1,0)</f>
        <v>0</v>
      </c>
      <c r="U610">
        <f>(C610-B610)*24</f>
        <v>12</v>
      </c>
      <c r="V610" s="2">
        <f>G610/(F610*U610)</f>
        <v>0.28265765765765766</v>
      </c>
      <c r="W610" t="str">
        <f>IF(OR(MONTH(B610)=12, MONTH(B610)&lt;=2), "Winter", IF(AND(MONTH(B610)&gt;=7, MONTH(B610)&lt;=9), "Monsoon", "Other"))</f>
        <v>Winter</v>
      </c>
      <c r="X610">
        <f>IF(C610&gt;D610,1,0)</f>
        <v>1</v>
      </c>
      <c r="Y610" t="str">
        <f t="shared" si="18"/>
        <v>Slight Delay</v>
      </c>
      <c r="Z610">
        <f t="shared" si="19"/>
        <v>0</v>
      </c>
      <c r="AA610" s="6" t="str">
        <f>TEXT(B610, "yyyy-mm-dd")</f>
        <v>2024-01-26</v>
      </c>
    </row>
    <row r="611" spans="1:27" x14ac:dyDescent="0.3">
      <c r="A611" t="s">
        <v>699</v>
      </c>
      <c r="B611" s="1">
        <v>45317.375</v>
      </c>
      <c r="C611" s="1">
        <v>45317.875</v>
      </c>
      <c r="D611" s="1">
        <v>45317.791666666664</v>
      </c>
      <c r="E611" t="s">
        <v>55</v>
      </c>
      <c r="F611">
        <v>226</v>
      </c>
      <c r="G611">
        <v>1281</v>
      </c>
      <c r="H611">
        <v>741</v>
      </c>
      <c r="I611">
        <v>1</v>
      </c>
      <c r="J611" t="s">
        <v>33</v>
      </c>
      <c r="K611" t="s">
        <v>64</v>
      </c>
      <c r="L611" t="s">
        <v>42</v>
      </c>
      <c r="M611" t="s">
        <v>23</v>
      </c>
      <c r="N611" t="s">
        <v>24</v>
      </c>
      <c r="P611" t="s">
        <v>25</v>
      </c>
      <c r="Q611">
        <v>4.3</v>
      </c>
      <c r="R611">
        <v>4.3</v>
      </c>
      <c r="S611">
        <f>(C611-D611)*24</f>
        <v>2.0000000000582077</v>
      </c>
      <c r="T611">
        <f>IF(C611&lt;=D611,1,0)</f>
        <v>0</v>
      </c>
      <c r="U611">
        <f>(C611-B611)*24</f>
        <v>12</v>
      </c>
      <c r="V611" s="2">
        <f>G611/(F611*U611)</f>
        <v>0.47234513274336282</v>
      </c>
      <c r="W611" t="str">
        <f>IF(OR(MONTH(B611)=12, MONTH(B611)&lt;=2), "Winter", IF(AND(MONTH(B611)&gt;=7, MONTH(B611)&lt;=9), "Monsoon", "Other"))</f>
        <v>Winter</v>
      </c>
      <c r="X611">
        <f>IF(C611&gt;D611,1,0)</f>
        <v>1</v>
      </c>
      <c r="Y611" t="str">
        <f t="shared" si="18"/>
        <v>Slight Delay</v>
      </c>
      <c r="Z611">
        <f t="shared" si="19"/>
        <v>0</v>
      </c>
      <c r="AA611" s="6" t="str">
        <f>TEXT(B611, "yyyy-mm-dd")</f>
        <v>2024-01-26</v>
      </c>
    </row>
    <row r="612" spans="1:27" x14ac:dyDescent="0.3">
      <c r="A612" t="s">
        <v>700</v>
      </c>
      <c r="B612" s="1">
        <v>45317.416666666664</v>
      </c>
      <c r="C612" s="1">
        <v>45317.916666666664</v>
      </c>
      <c r="D612" s="1">
        <v>45317.833333333336</v>
      </c>
      <c r="E612" t="s">
        <v>27</v>
      </c>
      <c r="F612">
        <v>859</v>
      </c>
      <c r="G612">
        <v>2481</v>
      </c>
      <c r="H612">
        <v>640</v>
      </c>
      <c r="I612">
        <v>10</v>
      </c>
      <c r="J612" t="s">
        <v>37</v>
      </c>
      <c r="K612" t="s">
        <v>34</v>
      </c>
      <c r="L612" t="s">
        <v>58</v>
      </c>
      <c r="M612" t="s">
        <v>30</v>
      </c>
      <c r="N612" t="s">
        <v>40</v>
      </c>
      <c r="O612">
        <v>4</v>
      </c>
      <c r="P612" t="s">
        <v>25</v>
      </c>
      <c r="Q612">
        <v>4.3</v>
      </c>
      <c r="R612">
        <v>4</v>
      </c>
      <c r="S612">
        <f>(C612-D612)*24</f>
        <v>1.9999999998835847</v>
      </c>
      <c r="T612">
        <f>IF(C612&lt;=D612,1,0)</f>
        <v>0</v>
      </c>
      <c r="U612">
        <f>(C612-B612)*24</f>
        <v>12</v>
      </c>
      <c r="V612" s="2">
        <f>G612/(F612*U612)</f>
        <v>0.24068684516880093</v>
      </c>
      <c r="W612" t="str">
        <f>IF(OR(MONTH(B612)=12, MONTH(B612)&lt;=2), "Winter", IF(AND(MONTH(B612)&gt;=7, MONTH(B612)&lt;=9), "Monsoon", "Other"))</f>
        <v>Winter</v>
      </c>
      <c r="X612">
        <f>IF(C612&gt;D612,1,0)</f>
        <v>1</v>
      </c>
      <c r="Y612" t="str">
        <f t="shared" si="18"/>
        <v>Slight Delay</v>
      </c>
      <c r="Z612">
        <f t="shared" si="19"/>
        <v>0</v>
      </c>
      <c r="AA612" s="6" t="str">
        <f>TEXT(B612, "yyyy-mm-dd")</f>
        <v>2024-01-26</v>
      </c>
    </row>
    <row r="613" spans="1:27" x14ac:dyDescent="0.3">
      <c r="A613" t="s">
        <v>701</v>
      </c>
      <c r="B613" s="1">
        <v>45317.458333333336</v>
      </c>
      <c r="C613" s="1">
        <v>45317.958333333336</v>
      </c>
      <c r="D613" s="1">
        <v>45317.875</v>
      </c>
      <c r="E613" t="s">
        <v>27</v>
      </c>
      <c r="F613">
        <v>801</v>
      </c>
      <c r="G613">
        <v>3256</v>
      </c>
      <c r="H613">
        <v>496</v>
      </c>
      <c r="I613">
        <v>12</v>
      </c>
      <c r="J613" t="s">
        <v>28</v>
      </c>
      <c r="K613" t="s">
        <v>21</v>
      </c>
      <c r="L613" t="s">
        <v>174</v>
      </c>
      <c r="M613" t="s">
        <v>48</v>
      </c>
      <c r="N613" t="s">
        <v>24</v>
      </c>
      <c r="O613">
        <v>4.2</v>
      </c>
      <c r="P613" t="s">
        <v>25</v>
      </c>
      <c r="Q613">
        <v>4.2</v>
      </c>
      <c r="R613">
        <v>4.2</v>
      </c>
      <c r="S613">
        <f>(C613-D613)*24</f>
        <v>2.0000000000582077</v>
      </c>
      <c r="T613">
        <f>IF(C613&lt;=D613,1,0)</f>
        <v>0</v>
      </c>
      <c r="U613">
        <f>(C613-B613)*24</f>
        <v>12</v>
      </c>
      <c r="V613" s="2">
        <f>G613/(F613*U613)</f>
        <v>0.33874323761964209</v>
      </c>
      <c r="W613" t="str">
        <f>IF(OR(MONTH(B613)=12, MONTH(B613)&lt;=2), "Winter", IF(AND(MONTH(B613)&gt;=7, MONTH(B613)&lt;=9), "Monsoon", "Other"))</f>
        <v>Winter</v>
      </c>
      <c r="X613">
        <f>IF(C613&gt;D613,1,0)</f>
        <v>1</v>
      </c>
      <c r="Y613" t="str">
        <f t="shared" si="18"/>
        <v>Slight Delay</v>
      </c>
      <c r="Z613">
        <f t="shared" si="19"/>
        <v>0</v>
      </c>
      <c r="AA613" s="6" t="str">
        <f>TEXT(B613, "yyyy-mm-dd")</f>
        <v>2024-01-26</v>
      </c>
    </row>
    <row r="614" spans="1:27" x14ac:dyDescent="0.3">
      <c r="A614" t="s">
        <v>702</v>
      </c>
      <c r="B614" s="1">
        <v>45317.5</v>
      </c>
      <c r="C614" s="1">
        <v>45318</v>
      </c>
      <c r="D614" s="1">
        <v>45317.916666666664</v>
      </c>
      <c r="E614" t="s">
        <v>19</v>
      </c>
      <c r="F614">
        <v>978</v>
      </c>
      <c r="G614">
        <v>2381</v>
      </c>
      <c r="H614">
        <v>168</v>
      </c>
      <c r="I614">
        <v>7</v>
      </c>
      <c r="J614" t="s">
        <v>33</v>
      </c>
      <c r="K614" t="s">
        <v>64</v>
      </c>
      <c r="L614" t="s">
        <v>214</v>
      </c>
      <c r="M614" t="s">
        <v>23</v>
      </c>
      <c r="N614" t="s">
        <v>24</v>
      </c>
      <c r="O614">
        <v>4.5</v>
      </c>
      <c r="P614" t="s">
        <v>25</v>
      </c>
      <c r="Q614">
        <v>4.3</v>
      </c>
      <c r="R614">
        <v>4.5</v>
      </c>
      <c r="S614">
        <f>(C614-D614)*24</f>
        <v>2.0000000000582077</v>
      </c>
      <c r="T614">
        <f>IF(C614&lt;=D614,1,0)</f>
        <v>0</v>
      </c>
      <c r="U614">
        <f>(C614-B614)*24</f>
        <v>12</v>
      </c>
      <c r="V614" s="2">
        <f>G614/(F614*U614)</f>
        <v>0.20288002726653034</v>
      </c>
      <c r="W614" t="str">
        <f>IF(OR(MONTH(B614)=12, MONTH(B614)&lt;=2), "Winter", IF(AND(MONTH(B614)&gt;=7, MONTH(B614)&lt;=9), "Monsoon", "Other"))</f>
        <v>Winter</v>
      </c>
      <c r="X614">
        <f>IF(C614&gt;D614,1,0)</f>
        <v>1</v>
      </c>
      <c r="Y614" t="str">
        <f t="shared" si="18"/>
        <v>Slight Delay</v>
      </c>
      <c r="Z614">
        <f t="shared" si="19"/>
        <v>0</v>
      </c>
      <c r="AA614" s="6" t="str">
        <f>TEXT(B614, "yyyy-mm-dd")</f>
        <v>2024-01-26</v>
      </c>
    </row>
    <row r="615" spans="1:27" x14ac:dyDescent="0.3">
      <c r="A615" t="s">
        <v>703</v>
      </c>
      <c r="B615" s="1">
        <v>45317.541666666664</v>
      </c>
      <c r="C615" s="1">
        <v>45318.041666666664</v>
      </c>
      <c r="D615" s="1">
        <v>45317.958333333336</v>
      </c>
      <c r="E615" t="s">
        <v>55</v>
      </c>
      <c r="F615">
        <v>252</v>
      </c>
      <c r="G615">
        <v>4658</v>
      </c>
      <c r="H615">
        <v>70</v>
      </c>
      <c r="I615">
        <v>25</v>
      </c>
      <c r="J615" t="s">
        <v>33</v>
      </c>
      <c r="K615" t="s">
        <v>34</v>
      </c>
      <c r="L615" t="s">
        <v>72</v>
      </c>
      <c r="M615" t="s">
        <v>23</v>
      </c>
      <c r="N615" t="s">
        <v>24</v>
      </c>
      <c r="O615">
        <v>4.5</v>
      </c>
      <c r="P615" t="s">
        <v>25</v>
      </c>
      <c r="Q615">
        <v>4.3</v>
      </c>
      <c r="R615">
        <v>4.5</v>
      </c>
      <c r="S615">
        <f>(C615-D615)*24</f>
        <v>1.9999999998835847</v>
      </c>
      <c r="T615">
        <f>IF(C615&lt;=D615,1,0)</f>
        <v>0</v>
      </c>
      <c r="U615">
        <f>(C615-B615)*24</f>
        <v>12</v>
      </c>
      <c r="V615" s="2">
        <f>G615/(F615*U615)</f>
        <v>1.5403439153439153</v>
      </c>
      <c r="W615" t="str">
        <f>IF(OR(MONTH(B615)=12, MONTH(B615)&lt;=2), "Winter", IF(AND(MONTH(B615)&gt;=7, MONTH(B615)&lt;=9), "Monsoon", "Other"))</f>
        <v>Winter</v>
      </c>
      <c r="X615">
        <f>IF(C615&gt;D615,1,0)</f>
        <v>1</v>
      </c>
      <c r="Y615" t="str">
        <f t="shared" si="18"/>
        <v>Slight Delay</v>
      </c>
      <c r="Z615">
        <f t="shared" si="19"/>
        <v>0</v>
      </c>
      <c r="AA615" s="6" t="str">
        <f>TEXT(B615, "yyyy-mm-dd")</f>
        <v>2024-01-26</v>
      </c>
    </row>
    <row r="616" spans="1:27" x14ac:dyDescent="0.3">
      <c r="A616" t="s">
        <v>704</v>
      </c>
      <c r="B616" s="1">
        <v>45317.583333333336</v>
      </c>
      <c r="C616" s="1">
        <v>45318.083333333336</v>
      </c>
      <c r="D616" s="1">
        <v>45318</v>
      </c>
      <c r="E616" t="s">
        <v>50</v>
      </c>
      <c r="F616">
        <v>104</v>
      </c>
      <c r="G616">
        <v>948</v>
      </c>
      <c r="H616">
        <v>93</v>
      </c>
      <c r="I616">
        <v>25</v>
      </c>
      <c r="J616" t="s">
        <v>20</v>
      </c>
      <c r="K616" t="s">
        <v>64</v>
      </c>
      <c r="L616" t="s">
        <v>58</v>
      </c>
      <c r="M616" t="s">
        <v>48</v>
      </c>
      <c r="N616" t="s">
        <v>40</v>
      </c>
      <c r="O616">
        <v>3.8</v>
      </c>
      <c r="P616" t="s">
        <v>25</v>
      </c>
      <c r="Q616">
        <v>4.2</v>
      </c>
      <c r="R616">
        <v>3.8</v>
      </c>
      <c r="S616">
        <f>(C616-D616)*24</f>
        <v>2.0000000000582077</v>
      </c>
      <c r="T616">
        <f>IF(C616&lt;=D616,1,0)</f>
        <v>0</v>
      </c>
      <c r="U616">
        <f>(C616-B616)*24</f>
        <v>12</v>
      </c>
      <c r="V616" s="2">
        <f>G616/(F616*U616)</f>
        <v>0.75961538461538458</v>
      </c>
      <c r="W616" t="str">
        <f>IF(OR(MONTH(B616)=12, MONTH(B616)&lt;=2), "Winter", IF(AND(MONTH(B616)&gt;=7, MONTH(B616)&lt;=9), "Monsoon", "Other"))</f>
        <v>Winter</v>
      </c>
      <c r="X616">
        <f>IF(C616&gt;D616,1,0)</f>
        <v>1</v>
      </c>
      <c r="Y616" t="str">
        <f t="shared" si="18"/>
        <v>Slight Delay</v>
      </c>
      <c r="Z616">
        <f t="shared" si="19"/>
        <v>0</v>
      </c>
      <c r="AA616" s="6" t="str">
        <f>TEXT(B616, "yyyy-mm-dd")</f>
        <v>2024-01-26</v>
      </c>
    </row>
    <row r="617" spans="1:27" x14ac:dyDescent="0.3">
      <c r="A617" t="s">
        <v>705</v>
      </c>
      <c r="B617" s="1">
        <v>45317.625</v>
      </c>
      <c r="C617" s="1">
        <v>45318.125</v>
      </c>
      <c r="D617" s="1">
        <v>45318.041666666664</v>
      </c>
      <c r="E617" t="s">
        <v>66</v>
      </c>
      <c r="F617">
        <v>910</v>
      </c>
      <c r="G617">
        <v>3457</v>
      </c>
      <c r="H617">
        <v>483</v>
      </c>
      <c r="I617">
        <v>23</v>
      </c>
      <c r="J617" t="s">
        <v>20</v>
      </c>
      <c r="K617" t="s">
        <v>21</v>
      </c>
      <c r="L617" t="s">
        <v>229</v>
      </c>
      <c r="M617" t="s">
        <v>48</v>
      </c>
      <c r="N617" t="s">
        <v>24</v>
      </c>
      <c r="O617">
        <v>4.5</v>
      </c>
      <c r="P617" t="s">
        <v>25</v>
      </c>
      <c r="Q617">
        <v>4.2</v>
      </c>
      <c r="R617">
        <v>4.5</v>
      </c>
      <c r="S617">
        <f>(C617-D617)*24</f>
        <v>2.0000000000582077</v>
      </c>
      <c r="T617">
        <f>IF(C617&lt;=D617,1,0)</f>
        <v>0</v>
      </c>
      <c r="U617">
        <f>(C617-B617)*24</f>
        <v>12</v>
      </c>
      <c r="V617" s="2">
        <f>G617/(F617*U617)</f>
        <v>0.31657509157509156</v>
      </c>
      <c r="W617" t="str">
        <f>IF(OR(MONTH(B617)=12, MONTH(B617)&lt;=2), "Winter", IF(AND(MONTH(B617)&gt;=7, MONTH(B617)&lt;=9), "Monsoon", "Other"))</f>
        <v>Winter</v>
      </c>
      <c r="X617">
        <f>IF(C617&gt;D617,1,0)</f>
        <v>1</v>
      </c>
      <c r="Y617" t="str">
        <f t="shared" si="18"/>
        <v>Slight Delay</v>
      </c>
      <c r="Z617">
        <f t="shared" si="19"/>
        <v>0</v>
      </c>
      <c r="AA617" s="6" t="str">
        <f>TEXT(B617, "yyyy-mm-dd")</f>
        <v>2024-01-26</v>
      </c>
    </row>
    <row r="618" spans="1:27" x14ac:dyDescent="0.3">
      <c r="A618" t="s">
        <v>706</v>
      </c>
      <c r="B618" s="1">
        <v>45317.666666666664</v>
      </c>
      <c r="C618" s="1">
        <v>45318.166666666664</v>
      </c>
      <c r="D618" s="1">
        <v>45318.083333333336</v>
      </c>
      <c r="E618" t="s">
        <v>55</v>
      </c>
      <c r="F618">
        <v>61</v>
      </c>
      <c r="G618">
        <v>2728</v>
      </c>
      <c r="H618">
        <v>727</v>
      </c>
      <c r="I618">
        <v>6</v>
      </c>
      <c r="J618" t="s">
        <v>28</v>
      </c>
      <c r="K618" t="s">
        <v>38</v>
      </c>
      <c r="L618" t="s">
        <v>81</v>
      </c>
      <c r="M618" t="s">
        <v>30</v>
      </c>
      <c r="N618" t="s">
        <v>24</v>
      </c>
      <c r="O618">
        <v>3.8</v>
      </c>
      <c r="P618" t="s">
        <v>25</v>
      </c>
      <c r="Q618">
        <v>4.3</v>
      </c>
      <c r="R618">
        <v>3.8</v>
      </c>
      <c r="S618">
        <f>(C618-D618)*24</f>
        <v>1.9999999998835847</v>
      </c>
      <c r="T618">
        <f>IF(C618&lt;=D618,1,0)</f>
        <v>0</v>
      </c>
      <c r="U618">
        <f>(C618-B618)*24</f>
        <v>12</v>
      </c>
      <c r="V618" s="2">
        <f>G618/(F618*U618)</f>
        <v>3.7267759562841531</v>
      </c>
      <c r="W618" t="str">
        <f>IF(OR(MONTH(B618)=12, MONTH(B618)&lt;=2), "Winter", IF(AND(MONTH(B618)&gt;=7, MONTH(B618)&lt;=9), "Monsoon", "Other"))</f>
        <v>Winter</v>
      </c>
      <c r="X618">
        <f>IF(C618&gt;D618,1,0)</f>
        <v>1</v>
      </c>
      <c r="Y618" t="str">
        <f t="shared" si="18"/>
        <v>Slight Delay</v>
      </c>
      <c r="Z618">
        <f t="shared" si="19"/>
        <v>0</v>
      </c>
      <c r="AA618" s="6" t="str">
        <f>TEXT(B618, "yyyy-mm-dd")</f>
        <v>2024-01-26</v>
      </c>
    </row>
    <row r="619" spans="1:27" x14ac:dyDescent="0.3">
      <c r="A619" t="s">
        <v>707</v>
      </c>
      <c r="B619" s="1">
        <v>45317.708333333336</v>
      </c>
      <c r="C619" s="1">
        <v>45318.208333333336</v>
      </c>
      <c r="D619" s="1">
        <v>45318.125</v>
      </c>
      <c r="E619" t="s">
        <v>50</v>
      </c>
      <c r="F619">
        <v>950</v>
      </c>
      <c r="G619">
        <v>2191</v>
      </c>
      <c r="H619">
        <v>333</v>
      </c>
      <c r="I619">
        <v>15</v>
      </c>
      <c r="J619" t="s">
        <v>28</v>
      </c>
      <c r="K619" t="s">
        <v>21</v>
      </c>
      <c r="L619" t="s">
        <v>53</v>
      </c>
      <c r="M619" t="s">
        <v>30</v>
      </c>
      <c r="N619" t="s">
        <v>40</v>
      </c>
      <c r="O619">
        <v>4.2</v>
      </c>
      <c r="P619" t="s">
        <v>25</v>
      </c>
      <c r="Q619">
        <v>4.3</v>
      </c>
      <c r="R619">
        <v>4.2</v>
      </c>
      <c r="S619">
        <f>(C619-D619)*24</f>
        <v>2.0000000000582077</v>
      </c>
      <c r="T619">
        <f>IF(C619&lt;=D619,1,0)</f>
        <v>0</v>
      </c>
      <c r="U619">
        <f>(C619-B619)*24</f>
        <v>12</v>
      </c>
      <c r="V619" s="2">
        <f>G619/(F619*U619)</f>
        <v>0.19219298245614036</v>
      </c>
      <c r="W619" t="str">
        <f>IF(OR(MONTH(B619)=12, MONTH(B619)&lt;=2), "Winter", IF(AND(MONTH(B619)&gt;=7, MONTH(B619)&lt;=9), "Monsoon", "Other"))</f>
        <v>Winter</v>
      </c>
      <c r="X619">
        <f>IF(C619&gt;D619,1,0)</f>
        <v>1</v>
      </c>
      <c r="Y619" t="str">
        <f t="shared" si="18"/>
        <v>Slight Delay</v>
      </c>
      <c r="Z619">
        <f t="shared" si="19"/>
        <v>0</v>
      </c>
      <c r="AA619" s="6" t="str">
        <f>TEXT(B619, "yyyy-mm-dd")</f>
        <v>2024-01-26</v>
      </c>
    </row>
    <row r="620" spans="1:27" x14ac:dyDescent="0.3">
      <c r="A620" t="s">
        <v>708</v>
      </c>
      <c r="B620" s="1">
        <v>45317.75</v>
      </c>
      <c r="C620" s="1">
        <v>45318.25</v>
      </c>
      <c r="D620" s="1">
        <v>45318.166666666664</v>
      </c>
      <c r="E620" t="s">
        <v>32</v>
      </c>
      <c r="F620">
        <v>954</v>
      </c>
      <c r="G620">
        <v>4782</v>
      </c>
      <c r="H620">
        <v>554</v>
      </c>
      <c r="I620">
        <v>27</v>
      </c>
      <c r="J620" t="s">
        <v>20</v>
      </c>
      <c r="K620" t="s">
        <v>34</v>
      </c>
      <c r="L620" t="s">
        <v>29</v>
      </c>
      <c r="M620" t="s">
        <v>61</v>
      </c>
      <c r="N620" t="s">
        <v>40</v>
      </c>
      <c r="O620">
        <v>4.7</v>
      </c>
      <c r="P620" t="s">
        <v>25</v>
      </c>
      <c r="Q620">
        <v>4.4000000000000004</v>
      </c>
      <c r="R620">
        <v>4.7</v>
      </c>
      <c r="S620">
        <f>(C620-D620)*24</f>
        <v>2.0000000000582077</v>
      </c>
      <c r="T620">
        <f>IF(C620&lt;=D620,1,0)</f>
        <v>0</v>
      </c>
      <c r="U620">
        <f>(C620-B620)*24</f>
        <v>12</v>
      </c>
      <c r="V620" s="2">
        <f>G620/(F620*U620)</f>
        <v>0.41771488469601675</v>
      </c>
      <c r="W620" t="str">
        <f>IF(OR(MONTH(B620)=12, MONTH(B620)&lt;=2), "Winter", IF(AND(MONTH(B620)&gt;=7, MONTH(B620)&lt;=9), "Monsoon", "Other"))</f>
        <v>Winter</v>
      </c>
      <c r="X620">
        <f>IF(C620&gt;D620,1,0)</f>
        <v>1</v>
      </c>
      <c r="Y620" t="str">
        <f t="shared" si="18"/>
        <v>Slight Delay</v>
      </c>
      <c r="Z620">
        <f t="shared" si="19"/>
        <v>0</v>
      </c>
      <c r="AA620" s="6" t="str">
        <f>TEXT(B620, "yyyy-mm-dd")</f>
        <v>2024-01-26</v>
      </c>
    </row>
    <row r="621" spans="1:27" x14ac:dyDescent="0.3">
      <c r="A621" t="s">
        <v>709</v>
      </c>
      <c r="B621" s="1">
        <v>45317.791666666664</v>
      </c>
      <c r="C621" s="1">
        <v>45318.291666666664</v>
      </c>
      <c r="D621" s="1">
        <v>45318.208333333336</v>
      </c>
      <c r="E621" t="s">
        <v>66</v>
      </c>
      <c r="F621">
        <v>816</v>
      </c>
      <c r="G621">
        <v>4466</v>
      </c>
      <c r="H621">
        <v>222</v>
      </c>
      <c r="I621">
        <v>2</v>
      </c>
      <c r="J621" t="s">
        <v>33</v>
      </c>
      <c r="K621" t="s">
        <v>64</v>
      </c>
      <c r="L621" t="s">
        <v>39</v>
      </c>
      <c r="M621" t="s">
        <v>61</v>
      </c>
      <c r="N621" t="s">
        <v>24</v>
      </c>
      <c r="O621">
        <v>3.8</v>
      </c>
      <c r="P621" t="s">
        <v>25</v>
      </c>
      <c r="Q621">
        <v>4.3</v>
      </c>
      <c r="R621">
        <v>3.8</v>
      </c>
      <c r="S621">
        <f>(C621-D621)*24</f>
        <v>1.9999999998835847</v>
      </c>
      <c r="T621">
        <f>IF(C621&lt;=D621,1,0)</f>
        <v>0</v>
      </c>
      <c r="U621">
        <f>(C621-B621)*24</f>
        <v>12</v>
      </c>
      <c r="V621" s="2">
        <f>G621/(F621*U621)</f>
        <v>0.45608660130718953</v>
      </c>
      <c r="W621" t="str">
        <f>IF(OR(MONTH(B621)=12, MONTH(B621)&lt;=2), "Winter", IF(AND(MONTH(B621)&gt;=7, MONTH(B621)&lt;=9), "Monsoon", "Other"))</f>
        <v>Winter</v>
      </c>
      <c r="X621">
        <f>IF(C621&gt;D621,1,0)</f>
        <v>1</v>
      </c>
      <c r="Y621" t="str">
        <f t="shared" si="18"/>
        <v>Slight Delay</v>
      </c>
      <c r="Z621">
        <f t="shared" si="19"/>
        <v>0</v>
      </c>
      <c r="AA621" s="6" t="str">
        <f>TEXT(B621, "yyyy-mm-dd")</f>
        <v>2024-01-26</v>
      </c>
    </row>
    <row r="622" spans="1:27" x14ac:dyDescent="0.3">
      <c r="A622" t="s">
        <v>710</v>
      </c>
      <c r="B622" s="1">
        <v>45317.833333333336</v>
      </c>
      <c r="C622" s="1">
        <v>45318.333333333336</v>
      </c>
      <c r="D622" s="1">
        <v>45318.25</v>
      </c>
      <c r="E622" t="s">
        <v>55</v>
      </c>
      <c r="F622">
        <v>693</v>
      </c>
      <c r="G622">
        <v>883</v>
      </c>
      <c r="H622">
        <v>408</v>
      </c>
      <c r="I622">
        <v>21</v>
      </c>
      <c r="J622" t="s">
        <v>28</v>
      </c>
      <c r="K622" t="s">
        <v>64</v>
      </c>
      <c r="L622" t="s">
        <v>72</v>
      </c>
      <c r="M622" t="s">
        <v>48</v>
      </c>
      <c r="N622" t="s">
        <v>24</v>
      </c>
      <c r="O622">
        <v>4.2</v>
      </c>
      <c r="P622" t="s">
        <v>25</v>
      </c>
      <c r="Q622">
        <v>4.2</v>
      </c>
      <c r="R622">
        <v>4.2</v>
      </c>
      <c r="S622">
        <f>(C622-D622)*24</f>
        <v>2.0000000000582077</v>
      </c>
      <c r="T622">
        <f>IF(C622&lt;=D622,1,0)</f>
        <v>0</v>
      </c>
      <c r="U622">
        <f>(C622-B622)*24</f>
        <v>12</v>
      </c>
      <c r="V622" s="2">
        <f>G622/(F622*U622)</f>
        <v>0.10618085618085618</v>
      </c>
      <c r="W622" t="str">
        <f>IF(OR(MONTH(B622)=12, MONTH(B622)&lt;=2), "Winter", IF(AND(MONTH(B622)&gt;=7, MONTH(B622)&lt;=9), "Monsoon", "Other"))</f>
        <v>Winter</v>
      </c>
      <c r="X622">
        <f>IF(C622&gt;D622,1,0)</f>
        <v>1</v>
      </c>
      <c r="Y622" t="str">
        <f t="shared" si="18"/>
        <v>Slight Delay</v>
      </c>
      <c r="Z622">
        <f t="shared" si="19"/>
        <v>0</v>
      </c>
      <c r="AA622" s="6" t="str">
        <f>TEXT(B622, "yyyy-mm-dd")</f>
        <v>2024-01-26</v>
      </c>
    </row>
    <row r="623" spans="1:27" x14ac:dyDescent="0.3">
      <c r="A623" t="s">
        <v>711</v>
      </c>
      <c r="B623" s="1">
        <v>45317.875</v>
      </c>
      <c r="C623" s="1">
        <v>45318.375</v>
      </c>
      <c r="D623" s="1">
        <v>45318.291666666664</v>
      </c>
      <c r="E623" t="s">
        <v>19</v>
      </c>
      <c r="F623">
        <v>95</v>
      </c>
      <c r="G623">
        <v>4746</v>
      </c>
      <c r="H623">
        <v>384</v>
      </c>
      <c r="I623">
        <v>8</v>
      </c>
      <c r="J623" t="s">
        <v>28</v>
      </c>
      <c r="K623" t="s">
        <v>38</v>
      </c>
      <c r="L623" t="s">
        <v>67</v>
      </c>
      <c r="M623" t="s">
        <v>30</v>
      </c>
      <c r="N623" t="s">
        <v>24</v>
      </c>
      <c r="O623">
        <v>4.5</v>
      </c>
      <c r="P623" t="s">
        <v>25</v>
      </c>
      <c r="Q623">
        <v>4.3</v>
      </c>
      <c r="R623">
        <v>4.5</v>
      </c>
      <c r="S623">
        <f>(C623-D623)*24</f>
        <v>2.0000000000582077</v>
      </c>
      <c r="T623">
        <f>IF(C623&lt;=D623,1,0)</f>
        <v>0</v>
      </c>
      <c r="U623">
        <f>(C623-B623)*24</f>
        <v>12</v>
      </c>
      <c r="V623" s="2">
        <f>G623/(F623*U623)</f>
        <v>4.1631578947368419</v>
      </c>
      <c r="W623" t="str">
        <f>IF(OR(MONTH(B623)=12, MONTH(B623)&lt;=2), "Winter", IF(AND(MONTH(B623)&gt;=7, MONTH(B623)&lt;=9), "Monsoon", "Other"))</f>
        <v>Winter</v>
      </c>
      <c r="X623">
        <f>IF(C623&gt;D623,1,0)</f>
        <v>1</v>
      </c>
      <c r="Y623" t="str">
        <f t="shared" si="18"/>
        <v>Slight Delay</v>
      </c>
      <c r="Z623">
        <f t="shared" si="19"/>
        <v>0</v>
      </c>
      <c r="AA623" s="6" t="str">
        <f>TEXT(B623, "yyyy-mm-dd")</f>
        <v>2024-01-26</v>
      </c>
    </row>
    <row r="624" spans="1:27" x14ac:dyDescent="0.3">
      <c r="A624" t="s">
        <v>712</v>
      </c>
      <c r="B624" s="1">
        <v>45317.916666666664</v>
      </c>
      <c r="C624" s="1">
        <v>45318.416666666664</v>
      </c>
      <c r="D624" s="1">
        <v>45318.333333333336</v>
      </c>
      <c r="E624" t="s">
        <v>32</v>
      </c>
      <c r="F624">
        <v>365</v>
      </c>
      <c r="G624">
        <v>3530</v>
      </c>
      <c r="H624">
        <v>326</v>
      </c>
      <c r="I624">
        <v>29</v>
      </c>
      <c r="J624" t="s">
        <v>33</v>
      </c>
      <c r="K624" t="s">
        <v>64</v>
      </c>
      <c r="L624" t="s">
        <v>131</v>
      </c>
      <c r="M624" t="s">
        <v>30</v>
      </c>
      <c r="N624" t="s">
        <v>40</v>
      </c>
      <c r="O624">
        <v>4</v>
      </c>
      <c r="P624" t="s">
        <v>25</v>
      </c>
      <c r="Q624">
        <v>4.3</v>
      </c>
      <c r="R624">
        <v>4</v>
      </c>
      <c r="S624">
        <f>(C624-D624)*24</f>
        <v>1.9999999998835847</v>
      </c>
      <c r="T624">
        <f>IF(C624&lt;=D624,1,0)</f>
        <v>0</v>
      </c>
      <c r="U624">
        <f>(C624-B624)*24</f>
        <v>12</v>
      </c>
      <c r="V624" s="2">
        <f>G624/(F624*U624)</f>
        <v>0.80593607305936077</v>
      </c>
      <c r="W624" t="str">
        <f>IF(OR(MONTH(B624)=12, MONTH(B624)&lt;=2), "Winter", IF(AND(MONTH(B624)&gt;=7, MONTH(B624)&lt;=9), "Monsoon", "Other"))</f>
        <v>Winter</v>
      </c>
      <c r="X624">
        <f>IF(C624&gt;D624,1,0)</f>
        <v>1</v>
      </c>
      <c r="Y624" t="str">
        <f t="shared" si="18"/>
        <v>Slight Delay</v>
      </c>
      <c r="Z624">
        <f t="shared" si="19"/>
        <v>0</v>
      </c>
      <c r="AA624" s="6" t="str">
        <f>TEXT(B624, "yyyy-mm-dd")</f>
        <v>2024-01-26</v>
      </c>
    </row>
    <row r="625" spans="1:27" x14ac:dyDescent="0.3">
      <c r="A625" t="s">
        <v>713</v>
      </c>
      <c r="B625" s="1">
        <v>45317.958333333336</v>
      </c>
      <c r="C625" s="1">
        <v>45318.458333333336</v>
      </c>
      <c r="D625" s="1">
        <v>45318.375</v>
      </c>
      <c r="E625" t="s">
        <v>50</v>
      </c>
      <c r="F625">
        <v>470</v>
      </c>
      <c r="G625">
        <v>2173</v>
      </c>
      <c r="H625">
        <v>189</v>
      </c>
      <c r="I625">
        <v>20</v>
      </c>
      <c r="J625" t="s">
        <v>20</v>
      </c>
      <c r="K625" t="s">
        <v>64</v>
      </c>
      <c r="L625" t="s">
        <v>92</v>
      </c>
      <c r="M625" t="s">
        <v>45</v>
      </c>
      <c r="N625" t="s">
        <v>24</v>
      </c>
      <c r="O625">
        <v>4.7</v>
      </c>
      <c r="P625" t="s">
        <v>25</v>
      </c>
      <c r="Q625">
        <v>4.2</v>
      </c>
      <c r="R625">
        <v>4.7</v>
      </c>
      <c r="S625">
        <f>(C625-D625)*24</f>
        <v>2.0000000000582077</v>
      </c>
      <c r="T625">
        <f>IF(C625&lt;=D625,1,0)</f>
        <v>0</v>
      </c>
      <c r="U625">
        <f>(C625-B625)*24</f>
        <v>12</v>
      </c>
      <c r="V625" s="2">
        <f>G625/(F625*U625)</f>
        <v>0.3852836879432624</v>
      </c>
      <c r="W625" t="str">
        <f>IF(OR(MONTH(B625)=12, MONTH(B625)&lt;=2), "Winter", IF(AND(MONTH(B625)&gt;=7, MONTH(B625)&lt;=9), "Monsoon", "Other"))</f>
        <v>Winter</v>
      </c>
      <c r="X625">
        <f>IF(C625&gt;D625,1,0)</f>
        <v>1</v>
      </c>
      <c r="Y625" t="str">
        <f t="shared" si="18"/>
        <v>Slight Delay</v>
      </c>
      <c r="Z625">
        <f t="shared" si="19"/>
        <v>0</v>
      </c>
      <c r="AA625" s="6" t="str">
        <f>TEXT(B625, "yyyy-mm-dd")</f>
        <v>2024-01-26</v>
      </c>
    </row>
    <row r="626" spans="1:27" x14ac:dyDescent="0.3">
      <c r="A626" t="s">
        <v>714</v>
      </c>
      <c r="B626" s="1">
        <v>45318</v>
      </c>
      <c r="C626" s="1">
        <v>45318.5</v>
      </c>
      <c r="D626" s="1">
        <v>45318.416666666664</v>
      </c>
      <c r="E626" t="s">
        <v>55</v>
      </c>
      <c r="F626">
        <v>561</v>
      </c>
      <c r="G626">
        <v>4228</v>
      </c>
      <c r="H626">
        <v>696</v>
      </c>
      <c r="I626">
        <v>15</v>
      </c>
      <c r="J626" t="s">
        <v>20</v>
      </c>
      <c r="K626" t="s">
        <v>34</v>
      </c>
      <c r="L626" t="s">
        <v>155</v>
      </c>
      <c r="M626" t="s">
        <v>23</v>
      </c>
      <c r="N626" t="s">
        <v>40</v>
      </c>
      <c r="O626">
        <v>4</v>
      </c>
      <c r="P626" t="s">
        <v>25</v>
      </c>
      <c r="Q626">
        <v>4.2</v>
      </c>
      <c r="R626">
        <v>4</v>
      </c>
      <c r="S626">
        <f>(C626-D626)*24</f>
        <v>2.0000000000582077</v>
      </c>
      <c r="T626">
        <f>IF(C626&lt;=D626,1,0)</f>
        <v>0</v>
      </c>
      <c r="U626">
        <f>(C626-B626)*24</f>
        <v>12</v>
      </c>
      <c r="V626" s="2">
        <f>G626/(F626*U626)</f>
        <v>0.62804515745692213</v>
      </c>
      <c r="W626" t="str">
        <f>IF(OR(MONTH(B626)=12, MONTH(B626)&lt;=2), "Winter", IF(AND(MONTH(B626)&gt;=7, MONTH(B626)&lt;=9), "Monsoon", "Other"))</f>
        <v>Winter</v>
      </c>
      <c r="X626">
        <f>IF(C626&gt;D626,1,0)</f>
        <v>1</v>
      </c>
      <c r="Y626" t="str">
        <f t="shared" si="18"/>
        <v>Slight Delay</v>
      </c>
      <c r="Z626">
        <f t="shared" si="19"/>
        <v>0</v>
      </c>
      <c r="AA626" s="6" t="str">
        <f>TEXT(B626, "yyyy-mm-dd")</f>
        <v>2024-01-27</v>
      </c>
    </row>
    <row r="627" spans="1:27" x14ac:dyDescent="0.3">
      <c r="A627" t="s">
        <v>715</v>
      </c>
      <c r="B627" s="1">
        <v>45318.041666666664</v>
      </c>
      <c r="C627" s="1">
        <v>45318.541666666664</v>
      </c>
      <c r="D627" s="1">
        <v>45318.458333333336</v>
      </c>
      <c r="E627" t="s">
        <v>27</v>
      </c>
      <c r="F627">
        <v>255</v>
      </c>
      <c r="G627">
        <v>1199</v>
      </c>
      <c r="H627">
        <v>84</v>
      </c>
      <c r="I627">
        <v>10</v>
      </c>
      <c r="J627" t="s">
        <v>37</v>
      </c>
      <c r="K627" t="s">
        <v>64</v>
      </c>
      <c r="L627" t="s">
        <v>141</v>
      </c>
      <c r="M627" t="s">
        <v>23</v>
      </c>
      <c r="N627" t="s">
        <v>24</v>
      </c>
      <c r="P627" t="s">
        <v>25</v>
      </c>
      <c r="Q627">
        <v>4.3</v>
      </c>
      <c r="R627">
        <v>4.3</v>
      </c>
      <c r="S627">
        <f>(C627-D627)*24</f>
        <v>1.9999999998835847</v>
      </c>
      <c r="T627">
        <f>IF(C627&lt;=D627,1,0)</f>
        <v>0</v>
      </c>
      <c r="U627">
        <f>(C627-B627)*24</f>
        <v>12</v>
      </c>
      <c r="V627" s="2">
        <f>G627/(F627*U627)</f>
        <v>0.39183006535947712</v>
      </c>
      <c r="W627" t="str">
        <f>IF(OR(MONTH(B627)=12, MONTH(B627)&lt;=2), "Winter", IF(AND(MONTH(B627)&gt;=7, MONTH(B627)&lt;=9), "Monsoon", "Other"))</f>
        <v>Winter</v>
      </c>
      <c r="X627">
        <f>IF(C627&gt;D627,1,0)</f>
        <v>1</v>
      </c>
      <c r="Y627" t="str">
        <f t="shared" si="18"/>
        <v>Slight Delay</v>
      </c>
      <c r="Z627">
        <f t="shared" si="19"/>
        <v>0</v>
      </c>
      <c r="AA627" s="6" t="str">
        <f>TEXT(B627, "yyyy-mm-dd")</f>
        <v>2024-01-27</v>
      </c>
    </row>
    <row r="628" spans="1:27" x14ac:dyDescent="0.3">
      <c r="A628" t="s">
        <v>716</v>
      </c>
      <c r="B628" s="1">
        <v>45318.083333333336</v>
      </c>
      <c r="C628" s="1">
        <v>45318.583333333336</v>
      </c>
      <c r="D628" s="1">
        <v>45318.5</v>
      </c>
      <c r="E628" t="s">
        <v>66</v>
      </c>
      <c r="F628">
        <v>89</v>
      </c>
      <c r="G628">
        <v>4073</v>
      </c>
      <c r="H628">
        <v>749</v>
      </c>
      <c r="I628">
        <v>24</v>
      </c>
      <c r="J628" t="s">
        <v>20</v>
      </c>
      <c r="K628" t="s">
        <v>64</v>
      </c>
      <c r="L628" t="s">
        <v>172</v>
      </c>
      <c r="M628" t="s">
        <v>45</v>
      </c>
      <c r="N628" t="s">
        <v>40</v>
      </c>
      <c r="O628">
        <v>4</v>
      </c>
      <c r="P628" t="s">
        <v>25</v>
      </c>
      <c r="Q628">
        <v>4.2</v>
      </c>
      <c r="R628">
        <v>4</v>
      </c>
      <c r="S628">
        <f>(C628-D628)*24</f>
        <v>2.0000000000582077</v>
      </c>
      <c r="T628">
        <f>IF(C628&lt;=D628,1,0)</f>
        <v>0</v>
      </c>
      <c r="U628">
        <f>(C628-B628)*24</f>
        <v>12</v>
      </c>
      <c r="V628" s="2">
        <f>G628/(F628*U628)</f>
        <v>3.8136704119850187</v>
      </c>
      <c r="W628" t="str">
        <f>IF(OR(MONTH(B628)=12, MONTH(B628)&lt;=2), "Winter", IF(AND(MONTH(B628)&gt;=7, MONTH(B628)&lt;=9), "Monsoon", "Other"))</f>
        <v>Winter</v>
      </c>
      <c r="X628">
        <f>IF(C628&gt;D628,1,0)</f>
        <v>1</v>
      </c>
      <c r="Y628" t="str">
        <f t="shared" si="18"/>
        <v>Slight Delay</v>
      </c>
      <c r="Z628">
        <f t="shared" si="19"/>
        <v>0</v>
      </c>
      <c r="AA628" s="6" t="str">
        <f>TEXT(B628, "yyyy-mm-dd")</f>
        <v>2024-01-27</v>
      </c>
    </row>
    <row r="629" spans="1:27" x14ac:dyDescent="0.3">
      <c r="A629" t="s">
        <v>717</v>
      </c>
      <c r="B629" s="1">
        <v>45318.125</v>
      </c>
      <c r="C629" s="1">
        <v>45318.625</v>
      </c>
      <c r="D629" s="1">
        <v>45318.541666666664</v>
      </c>
      <c r="E629" t="s">
        <v>55</v>
      </c>
      <c r="F629">
        <v>500</v>
      </c>
      <c r="G629">
        <v>1444</v>
      </c>
      <c r="H629">
        <v>214</v>
      </c>
      <c r="I629">
        <v>23</v>
      </c>
      <c r="J629" t="s">
        <v>37</v>
      </c>
      <c r="K629" t="s">
        <v>34</v>
      </c>
      <c r="L629" t="s">
        <v>94</v>
      </c>
      <c r="M629" t="s">
        <v>48</v>
      </c>
      <c r="N629" t="s">
        <v>24</v>
      </c>
      <c r="O629">
        <v>4.5</v>
      </c>
      <c r="P629" t="s">
        <v>25</v>
      </c>
      <c r="Q629">
        <v>4.2</v>
      </c>
      <c r="R629">
        <v>4.5</v>
      </c>
      <c r="S629">
        <f>(C629-D629)*24</f>
        <v>2.0000000000582077</v>
      </c>
      <c r="T629">
        <f>IF(C629&lt;=D629,1,0)</f>
        <v>0</v>
      </c>
      <c r="U629">
        <f>(C629-B629)*24</f>
        <v>12</v>
      </c>
      <c r="V629" s="2">
        <f>G629/(F629*U629)</f>
        <v>0.24066666666666667</v>
      </c>
      <c r="W629" t="str">
        <f>IF(OR(MONTH(B629)=12, MONTH(B629)&lt;=2), "Winter", IF(AND(MONTH(B629)&gt;=7, MONTH(B629)&lt;=9), "Monsoon", "Other"))</f>
        <v>Winter</v>
      </c>
      <c r="X629">
        <f>IF(C629&gt;D629,1,0)</f>
        <v>1</v>
      </c>
      <c r="Y629" t="str">
        <f t="shared" si="18"/>
        <v>Slight Delay</v>
      </c>
      <c r="Z629">
        <f t="shared" si="19"/>
        <v>0</v>
      </c>
      <c r="AA629" s="6" t="str">
        <f>TEXT(B629, "yyyy-mm-dd")</f>
        <v>2024-01-27</v>
      </c>
    </row>
    <row r="630" spans="1:27" x14ac:dyDescent="0.3">
      <c r="A630" t="s">
        <v>718</v>
      </c>
      <c r="B630" s="1">
        <v>45318.166666666664</v>
      </c>
      <c r="C630" s="1">
        <v>45318.666666666664</v>
      </c>
      <c r="D630" s="1">
        <v>45318.583333333336</v>
      </c>
      <c r="E630" t="s">
        <v>19</v>
      </c>
      <c r="F630">
        <v>459</v>
      </c>
      <c r="G630">
        <v>3106</v>
      </c>
      <c r="H630">
        <v>97</v>
      </c>
      <c r="I630">
        <v>6</v>
      </c>
      <c r="J630" t="s">
        <v>37</v>
      </c>
      <c r="K630" t="s">
        <v>34</v>
      </c>
      <c r="L630" t="s">
        <v>231</v>
      </c>
      <c r="M630" t="s">
        <v>23</v>
      </c>
      <c r="N630" t="s">
        <v>24</v>
      </c>
      <c r="P630" t="s">
        <v>25</v>
      </c>
      <c r="Q630">
        <v>4.3</v>
      </c>
      <c r="R630">
        <v>4.3</v>
      </c>
      <c r="S630">
        <f>(C630-D630)*24</f>
        <v>1.9999999998835847</v>
      </c>
      <c r="T630">
        <f>IF(C630&lt;=D630,1,0)</f>
        <v>0</v>
      </c>
      <c r="U630">
        <f>(C630-B630)*24</f>
        <v>12</v>
      </c>
      <c r="V630" s="2">
        <f>G630/(F630*U630)</f>
        <v>0.56390704429920113</v>
      </c>
      <c r="W630" t="str">
        <f>IF(OR(MONTH(B630)=12, MONTH(B630)&lt;=2), "Winter", IF(AND(MONTH(B630)&gt;=7, MONTH(B630)&lt;=9), "Monsoon", "Other"))</f>
        <v>Winter</v>
      </c>
      <c r="X630">
        <f>IF(C630&gt;D630,1,0)</f>
        <v>1</v>
      </c>
      <c r="Y630" t="str">
        <f t="shared" si="18"/>
        <v>Slight Delay</v>
      </c>
      <c r="Z630">
        <f t="shared" si="19"/>
        <v>0</v>
      </c>
      <c r="AA630" s="6" t="str">
        <f>TEXT(B630, "yyyy-mm-dd")</f>
        <v>2024-01-27</v>
      </c>
    </row>
    <row r="631" spans="1:27" x14ac:dyDescent="0.3">
      <c r="A631" t="s">
        <v>719</v>
      </c>
      <c r="B631" s="1">
        <v>45318.208333333336</v>
      </c>
      <c r="C631" s="1">
        <v>45318.708333333336</v>
      </c>
      <c r="D631" s="1">
        <v>45318.625</v>
      </c>
      <c r="E631" t="s">
        <v>55</v>
      </c>
      <c r="F631">
        <v>341</v>
      </c>
      <c r="G631">
        <v>4451</v>
      </c>
      <c r="H631">
        <v>673</v>
      </c>
      <c r="I631">
        <v>14</v>
      </c>
      <c r="J631" t="s">
        <v>20</v>
      </c>
      <c r="K631" t="s">
        <v>21</v>
      </c>
      <c r="L631" t="s">
        <v>96</v>
      </c>
      <c r="M631" t="s">
        <v>30</v>
      </c>
      <c r="N631" t="s">
        <v>40</v>
      </c>
      <c r="O631">
        <v>4.7</v>
      </c>
      <c r="P631" t="s">
        <v>25</v>
      </c>
      <c r="Q631">
        <v>4.3</v>
      </c>
      <c r="R631">
        <v>4.7</v>
      </c>
      <c r="S631">
        <f>(C631-D631)*24</f>
        <v>2.0000000000582077</v>
      </c>
      <c r="T631">
        <f>IF(C631&lt;=D631,1,0)</f>
        <v>0</v>
      </c>
      <c r="U631">
        <f>(C631-B631)*24</f>
        <v>12</v>
      </c>
      <c r="V631" s="2">
        <f>G631/(F631*U631)</f>
        <v>1.0877321603128054</v>
      </c>
      <c r="W631" t="str">
        <f>IF(OR(MONTH(B631)=12, MONTH(B631)&lt;=2), "Winter", IF(AND(MONTH(B631)&gt;=7, MONTH(B631)&lt;=9), "Monsoon", "Other"))</f>
        <v>Winter</v>
      </c>
      <c r="X631">
        <f>IF(C631&gt;D631,1,0)</f>
        <v>1</v>
      </c>
      <c r="Y631" t="str">
        <f t="shared" si="18"/>
        <v>Slight Delay</v>
      </c>
      <c r="Z631">
        <f t="shared" si="19"/>
        <v>0</v>
      </c>
      <c r="AA631" s="6" t="str">
        <f>TEXT(B631, "yyyy-mm-dd")</f>
        <v>2024-01-27</v>
      </c>
    </row>
    <row r="632" spans="1:27" x14ac:dyDescent="0.3">
      <c r="A632" t="s">
        <v>720</v>
      </c>
      <c r="B632" s="1">
        <v>45318.25</v>
      </c>
      <c r="C632" s="1">
        <v>45318.75</v>
      </c>
      <c r="D632" s="1">
        <v>45318.666666666664</v>
      </c>
      <c r="E632" t="s">
        <v>19</v>
      </c>
      <c r="F632">
        <v>438</v>
      </c>
      <c r="G632">
        <v>834</v>
      </c>
      <c r="H632">
        <v>232</v>
      </c>
      <c r="I632">
        <v>22</v>
      </c>
      <c r="J632" t="s">
        <v>37</v>
      </c>
      <c r="K632" t="s">
        <v>34</v>
      </c>
      <c r="L632" t="s">
        <v>113</v>
      </c>
      <c r="M632" t="s">
        <v>45</v>
      </c>
      <c r="N632" t="s">
        <v>40</v>
      </c>
      <c r="O632">
        <v>3.8</v>
      </c>
      <c r="P632" t="s">
        <v>25</v>
      </c>
      <c r="Q632">
        <v>4.2</v>
      </c>
      <c r="R632">
        <v>3.8</v>
      </c>
      <c r="S632">
        <f>(C632-D632)*24</f>
        <v>2.0000000000582077</v>
      </c>
      <c r="T632">
        <f>IF(C632&lt;=D632,1,0)</f>
        <v>0</v>
      </c>
      <c r="U632">
        <f>(C632-B632)*24</f>
        <v>12</v>
      </c>
      <c r="V632" s="2">
        <f>G632/(F632*U632)</f>
        <v>0.158675799086758</v>
      </c>
      <c r="W632" t="str">
        <f>IF(OR(MONTH(B632)=12, MONTH(B632)&lt;=2), "Winter", IF(AND(MONTH(B632)&gt;=7, MONTH(B632)&lt;=9), "Monsoon", "Other"))</f>
        <v>Winter</v>
      </c>
      <c r="X632">
        <f>IF(C632&gt;D632,1,0)</f>
        <v>1</v>
      </c>
      <c r="Y632" t="str">
        <f t="shared" si="18"/>
        <v>Slight Delay</v>
      </c>
      <c r="Z632">
        <f t="shared" si="19"/>
        <v>0</v>
      </c>
      <c r="AA632" s="6" t="str">
        <f>TEXT(B632, "yyyy-mm-dd")</f>
        <v>2024-01-27</v>
      </c>
    </row>
    <row r="633" spans="1:27" x14ac:dyDescent="0.3">
      <c r="A633" t="s">
        <v>721</v>
      </c>
      <c r="B633" s="1">
        <v>45318.291666666664</v>
      </c>
      <c r="C633" s="1">
        <v>45318.791666666664</v>
      </c>
      <c r="D633" s="1">
        <v>45318.708333333336</v>
      </c>
      <c r="E633" t="s">
        <v>27</v>
      </c>
      <c r="F633">
        <v>970</v>
      </c>
      <c r="G633">
        <v>931</v>
      </c>
      <c r="H633">
        <v>166</v>
      </c>
      <c r="I633">
        <v>17</v>
      </c>
      <c r="J633" t="s">
        <v>28</v>
      </c>
      <c r="K633" t="s">
        <v>38</v>
      </c>
      <c r="L633" t="s">
        <v>72</v>
      </c>
      <c r="M633" t="s">
        <v>61</v>
      </c>
      <c r="N633" t="s">
        <v>24</v>
      </c>
      <c r="O633">
        <v>3.8</v>
      </c>
      <c r="P633" t="s">
        <v>25</v>
      </c>
      <c r="Q633">
        <v>4.3</v>
      </c>
      <c r="R633">
        <v>3.8</v>
      </c>
      <c r="S633">
        <f>(C633-D633)*24</f>
        <v>1.9999999998835847</v>
      </c>
      <c r="T633">
        <f>IF(C633&lt;=D633,1,0)</f>
        <v>0</v>
      </c>
      <c r="U633">
        <f>(C633-B633)*24</f>
        <v>12</v>
      </c>
      <c r="V633" s="2">
        <f>G633/(F633*U633)</f>
        <v>7.9982817869415801E-2</v>
      </c>
      <c r="W633" t="str">
        <f>IF(OR(MONTH(B633)=12, MONTH(B633)&lt;=2), "Winter", IF(AND(MONTH(B633)&gt;=7, MONTH(B633)&lt;=9), "Monsoon", "Other"))</f>
        <v>Winter</v>
      </c>
      <c r="X633">
        <f>IF(C633&gt;D633,1,0)</f>
        <v>1</v>
      </c>
      <c r="Y633" t="str">
        <f t="shared" si="18"/>
        <v>Slight Delay</v>
      </c>
      <c r="Z633">
        <f t="shared" si="19"/>
        <v>0</v>
      </c>
      <c r="AA633" s="6" t="str">
        <f>TEXT(B633, "yyyy-mm-dd")</f>
        <v>2024-01-27</v>
      </c>
    </row>
    <row r="634" spans="1:27" x14ac:dyDescent="0.3">
      <c r="A634" t="s">
        <v>722</v>
      </c>
      <c r="B634" s="1">
        <v>45318.333333333336</v>
      </c>
      <c r="C634" s="1">
        <v>45318.833333333336</v>
      </c>
      <c r="D634" s="1">
        <v>45318.75</v>
      </c>
      <c r="E634" t="s">
        <v>55</v>
      </c>
      <c r="F634">
        <v>552</v>
      </c>
      <c r="G634">
        <v>2628</v>
      </c>
      <c r="H634">
        <v>157</v>
      </c>
      <c r="I634">
        <v>18</v>
      </c>
      <c r="J634" t="s">
        <v>33</v>
      </c>
      <c r="K634" t="s">
        <v>21</v>
      </c>
      <c r="L634" t="s">
        <v>141</v>
      </c>
      <c r="M634" t="s">
        <v>61</v>
      </c>
      <c r="N634" t="s">
        <v>24</v>
      </c>
      <c r="O634">
        <v>3.8</v>
      </c>
      <c r="P634" t="s">
        <v>25</v>
      </c>
      <c r="Q634">
        <v>4.3</v>
      </c>
      <c r="R634">
        <v>3.8</v>
      </c>
      <c r="S634">
        <f>(C634-D634)*24</f>
        <v>2.0000000000582077</v>
      </c>
      <c r="T634">
        <f>IF(C634&lt;=D634,1,0)</f>
        <v>0</v>
      </c>
      <c r="U634">
        <f>(C634-B634)*24</f>
        <v>12</v>
      </c>
      <c r="V634" s="2">
        <f>G634/(F634*U634)</f>
        <v>0.39673913043478259</v>
      </c>
      <c r="W634" t="str">
        <f>IF(OR(MONTH(B634)=12, MONTH(B634)&lt;=2), "Winter", IF(AND(MONTH(B634)&gt;=7, MONTH(B634)&lt;=9), "Monsoon", "Other"))</f>
        <v>Winter</v>
      </c>
      <c r="X634">
        <f>IF(C634&gt;D634,1,0)</f>
        <v>1</v>
      </c>
      <c r="Y634" t="str">
        <f t="shared" si="18"/>
        <v>Slight Delay</v>
      </c>
      <c r="Z634">
        <f t="shared" si="19"/>
        <v>0</v>
      </c>
      <c r="AA634" s="6" t="str">
        <f>TEXT(B634, "yyyy-mm-dd")</f>
        <v>2024-01-27</v>
      </c>
    </row>
    <row r="635" spans="1:27" x14ac:dyDescent="0.3">
      <c r="A635" t="s">
        <v>723</v>
      </c>
      <c r="B635" s="1">
        <v>45318.375</v>
      </c>
      <c r="C635" s="1">
        <v>45318.875</v>
      </c>
      <c r="D635" s="1">
        <v>45318.791666666664</v>
      </c>
      <c r="E635" t="s">
        <v>66</v>
      </c>
      <c r="F635">
        <v>990</v>
      </c>
      <c r="G635">
        <v>4637</v>
      </c>
      <c r="H635">
        <v>91</v>
      </c>
      <c r="I635">
        <v>25</v>
      </c>
      <c r="J635" t="s">
        <v>28</v>
      </c>
      <c r="K635" t="s">
        <v>38</v>
      </c>
      <c r="L635" t="s">
        <v>39</v>
      </c>
      <c r="M635" t="s">
        <v>23</v>
      </c>
      <c r="N635" t="s">
        <v>40</v>
      </c>
      <c r="O635">
        <v>4</v>
      </c>
      <c r="P635" t="s">
        <v>25</v>
      </c>
      <c r="Q635">
        <v>4.2</v>
      </c>
      <c r="R635">
        <v>4</v>
      </c>
      <c r="S635">
        <f>(C635-D635)*24</f>
        <v>2.0000000000582077</v>
      </c>
      <c r="T635">
        <f>IF(C635&lt;=D635,1,0)</f>
        <v>0</v>
      </c>
      <c r="U635">
        <f>(C635-B635)*24</f>
        <v>12</v>
      </c>
      <c r="V635" s="2">
        <f>G635/(F635*U635)</f>
        <v>0.39031986531986534</v>
      </c>
      <c r="W635" t="str">
        <f>IF(OR(MONTH(B635)=12, MONTH(B635)&lt;=2), "Winter", IF(AND(MONTH(B635)&gt;=7, MONTH(B635)&lt;=9), "Monsoon", "Other"))</f>
        <v>Winter</v>
      </c>
      <c r="X635">
        <f>IF(C635&gt;D635,1,0)</f>
        <v>1</v>
      </c>
      <c r="Y635" t="str">
        <f t="shared" si="18"/>
        <v>Slight Delay</v>
      </c>
      <c r="Z635">
        <f t="shared" si="19"/>
        <v>0</v>
      </c>
      <c r="AA635" s="6" t="str">
        <f>TEXT(B635, "yyyy-mm-dd")</f>
        <v>2024-01-27</v>
      </c>
    </row>
    <row r="636" spans="1:27" x14ac:dyDescent="0.3">
      <c r="A636" t="s">
        <v>724</v>
      </c>
      <c r="B636" s="1">
        <v>45318.416666666664</v>
      </c>
      <c r="C636" s="1">
        <v>45318.916666666664</v>
      </c>
      <c r="D636" s="1">
        <v>45318.833333333336</v>
      </c>
      <c r="E636" t="s">
        <v>66</v>
      </c>
      <c r="F636">
        <v>58</v>
      </c>
      <c r="G636">
        <v>1437</v>
      </c>
      <c r="H636">
        <v>389</v>
      </c>
      <c r="I636">
        <v>26</v>
      </c>
      <c r="J636" t="s">
        <v>37</v>
      </c>
      <c r="K636" t="s">
        <v>38</v>
      </c>
      <c r="L636" t="s">
        <v>225</v>
      </c>
      <c r="M636" t="s">
        <v>61</v>
      </c>
      <c r="N636" t="s">
        <v>40</v>
      </c>
      <c r="P636" t="s">
        <v>25</v>
      </c>
      <c r="Q636">
        <v>4.4000000000000004</v>
      </c>
      <c r="R636">
        <v>4.4000000000000004</v>
      </c>
      <c r="S636">
        <f>(C636-D636)*24</f>
        <v>1.9999999998835847</v>
      </c>
      <c r="T636">
        <f>IF(C636&lt;=D636,1,0)</f>
        <v>0</v>
      </c>
      <c r="U636">
        <f>(C636-B636)*24</f>
        <v>12</v>
      </c>
      <c r="V636" s="2">
        <f>G636/(F636*U636)</f>
        <v>2.0646551724137931</v>
      </c>
      <c r="W636" t="str">
        <f>IF(OR(MONTH(B636)=12, MONTH(B636)&lt;=2), "Winter", IF(AND(MONTH(B636)&gt;=7, MONTH(B636)&lt;=9), "Monsoon", "Other"))</f>
        <v>Winter</v>
      </c>
      <c r="X636">
        <f>IF(C636&gt;D636,1,0)</f>
        <v>1</v>
      </c>
      <c r="Y636" t="str">
        <f t="shared" si="18"/>
        <v>Slight Delay</v>
      </c>
      <c r="Z636">
        <f t="shared" si="19"/>
        <v>0</v>
      </c>
      <c r="AA636" s="6" t="str">
        <f>TEXT(B636, "yyyy-mm-dd")</f>
        <v>2024-01-27</v>
      </c>
    </row>
    <row r="637" spans="1:27" x14ac:dyDescent="0.3">
      <c r="A637" t="s">
        <v>725</v>
      </c>
      <c r="B637" s="1">
        <v>45318.458333333336</v>
      </c>
      <c r="C637" s="1">
        <v>45318.958333333336</v>
      </c>
      <c r="D637" s="1">
        <v>45318.875</v>
      </c>
      <c r="E637" t="s">
        <v>50</v>
      </c>
      <c r="F637">
        <v>831</v>
      </c>
      <c r="G637">
        <v>3391</v>
      </c>
      <c r="H637">
        <v>665</v>
      </c>
      <c r="I637">
        <v>11</v>
      </c>
      <c r="J637" t="s">
        <v>37</v>
      </c>
      <c r="K637" t="s">
        <v>21</v>
      </c>
      <c r="L637" t="s">
        <v>131</v>
      </c>
      <c r="M637" t="s">
        <v>23</v>
      </c>
      <c r="N637" t="s">
        <v>40</v>
      </c>
      <c r="O637">
        <v>3.8</v>
      </c>
      <c r="P637" t="s">
        <v>25</v>
      </c>
      <c r="Q637">
        <v>4.2</v>
      </c>
      <c r="R637">
        <v>3.8</v>
      </c>
      <c r="S637">
        <f>(C637-D637)*24</f>
        <v>2.0000000000582077</v>
      </c>
      <c r="T637">
        <f>IF(C637&lt;=D637,1,0)</f>
        <v>0</v>
      </c>
      <c r="U637">
        <f>(C637-B637)*24</f>
        <v>12</v>
      </c>
      <c r="V637" s="2">
        <f>G637/(F637*U637)</f>
        <v>0.34005214600882472</v>
      </c>
      <c r="W637" t="str">
        <f>IF(OR(MONTH(B637)=12, MONTH(B637)&lt;=2), "Winter", IF(AND(MONTH(B637)&gt;=7, MONTH(B637)&lt;=9), "Monsoon", "Other"))</f>
        <v>Winter</v>
      </c>
      <c r="X637">
        <f>IF(C637&gt;D637,1,0)</f>
        <v>1</v>
      </c>
      <c r="Y637" t="str">
        <f t="shared" si="18"/>
        <v>Slight Delay</v>
      </c>
      <c r="Z637">
        <f t="shared" si="19"/>
        <v>0</v>
      </c>
      <c r="AA637" s="6" t="str">
        <f>TEXT(B637, "yyyy-mm-dd")</f>
        <v>2024-01-27</v>
      </c>
    </row>
    <row r="638" spans="1:27" x14ac:dyDescent="0.3">
      <c r="A638" t="s">
        <v>726</v>
      </c>
      <c r="B638" s="1">
        <v>45318.5</v>
      </c>
      <c r="C638" s="1">
        <v>45319</v>
      </c>
      <c r="D638" s="1">
        <v>45318.916666666664</v>
      </c>
      <c r="E638" t="s">
        <v>55</v>
      </c>
      <c r="F638">
        <v>744</v>
      </c>
      <c r="G638">
        <v>3973</v>
      </c>
      <c r="H638">
        <v>373</v>
      </c>
      <c r="I638">
        <v>26</v>
      </c>
      <c r="J638" t="s">
        <v>33</v>
      </c>
      <c r="K638" t="s">
        <v>38</v>
      </c>
      <c r="L638" t="s">
        <v>214</v>
      </c>
      <c r="M638" t="s">
        <v>61</v>
      </c>
      <c r="N638" t="s">
        <v>24</v>
      </c>
      <c r="O638">
        <v>4.5</v>
      </c>
      <c r="P638" t="s">
        <v>25</v>
      </c>
      <c r="Q638">
        <v>4.3</v>
      </c>
      <c r="R638">
        <v>4.5</v>
      </c>
      <c r="S638">
        <f>(C638-D638)*24</f>
        <v>2.0000000000582077</v>
      </c>
      <c r="T638">
        <f>IF(C638&lt;=D638,1,0)</f>
        <v>0</v>
      </c>
      <c r="U638">
        <f>(C638-B638)*24</f>
        <v>12</v>
      </c>
      <c r="V638" s="2">
        <f>G638/(F638*U638)</f>
        <v>0.44500448028673834</v>
      </c>
      <c r="W638" t="str">
        <f>IF(OR(MONTH(B638)=12, MONTH(B638)&lt;=2), "Winter", IF(AND(MONTH(B638)&gt;=7, MONTH(B638)&lt;=9), "Monsoon", "Other"))</f>
        <v>Winter</v>
      </c>
      <c r="X638">
        <f>IF(C638&gt;D638,1,0)</f>
        <v>1</v>
      </c>
      <c r="Y638" t="str">
        <f t="shared" si="18"/>
        <v>Slight Delay</v>
      </c>
      <c r="Z638">
        <f t="shared" si="19"/>
        <v>0</v>
      </c>
      <c r="AA638" s="6" t="str">
        <f>TEXT(B638, "yyyy-mm-dd")</f>
        <v>2024-01-27</v>
      </c>
    </row>
    <row r="639" spans="1:27" x14ac:dyDescent="0.3">
      <c r="A639" t="s">
        <v>727</v>
      </c>
      <c r="B639" s="1">
        <v>45318.541666666664</v>
      </c>
      <c r="C639" s="1">
        <v>45319.041666666664</v>
      </c>
      <c r="D639" s="1">
        <v>45318.958333333336</v>
      </c>
      <c r="E639" t="s">
        <v>32</v>
      </c>
      <c r="F639">
        <v>387</v>
      </c>
      <c r="G639">
        <v>3109</v>
      </c>
      <c r="H639">
        <v>610</v>
      </c>
      <c r="I639">
        <v>7</v>
      </c>
      <c r="J639" t="s">
        <v>20</v>
      </c>
      <c r="K639" t="s">
        <v>64</v>
      </c>
      <c r="L639" t="s">
        <v>51</v>
      </c>
      <c r="M639" t="s">
        <v>45</v>
      </c>
      <c r="N639" t="s">
        <v>24</v>
      </c>
      <c r="P639" t="s">
        <v>25</v>
      </c>
      <c r="Q639">
        <v>4.2</v>
      </c>
      <c r="R639">
        <v>4.2</v>
      </c>
      <c r="S639">
        <f>(C639-D639)*24</f>
        <v>1.9999999998835847</v>
      </c>
      <c r="T639">
        <f>IF(C639&lt;=D639,1,0)</f>
        <v>0</v>
      </c>
      <c r="U639">
        <f>(C639-B639)*24</f>
        <v>12</v>
      </c>
      <c r="V639" s="2">
        <f>G639/(F639*U639)</f>
        <v>0.66946597760551252</v>
      </c>
      <c r="W639" t="str">
        <f>IF(OR(MONTH(B639)=12, MONTH(B639)&lt;=2), "Winter", IF(AND(MONTH(B639)&gt;=7, MONTH(B639)&lt;=9), "Monsoon", "Other"))</f>
        <v>Winter</v>
      </c>
      <c r="X639">
        <f>IF(C639&gt;D639,1,0)</f>
        <v>1</v>
      </c>
      <c r="Y639" t="str">
        <f t="shared" si="18"/>
        <v>Slight Delay</v>
      </c>
      <c r="Z639">
        <f t="shared" si="19"/>
        <v>0</v>
      </c>
      <c r="AA639" s="6" t="str">
        <f>TEXT(B639, "yyyy-mm-dd")</f>
        <v>2024-01-27</v>
      </c>
    </row>
    <row r="640" spans="1:27" x14ac:dyDescent="0.3">
      <c r="A640" t="s">
        <v>728</v>
      </c>
      <c r="B640" s="1">
        <v>45318.583333333336</v>
      </c>
      <c r="C640" s="1">
        <v>45319.083333333336</v>
      </c>
      <c r="D640" s="1">
        <v>45319</v>
      </c>
      <c r="E640" t="s">
        <v>50</v>
      </c>
      <c r="F640">
        <v>659</v>
      </c>
      <c r="G640">
        <v>3044</v>
      </c>
      <c r="H640">
        <v>349</v>
      </c>
      <c r="I640">
        <v>29</v>
      </c>
      <c r="J640" t="s">
        <v>20</v>
      </c>
      <c r="K640" t="s">
        <v>64</v>
      </c>
      <c r="L640" t="s">
        <v>42</v>
      </c>
      <c r="M640" t="s">
        <v>30</v>
      </c>
      <c r="N640" t="s">
        <v>24</v>
      </c>
      <c r="P640" t="s">
        <v>25</v>
      </c>
      <c r="Q640">
        <v>4.3</v>
      </c>
      <c r="R640">
        <v>4.3</v>
      </c>
      <c r="S640">
        <f>(C640-D640)*24</f>
        <v>2.0000000000582077</v>
      </c>
      <c r="T640">
        <f>IF(C640&lt;=D640,1,0)</f>
        <v>0</v>
      </c>
      <c r="U640">
        <f>(C640-B640)*24</f>
        <v>12</v>
      </c>
      <c r="V640" s="2">
        <f>G640/(F640*U640)</f>
        <v>0.38492665655032876</v>
      </c>
      <c r="W640" t="str">
        <f>IF(OR(MONTH(B640)=12, MONTH(B640)&lt;=2), "Winter", IF(AND(MONTH(B640)&gt;=7, MONTH(B640)&lt;=9), "Monsoon", "Other"))</f>
        <v>Winter</v>
      </c>
      <c r="X640">
        <f>IF(C640&gt;D640,1,0)</f>
        <v>1</v>
      </c>
      <c r="Y640" t="str">
        <f t="shared" si="18"/>
        <v>Slight Delay</v>
      </c>
      <c r="Z640">
        <f t="shared" si="19"/>
        <v>0</v>
      </c>
      <c r="AA640" s="6" t="str">
        <f>TEXT(B640, "yyyy-mm-dd")</f>
        <v>2024-01-27</v>
      </c>
    </row>
    <row r="641" spans="1:27" x14ac:dyDescent="0.3">
      <c r="A641" t="s">
        <v>729</v>
      </c>
      <c r="B641" s="1">
        <v>45318.625</v>
      </c>
      <c r="C641" s="1">
        <v>45319.125</v>
      </c>
      <c r="D641" s="1">
        <v>45319.041666666664</v>
      </c>
      <c r="E641" t="s">
        <v>32</v>
      </c>
      <c r="F641">
        <v>646</v>
      </c>
      <c r="G641">
        <v>2712</v>
      </c>
      <c r="H641">
        <v>605</v>
      </c>
      <c r="I641">
        <v>10</v>
      </c>
      <c r="J641" t="s">
        <v>20</v>
      </c>
      <c r="K641" t="s">
        <v>38</v>
      </c>
      <c r="L641" t="s">
        <v>47</v>
      </c>
      <c r="M641" t="s">
        <v>61</v>
      </c>
      <c r="N641" t="s">
        <v>40</v>
      </c>
      <c r="O641">
        <v>4</v>
      </c>
      <c r="P641" t="s">
        <v>25</v>
      </c>
      <c r="Q641">
        <v>4.4000000000000004</v>
      </c>
      <c r="R641">
        <v>4</v>
      </c>
      <c r="S641">
        <f>(C641-D641)*24</f>
        <v>2.0000000000582077</v>
      </c>
      <c r="T641">
        <f>IF(C641&lt;=D641,1,0)</f>
        <v>0</v>
      </c>
      <c r="U641">
        <f>(C641-B641)*24</f>
        <v>12</v>
      </c>
      <c r="V641" s="2">
        <f>G641/(F641*U641)</f>
        <v>0.34984520123839008</v>
      </c>
      <c r="W641" t="str">
        <f>IF(OR(MONTH(B641)=12, MONTH(B641)&lt;=2), "Winter", IF(AND(MONTH(B641)&gt;=7, MONTH(B641)&lt;=9), "Monsoon", "Other"))</f>
        <v>Winter</v>
      </c>
      <c r="X641">
        <f>IF(C641&gt;D641,1,0)</f>
        <v>1</v>
      </c>
      <c r="Y641" t="str">
        <f t="shared" si="18"/>
        <v>Slight Delay</v>
      </c>
      <c r="Z641">
        <f t="shared" si="19"/>
        <v>0</v>
      </c>
      <c r="AA641" s="6" t="str">
        <f>TEXT(B641, "yyyy-mm-dd")</f>
        <v>2024-01-27</v>
      </c>
    </row>
    <row r="642" spans="1:27" x14ac:dyDescent="0.3">
      <c r="A642" t="s">
        <v>730</v>
      </c>
      <c r="B642" s="1">
        <v>45318.666666666664</v>
      </c>
      <c r="C642" s="1">
        <v>45319.166666666664</v>
      </c>
      <c r="D642" s="1">
        <v>45319.083333333336</v>
      </c>
      <c r="E642" t="s">
        <v>27</v>
      </c>
      <c r="F642">
        <v>197</v>
      </c>
      <c r="G642">
        <v>1700</v>
      </c>
      <c r="H642">
        <v>740</v>
      </c>
      <c r="I642">
        <v>18</v>
      </c>
      <c r="J642" t="s">
        <v>33</v>
      </c>
      <c r="K642" t="s">
        <v>38</v>
      </c>
      <c r="L642" t="s">
        <v>231</v>
      </c>
      <c r="M642" t="s">
        <v>48</v>
      </c>
      <c r="N642" t="s">
        <v>24</v>
      </c>
      <c r="O642">
        <v>3.8</v>
      </c>
      <c r="P642" t="s">
        <v>25</v>
      </c>
      <c r="Q642">
        <v>4.2</v>
      </c>
      <c r="R642">
        <v>3.8</v>
      </c>
      <c r="S642">
        <f>(C642-D642)*24</f>
        <v>1.9999999998835847</v>
      </c>
      <c r="T642">
        <f>IF(C642&lt;=D642,1,0)</f>
        <v>0</v>
      </c>
      <c r="U642">
        <f>(C642-B642)*24</f>
        <v>12</v>
      </c>
      <c r="V642" s="2">
        <f>G642/(F642*U642)</f>
        <v>0.71912013536379016</v>
      </c>
      <c r="W642" t="str">
        <f>IF(OR(MONTH(B642)=12, MONTH(B642)&lt;=2), "Winter", IF(AND(MONTH(B642)&gt;=7, MONTH(B642)&lt;=9), "Monsoon", "Other"))</f>
        <v>Winter</v>
      </c>
      <c r="X642">
        <f>IF(C642&gt;D642,1,0)</f>
        <v>1</v>
      </c>
      <c r="Y642" t="str">
        <f t="shared" ref="Y642:Y705" si="20">IF(ROUND(S642*60,0)&lt;=30,"On-Time",IF(ROUND(S642*60,0)&lt;=120,"Slight Delay","Major Delay"))</f>
        <v>Slight Delay</v>
      </c>
      <c r="Z642">
        <f t="shared" ref="Z642:Z705" si="21">IF(ROUND(S642, 2) &gt; 2, 1, 0)</f>
        <v>0</v>
      </c>
      <c r="AA642" s="6" t="str">
        <f>TEXT(B642, "yyyy-mm-dd")</f>
        <v>2024-01-27</v>
      </c>
    </row>
    <row r="643" spans="1:27" x14ac:dyDescent="0.3">
      <c r="A643" t="s">
        <v>731</v>
      </c>
      <c r="B643" s="1">
        <v>45318.708333333336</v>
      </c>
      <c r="C643" s="1">
        <v>45319.208333333336</v>
      </c>
      <c r="D643" s="1">
        <v>45319.125</v>
      </c>
      <c r="E643" t="s">
        <v>27</v>
      </c>
      <c r="F643">
        <v>286</v>
      </c>
      <c r="G643">
        <v>2444</v>
      </c>
      <c r="H643">
        <v>413</v>
      </c>
      <c r="I643">
        <v>14</v>
      </c>
      <c r="J643" t="s">
        <v>28</v>
      </c>
      <c r="K643" t="s">
        <v>38</v>
      </c>
      <c r="L643" t="s">
        <v>81</v>
      </c>
      <c r="M643" t="s">
        <v>30</v>
      </c>
      <c r="N643" t="s">
        <v>40</v>
      </c>
      <c r="P643" t="s">
        <v>25</v>
      </c>
      <c r="Q643">
        <v>4.3</v>
      </c>
      <c r="R643">
        <v>4.3</v>
      </c>
      <c r="S643">
        <f>(C643-D643)*24</f>
        <v>2.0000000000582077</v>
      </c>
      <c r="T643">
        <f>IF(C643&lt;=D643,1,0)</f>
        <v>0</v>
      </c>
      <c r="U643">
        <f>(C643-B643)*24</f>
        <v>12</v>
      </c>
      <c r="V643" s="2">
        <f>G643/(F643*U643)</f>
        <v>0.71212121212121215</v>
      </c>
      <c r="W643" t="str">
        <f>IF(OR(MONTH(B643)=12, MONTH(B643)&lt;=2), "Winter", IF(AND(MONTH(B643)&gt;=7, MONTH(B643)&lt;=9), "Monsoon", "Other"))</f>
        <v>Winter</v>
      </c>
      <c r="X643">
        <f>IF(C643&gt;D643,1,0)</f>
        <v>1</v>
      </c>
      <c r="Y643" t="str">
        <f t="shared" si="20"/>
        <v>Slight Delay</v>
      </c>
      <c r="Z643">
        <f t="shared" si="21"/>
        <v>0</v>
      </c>
      <c r="AA643" s="6" t="str">
        <f>TEXT(B643, "yyyy-mm-dd")</f>
        <v>2024-01-27</v>
      </c>
    </row>
    <row r="644" spans="1:27" x14ac:dyDescent="0.3">
      <c r="A644" t="s">
        <v>732</v>
      </c>
      <c r="B644" s="1">
        <v>45318.75</v>
      </c>
      <c r="C644" s="1">
        <v>45319.25</v>
      </c>
      <c r="D644" s="1">
        <v>45319.166666666664</v>
      </c>
      <c r="E644" t="s">
        <v>27</v>
      </c>
      <c r="F644">
        <v>468</v>
      </c>
      <c r="G644">
        <v>3005</v>
      </c>
      <c r="H644">
        <v>495</v>
      </c>
      <c r="I644">
        <v>7</v>
      </c>
      <c r="J644" t="s">
        <v>28</v>
      </c>
      <c r="K644" t="s">
        <v>21</v>
      </c>
      <c r="L644" t="s">
        <v>60</v>
      </c>
      <c r="M644" t="s">
        <v>61</v>
      </c>
      <c r="N644" t="s">
        <v>24</v>
      </c>
      <c r="O644">
        <v>4.5</v>
      </c>
      <c r="P644" t="s">
        <v>25</v>
      </c>
      <c r="Q644">
        <v>4.3</v>
      </c>
      <c r="R644">
        <v>4.5</v>
      </c>
      <c r="S644">
        <f>(C644-D644)*24</f>
        <v>2.0000000000582077</v>
      </c>
      <c r="T644">
        <f>IF(C644&lt;=D644,1,0)</f>
        <v>0</v>
      </c>
      <c r="U644">
        <f>(C644-B644)*24</f>
        <v>12</v>
      </c>
      <c r="V644" s="2">
        <f>G644/(F644*U644)</f>
        <v>0.5350783475783476</v>
      </c>
      <c r="W644" t="str">
        <f>IF(OR(MONTH(B644)=12, MONTH(B644)&lt;=2), "Winter", IF(AND(MONTH(B644)&gt;=7, MONTH(B644)&lt;=9), "Monsoon", "Other"))</f>
        <v>Winter</v>
      </c>
      <c r="X644">
        <f>IF(C644&gt;D644,1,0)</f>
        <v>1</v>
      </c>
      <c r="Y644" t="str">
        <f t="shared" si="20"/>
        <v>Slight Delay</v>
      </c>
      <c r="Z644">
        <f t="shared" si="21"/>
        <v>0</v>
      </c>
      <c r="AA644" s="6" t="str">
        <f>TEXT(B644, "yyyy-mm-dd")</f>
        <v>2024-01-27</v>
      </c>
    </row>
    <row r="645" spans="1:27" x14ac:dyDescent="0.3">
      <c r="A645" t="s">
        <v>733</v>
      </c>
      <c r="B645" s="1">
        <v>45318.791666666664</v>
      </c>
      <c r="C645" s="1">
        <v>45319.291666666664</v>
      </c>
      <c r="D645" s="1">
        <v>45319.208333333336</v>
      </c>
      <c r="E645" t="s">
        <v>19</v>
      </c>
      <c r="F645">
        <v>590</v>
      </c>
      <c r="G645">
        <v>1405</v>
      </c>
      <c r="H645">
        <v>303</v>
      </c>
      <c r="I645">
        <v>16</v>
      </c>
      <c r="J645" t="s">
        <v>33</v>
      </c>
      <c r="K645" t="s">
        <v>34</v>
      </c>
      <c r="L645" t="s">
        <v>111</v>
      </c>
      <c r="M645" t="s">
        <v>48</v>
      </c>
      <c r="N645" t="s">
        <v>24</v>
      </c>
      <c r="O645">
        <v>4</v>
      </c>
      <c r="P645" t="s">
        <v>25</v>
      </c>
      <c r="Q645">
        <v>4.2</v>
      </c>
      <c r="R645">
        <v>4</v>
      </c>
      <c r="S645">
        <f>(C645-D645)*24</f>
        <v>1.9999999998835847</v>
      </c>
      <c r="T645">
        <f>IF(C645&lt;=D645,1,0)</f>
        <v>0</v>
      </c>
      <c r="U645">
        <f>(C645-B645)*24</f>
        <v>12</v>
      </c>
      <c r="V645" s="2">
        <f>G645/(F645*U645)</f>
        <v>0.19844632768361581</v>
      </c>
      <c r="W645" t="str">
        <f>IF(OR(MONTH(B645)=12, MONTH(B645)&lt;=2), "Winter", IF(AND(MONTH(B645)&gt;=7, MONTH(B645)&lt;=9), "Monsoon", "Other"))</f>
        <v>Winter</v>
      </c>
      <c r="X645">
        <f>IF(C645&gt;D645,1,0)</f>
        <v>1</v>
      </c>
      <c r="Y645" t="str">
        <f t="shared" si="20"/>
        <v>Slight Delay</v>
      </c>
      <c r="Z645">
        <f t="shared" si="21"/>
        <v>0</v>
      </c>
      <c r="AA645" s="6" t="str">
        <f>TEXT(B645, "yyyy-mm-dd")</f>
        <v>2024-01-27</v>
      </c>
    </row>
    <row r="646" spans="1:27" x14ac:dyDescent="0.3">
      <c r="A646" t="s">
        <v>734</v>
      </c>
      <c r="B646" s="1">
        <v>45318.833333333336</v>
      </c>
      <c r="C646" s="1">
        <v>45319.333333333336</v>
      </c>
      <c r="D646" s="1">
        <v>45319.25</v>
      </c>
      <c r="E646" t="s">
        <v>50</v>
      </c>
      <c r="F646">
        <v>443</v>
      </c>
      <c r="G646">
        <v>3477</v>
      </c>
      <c r="H646">
        <v>480</v>
      </c>
      <c r="I646">
        <v>19</v>
      </c>
      <c r="J646" t="s">
        <v>28</v>
      </c>
      <c r="K646" t="s">
        <v>21</v>
      </c>
      <c r="L646" t="s">
        <v>229</v>
      </c>
      <c r="M646" t="s">
        <v>45</v>
      </c>
      <c r="N646" t="s">
        <v>40</v>
      </c>
      <c r="O646">
        <v>4.7</v>
      </c>
      <c r="P646" t="s">
        <v>25</v>
      </c>
      <c r="Q646">
        <v>4.2</v>
      </c>
      <c r="R646">
        <v>4.7</v>
      </c>
      <c r="S646">
        <f>(C646-D646)*24</f>
        <v>2.0000000000582077</v>
      </c>
      <c r="T646">
        <f>IF(C646&lt;=D646,1,0)</f>
        <v>0</v>
      </c>
      <c r="U646">
        <f>(C646-B646)*24</f>
        <v>12</v>
      </c>
      <c r="V646" s="2">
        <f>G646/(F646*U646)</f>
        <v>0.65406320541760721</v>
      </c>
      <c r="W646" t="str">
        <f>IF(OR(MONTH(B646)=12, MONTH(B646)&lt;=2), "Winter", IF(AND(MONTH(B646)&gt;=7, MONTH(B646)&lt;=9), "Monsoon", "Other"))</f>
        <v>Winter</v>
      </c>
      <c r="X646">
        <f>IF(C646&gt;D646,1,0)</f>
        <v>1</v>
      </c>
      <c r="Y646" t="str">
        <f t="shared" si="20"/>
        <v>Slight Delay</v>
      </c>
      <c r="Z646">
        <f t="shared" si="21"/>
        <v>0</v>
      </c>
      <c r="AA646" s="6" t="str">
        <f>TEXT(B646, "yyyy-mm-dd")</f>
        <v>2024-01-27</v>
      </c>
    </row>
    <row r="647" spans="1:27" x14ac:dyDescent="0.3">
      <c r="A647" t="s">
        <v>735</v>
      </c>
      <c r="B647" s="1">
        <v>45318.875</v>
      </c>
      <c r="C647" s="1">
        <v>45319.375</v>
      </c>
      <c r="D647" s="1">
        <v>45319.291666666664</v>
      </c>
      <c r="E647" t="s">
        <v>66</v>
      </c>
      <c r="F647">
        <v>277</v>
      </c>
      <c r="G647">
        <v>4349</v>
      </c>
      <c r="H647">
        <v>306</v>
      </c>
      <c r="I647">
        <v>2</v>
      </c>
      <c r="J647" t="s">
        <v>37</v>
      </c>
      <c r="K647" t="s">
        <v>64</v>
      </c>
      <c r="L647" t="s">
        <v>159</v>
      </c>
      <c r="M647" t="s">
        <v>45</v>
      </c>
      <c r="N647" t="s">
        <v>40</v>
      </c>
      <c r="O647">
        <v>4.7</v>
      </c>
      <c r="P647" t="s">
        <v>25</v>
      </c>
      <c r="Q647">
        <v>4.2</v>
      </c>
      <c r="R647">
        <v>4.7</v>
      </c>
      <c r="S647">
        <f>(C647-D647)*24</f>
        <v>2.0000000000582077</v>
      </c>
      <c r="T647">
        <f>IF(C647&lt;=D647,1,0)</f>
        <v>0</v>
      </c>
      <c r="U647">
        <f>(C647-B647)*24</f>
        <v>12</v>
      </c>
      <c r="V647" s="2">
        <f>G647/(F647*U647)</f>
        <v>1.3083634175691938</v>
      </c>
      <c r="W647" t="str">
        <f>IF(OR(MONTH(B647)=12, MONTH(B647)&lt;=2), "Winter", IF(AND(MONTH(B647)&gt;=7, MONTH(B647)&lt;=9), "Monsoon", "Other"))</f>
        <v>Winter</v>
      </c>
      <c r="X647">
        <f>IF(C647&gt;D647,1,0)</f>
        <v>1</v>
      </c>
      <c r="Y647" t="str">
        <f t="shared" si="20"/>
        <v>Slight Delay</v>
      </c>
      <c r="Z647">
        <f t="shared" si="21"/>
        <v>0</v>
      </c>
      <c r="AA647" s="6" t="str">
        <f>TEXT(B647, "yyyy-mm-dd")</f>
        <v>2024-01-27</v>
      </c>
    </row>
    <row r="648" spans="1:27" x14ac:dyDescent="0.3">
      <c r="A648" t="s">
        <v>736</v>
      </c>
      <c r="B648" s="1">
        <v>45318.916666666664</v>
      </c>
      <c r="C648" s="1">
        <v>45319.416666666664</v>
      </c>
      <c r="D648" s="1">
        <v>45319.333333333336</v>
      </c>
      <c r="E648" t="s">
        <v>55</v>
      </c>
      <c r="F648">
        <v>985</v>
      </c>
      <c r="G648">
        <v>2887</v>
      </c>
      <c r="H648">
        <v>228</v>
      </c>
      <c r="I648">
        <v>2</v>
      </c>
      <c r="J648" t="s">
        <v>37</v>
      </c>
      <c r="K648" t="s">
        <v>34</v>
      </c>
      <c r="L648" t="s">
        <v>201</v>
      </c>
      <c r="M648" t="s">
        <v>23</v>
      </c>
      <c r="N648" t="s">
        <v>40</v>
      </c>
      <c r="O648">
        <v>3.8</v>
      </c>
      <c r="P648" t="s">
        <v>25</v>
      </c>
      <c r="Q648">
        <v>4.2</v>
      </c>
      <c r="R648">
        <v>3.8</v>
      </c>
      <c r="S648">
        <f>(C648-D648)*24</f>
        <v>1.9999999998835847</v>
      </c>
      <c r="T648">
        <f>IF(C648&lt;=D648,1,0)</f>
        <v>0</v>
      </c>
      <c r="U648">
        <f>(C648-B648)*24</f>
        <v>12</v>
      </c>
      <c r="V648" s="2">
        <f>G648/(F648*U648)</f>
        <v>0.24424703891708968</v>
      </c>
      <c r="W648" t="str">
        <f>IF(OR(MONTH(B648)=12, MONTH(B648)&lt;=2), "Winter", IF(AND(MONTH(B648)&gt;=7, MONTH(B648)&lt;=9), "Monsoon", "Other"))</f>
        <v>Winter</v>
      </c>
      <c r="X648">
        <f>IF(C648&gt;D648,1,0)</f>
        <v>1</v>
      </c>
      <c r="Y648" t="str">
        <f t="shared" si="20"/>
        <v>Slight Delay</v>
      </c>
      <c r="Z648">
        <f t="shared" si="21"/>
        <v>0</v>
      </c>
      <c r="AA648" s="6" t="str">
        <f>TEXT(B648, "yyyy-mm-dd")</f>
        <v>2024-01-27</v>
      </c>
    </row>
    <row r="649" spans="1:27" x14ac:dyDescent="0.3">
      <c r="A649" t="s">
        <v>737</v>
      </c>
      <c r="B649" s="1">
        <v>45318.958333333336</v>
      </c>
      <c r="C649" s="1">
        <v>45319.458333333336</v>
      </c>
      <c r="D649" s="1">
        <v>45319.375</v>
      </c>
      <c r="E649" t="s">
        <v>55</v>
      </c>
      <c r="F649">
        <v>328</v>
      </c>
      <c r="G649">
        <v>2045</v>
      </c>
      <c r="H649">
        <v>420</v>
      </c>
      <c r="I649">
        <v>12</v>
      </c>
      <c r="J649" t="s">
        <v>33</v>
      </c>
      <c r="K649" t="s">
        <v>64</v>
      </c>
      <c r="L649" t="s">
        <v>92</v>
      </c>
      <c r="M649" t="s">
        <v>30</v>
      </c>
      <c r="N649" t="s">
        <v>24</v>
      </c>
      <c r="O649">
        <v>3.8</v>
      </c>
      <c r="P649" t="s">
        <v>25</v>
      </c>
      <c r="Q649">
        <v>4.3</v>
      </c>
      <c r="R649">
        <v>3.8</v>
      </c>
      <c r="S649">
        <f>(C649-D649)*24</f>
        <v>2.0000000000582077</v>
      </c>
      <c r="T649">
        <f>IF(C649&lt;=D649,1,0)</f>
        <v>0</v>
      </c>
      <c r="U649">
        <f>(C649-B649)*24</f>
        <v>12</v>
      </c>
      <c r="V649" s="2">
        <f>G649/(F649*U649)</f>
        <v>0.51956300813008127</v>
      </c>
      <c r="W649" t="str">
        <f>IF(OR(MONTH(B649)=12, MONTH(B649)&lt;=2), "Winter", IF(AND(MONTH(B649)&gt;=7, MONTH(B649)&lt;=9), "Monsoon", "Other"))</f>
        <v>Winter</v>
      </c>
      <c r="X649">
        <f>IF(C649&gt;D649,1,0)</f>
        <v>1</v>
      </c>
      <c r="Y649" t="str">
        <f t="shared" si="20"/>
        <v>Slight Delay</v>
      </c>
      <c r="Z649">
        <f t="shared" si="21"/>
        <v>0</v>
      </c>
      <c r="AA649" s="6" t="str">
        <f>TEXT(B649, "yyyy-mm-dd")</f>
        <v>2024-01-27</v>
      </c>
    </row>
    <row r="650" spans="1:27" x14ac:dyDescent="0.3">
      <c r="A650" t="s">
        <v>738</v>
      </c>
      <c r="B650" s="1">
        <v>45319</v>
      </c>
      <c r="C650" s="1">
        <v>45319.5</v>
      </c>
      <c r="D650" s="1">
        <v>45319.416666666664</v>
      </c>
      <c r="E650" t="s">
        <v>50</v>
      </c>
      <c r="F650">
        <v>996</v>
      </c>
      <c r="G650">
        <v>4233</v>
      </c>
      <c r="H650">
        <v>542</v>
      </c>
      <c r="I650">
        <v>5</v>
      </c>
      <c r="J650" t="s">
        <v>33</v>
      </c>
      <c r="K650" t="s">
        <v>21</v>
      </c>
      <c r="L650" t="s">
        <v>253</v>
      </c>
      <c r="M650" t="s">
        <v>45</v>
      </c>
      <c r="N650" t="s">
        <v>40</v>
      </c>
      <c r="O650">
        <v>4</v>
      </c>
      <c r="P650" t="s">
        <v>25</v>
      </c>
      <c r="Q650">
        <v>4.2</v>
      </c>
      <c r="R650">
        <v>4</v>
      </c>
      <c r="S650">
        <f>(C650-D650)*24</f>
        <v>2.0000000000582077</v>
      </c>
      <c r="T650">
        <f>IF(C650&lt;=D650,1,0)</f>
        <v>0</v>
      </c>
      <c r="U650">
        <f>(C650-B650)*24</f>
        <v>12</v>
      </c>
      <c r="V650" s="2">
        <f>G650/(F650*U650)</f>
        <v>0.35416666666666669</v>
      </c>
      <c r="W650" t="str">
        <f>IF(OR(MONTH(B650)=12, MONTH(B650)&lt;=2), "Winter", IF(AND(MONTH(B650)&gt;=7, MONTH(B650)&lt;=9), "Monsoon", "Other"))</f>
        <v>Winter</v>
      </c>
      <c r="X650">
        <f>IF(C650&gt;D650,1,0)</f>
        <v>1</v>
      </c>
      <c r="Y650" t="str">
        <f t="shared" si="20"/>
        <v>Slight Delay</v>
      </c>
      <c r="Z650">
        <f t="shared" si="21"/>
        <v>0</v>
      </c>
      <c r="AA650" s="6" t="str">
        <f>TEXT(B650, "yyyy-mm-dd")</f>
        <v>2024-01-28</v>
      </c>
    </row>
    <row r="651" spans="1:27" x14ac:dyDescent="0.3">
      <c r="A651" t="s">
        <v>739</v>
      </c>
      <c r="B651" s="1">
        <v>45319.041666666664</v>
      </c>
      <c r="C651" s="1">
        <v>45319.541666666664</v>
      </c>
      <c r="D651" s="1">
        <v>45319.458333333336</v>
      </c>
      <c r="E651" t="s">
        <v>32</v>
      </c>
      <c r="F651">
        <v>453</v>
      </c>
      <c r="G651">
        <v>675</v>
      </c>
      <c r="H651">
        <v>412</v>
      </c>
      <c r="I651">
        <v>6</v>
      </c>
      <c r="J651" t="s">
        <v>37</v>
      </c>
      <c r="K651" t="s">
        <v>34</v>
      </c>
      <c r="L651" t="s">
        <v>42</v>
      </c>
      <c r="M651" t="s">
        <v>45</v>
      </c>
      <c r="N651" t="s">
        <v>40</v>
      </c>
      <c r="O651">
        <v>4.5</v>
      </c>
      <c r="P651" t="s">
        <v>25</v>
      </c>
      <c r="Q651">
        <v>4.2</v>
      </c>
      <c r="R651">
        <v>4.5</v>
      </c>
      <c r="S651">
        <f>(C651-D651)*24</f>
        <v>1.9999999998835847</v>
      </c>
      <c r="T651">
        <f>IF(C651&lt;=D651,1,0)</f>
        <v>0</v>
      </c>
      <c r="U651">
        <f>(C651-B651)*24</f>
        <v>12</v>
      </c>
      <c r="V651" s="2">
        <f>G651/(F651*U651)</f>
        <v>0.12417218543046357</v>
      </c>
      <c r="W651" t="str">
        <f>IF(OR(MONTH(B651)=12, MONTH(B651)&lt;=2), "Winter", IF(AND(MONTH(B651)&gt;=7, MONTH(B651)&lt;=9), "Monsoon", "Other"))</f>
        <v>Winter</v>
      </c>
      <c r="X651">
        <f>IF(C651&gt;D651,1,0)</f>
        <v>1</v>
      </c>
      <c r="Y651" t="str">
        <f t="shared" si="20"/>
        <v>Slight Delay</v>
      </c>
      <c r="Z651">
        <f t="shared" si="21"/>
        <v>0</v>
      </c>
      <c r="AA651" s="6" t="str">
        <f>TEXT(B651, "yyyy-mm-dd")</f>
        <v>2024-01-28</v>
      </c>
    </row>
    <row r="652" spans="1:27" x14ac:dyDescent="0.3">
      <c r="A652" t="s">
        <v>740</v>
      </c>
      <c r="B652" s="1">
        <v>45319.083333333336</v>
      </c>
      <c r="C652" s="1">
        <v>45319.583333333336</v>
      </c>
      <c r="D652" s="1">
        <v>45319.5</v>
      </c>
      <c r="E652" t="s">
        <v>19</v>
      </c>
      <c r="F652">
        <v>596</v>
      </c>
      <c r="G652">
        <v>3542</v>
      </c>
      <c r="H652">
        <v>470</v>
      </c>
      <c r="I652">
        <v>29</v>
      </c>
      <c r="J652" t="s">
        <v>28</v>
      </c>
      <c r="K652" t="s">
        <v>34</v>
      </c>
      <c r="L652" t="s">
        <v>231</v>
      </c>
      <c r="M652" t="s">
        <v>23</v>
      </c>
      <c r="N652" t="s">
        <v>40</v>
      </c>
      <c r="O652">
        <v>4.5</v>
      </c>
      <c r="P652" t="s">
        <v>25</v>
      </c>
      <c r="Q652">
        <v>4.2</v>
      </c>
      <c r="R652">
        <v>4.5</v>
      </c>
      <c r="S652">
        <f>(C652-D652)*24</f>
        <v>2.0000000000582077</v>
      </c>
      <c r="T652">
        <f>IF(C652&lt;=D652,1,0)</f>
        <v>0</v>
      </c>
      <c r="U652">
        <f>(C652-B652)*24</f>
        <v>12</v>
      </c>
      <c r="V652" s="2">
        <f>G652/(F652*U652)</f>
        <v>0.49524608501118567</v>
      </c>
      <c r="W652" t="str">
        <f>IF(OR(MONTH(B652)=12, MONTH(B652)&lt;=2), "Winter", IF(AND(MONTH(B652)&gt;=7, MONTH(B652)&lt;=9), "Monsoon", "Other"))</f>
        <v>Winter</v>
      </c>
      <c r="X652">
        <f>IF(C652&gt;D652,1,0)</f>
        <v>1</v>
      </c>
      <c r="Y652" t="str">
        <f t="shared" si="20"/>
        <v>Slight Delay</v>
      </c>
      <c r="Z652">
        <f t="shared" si="21"/>
        <v>0</v>
      </c>
      <c r="AA652" s="6" t="str">
        <f>TEXT(B652, "yyyy-mm-dd")</f>
        <v>2024-01-28</v>
      </c>
    </row>
    <row r="653" spans="1:27" x14ac:dyDescent="0.3">
      <c r="A653" t="s">
        <v>741</v>
      </c>
      <c r="B653" s="1">
        <v>45319.125</v>
      </c>
      <c r="C653" s="1">
        <v>45319.625</v>
      </c>
      <c r="D653" s="1">
        <v>45319.541666666664</v>
      </c>
      <c r="E653" t="s">
        <v>32</v>
      </c>
      <c r="F653">
        <v>301</v>
      </c>
      <c r="G653">
        <v>3144</v>
      </c>
      <c r="H653">
        <v>493</v>
      </c>
      <c r="I653">
        <v>6</v>
      </c>
      <c r="J653" t="s">
        <v>37</v>
      </c>
      <c r="K653" t="s">
        <v>38</v>
      </c>
      <c r="L653" t="s">
        <v>76</v>
      </c>
      <c r="M653" t="s">
        <v>23</v>
      </c>
      <c r="N653" t="s">
        <v>40</v>
      </c>
      <c r="O653">
        <v>4.7</v>
      </c>
      <c r="P653" t="s">
        <v>25</v>
      </c>
      <c r="Q653">
        <v>4.2</v>
      </c>
      <c r="R653">
        <v>4.7</v>
      </c>
      <c r="S653">
        <f>(C653-D653)*24</f>
        <v>2.0000000000582077</v>
      </c>
      <c r="T653">
        <f>IF(C653&lt;=D653,1,0)</f>
        <v>0</v>
      </c>
      <c r="U653">
        <f>(C653-B653)*24</f>
        <v>12</v>
      </c>
      <c r="V653" s="2">
        <f>G653/(F653*U653)</f>
        <v>0.87043189368770768</v>
      </c>
      <c r="W653" t="str">
        <f>IF(OR(MONTH(B653)=12, MONTH(B653)&lt;=2), "Winter", IF(AND(MONTH(B653)&gt;=7, MONTH(B653)&lt;=9), "Monsoon", "Other"))</f>
        <v>Winter</v>
      </c>
      <c r="X653">
        <f>IF(C653&gt;D653,1,0)</f>
        <v>1</v>
      </c>
      <c r="Y653" t="str">
        <f t="shared" si="20"/>
        <v>Slight Delay</v>
      </c>
      <c r="Z653">
        <f t="shared" si="21"/>
        <v>0</v>
      </c>
      <c r="AA653" s="6" t="str">
        <f>TEXT(B653, "yyyy-mm-dd")</f>
        <v>2024-01-28</v>
      </c>
    </row>
    <row r="654" spans="1:27" x14ac:dyDescent="0.3">
      <c r="A654" t="s">
        <v>742</v>
      </c>
      <c r="B654" s="1">
        <v>45319.166666666664</v>
      </c>
      <c r="C654" s="1">
        <v>45319.666666666664</v>
      </c>
      <c r="D654" s="1">
        <v>45319.583333333336</v>
      </c>
      <c r="E654" t="s">
        <v>55</v>
      </c>
      <c r="F654">
        <v>903</v>
      </c>
      <c r="G654">
        <v>2728</v>
      </c>
      <c r="H654">
        <v>467</v>
      </c>
      <c r="I654">
        <v>12</v>
      </c>
      <c r="J654" t="s">
        <v>28</v>
      </c>
      <c r="K654" t="s">
        <v>21</v>
      </c>
      <c r="L654" t="s">
        <v>58</v>
      </c>
      <c r="M654" t="s">
        <v>30</v>
      </c>
      <c r="N654" t="s">
        <v>24</v>
      </c>
      <c r="O654">
        <v>4.7</v>
      </c>
      <c r="P654" t="s">
        <v>25</v>
      </c>
      <c r="Q654">
        <v>4.3</v>
      </c>
      <c r="R654">
        <v>4.7</v>
      </c>
      <c r="S654">
        <f>(C654-D654)*24</f>
        <v>1.9999999998835847</v>
      </c>
      <c r="T654">
        <f>IF(C654&lt;=D654,1,0)</f>
        <v>0</v>
      </c>
      <c r="U654">
        <f>(C654-B654)*24</f>
        <v>12</v>
      </c>
      <c r="V654" s="2">
        <f>G654/(F654*U654)</f>
        <v>0.25175341454411221</v>
      </c>
      <c r="W654" t="str">
        <f>IF(OR(MONTH(B654)=12, MONTH(B654)&lt;=2), "Winter", IF(AND(MONTH(B654)&gt;=7, MONTH(B654)&lt;=9), "Monsoon", "Other"))</f>
        <v>Winter</v>
      </c>
      <c r="X654">
        <f>IF(C654&gt;D654,1,0)</f>
        <v>1</v>
      </c>
      <c r="Y654" t="str">
        <f t="shared" si="20"/>
        <v>Slight Delay</v>
      </c>
      <c r="Z654">
        <f t="shared" si="21"/>
        <v>0</v>
      </c>
      <c r="AA654" s="6" t="str">
        <f>TEXT(B654, "yyyy-mm-dd")</f>
        <v>2024-01-28</v>
      </c>
    </row>
    <row r="655" spans="1:27" x14ac:dyDescent="0.3">
      <c r="A655" t="s">
        <v>743</v>
      </c>
      <c r="B655" s="1">
        <v>45319.208333333336</v>
      </c>
      <c r="C655" s="1">
        <v>45319.708333333336</v>
      </c>
      <c r="D655" s="1">
        <v>45319.625</v>
      </c>
      <c r="E655" t="s">
        <v>50</v>
      </c>
      <c r="F655">
        <v>511</v>
      </c>
      <c r="G655">
        <v>4281</v>
      </c>
      <c r="H655">
        <v>594</v>
      </c>
      <c r="I655">
        <v>11</v>
      </c>
      <c r="J655" t="s">
        <v>37</v>
      </c>
      <c r="K655" t="s">
        <v>21</v>
      </c>
      <c r="L655" t="s">
        <v>100</v>
      </c>
      <c r="M655" t="s">
        <v>45</v>
      </c>
      <c r="N655" t="s">
        <v>40</v>
      </c>
      <c r="O655">
        <v>4</v>
      </c>
      <c r="P655" t="s">
        <v>25</v>
      </c>
      <c r="Q655">
        <v>4.2</v>
      </c>
      <c r="R655">
        <v>4</v>
      </c>
      <c r="S655">
        <f>(C655-D655)*24</f>
        <v>2.0000000000582077</v>
      </c>
      <c r="T655">
        <f>IF(C655&lt;=D655,1,0)</f>
        <v>0</v>
      </c>
      <c r="U655">
        <f>(C655-B655)*24</f>
        <v>12</v>
      </c>
      <c r="V655" s="2">
        <f>G655/(F655*U655)</f>
        <v>0.69814090019569475</v>
      </c>
      <c r="W655" t="str">
        <f>IF(OR(MONTH(B655)=12, MONTH(B655)&lt;=2), "Winter", IF(AND(MONTH(B655)&gt;=7, MONTH(B655)&lt;=9), "Monsoon", "Other"))</f>
        <v>Winter</v>
      </c>
      <c r="X655">
        <f>IF(C655&gt;D655,1,0)</f>
        <v>1</v>
      </c>
      <c r="Y655" t="str">
        <f t="shared" si="20"/>
        <v>Slight Delay</v>
      </c>
      <c r="Z655">
        <f t="shared" si="21"/>
        <v>0</v>
      </c>
      <c r="AA655" s="6" t="str">
        <f>TEXT(B655, "yyyy-mm-dd")</f>
        <v>2024-01-28</v>
      </c>
    </row>
    <row r="656" spans="1:27" x14ac:dyDescent="0.3">
      <c r="A656" t="s">
        <v>744</v>
      </c>
      <c r="B656" s="1">
        <v>45319.25</v>
      </c>
      <c r="C656" s="1">
        <v>45319.75</v>
      </c>
      <c r="D656" s="1">
        <v>45319.666666666664</v>
      </c>
      <c r="E656" t="s">
        <v>27</v>
      </c>
      <c r="F656">
        <v>788</v>
      </c>
      <c r="G656">
        <v>4156</v>
      </c>
      <c r="H656">
        <v>541</v>
      </c>
      <c r="I656">
        <v>4</v>
      </c>
      <c r="J656" t="s">
        <v>33</v>
      </c>
      <c r="K656" t="s">
        <v>34</v>
      </c>
      <c r="L656" t="s">
        <v>60</v>
      </c>
      <c r="M656" t="s">
        <v>61</v>
      </c>
      <c r="N656" t="s">
        <v>24</v>
      </c>
      <c r="P656" t="s">
        <v>25</v>
      </c>
      <c r="Q656">
        <v>4.3</v>
      </c>
      <c r="R656">
        <v>4.3</v>
      </c>
      <c r="S656">
        <f>(C656-D656)*24</f>
        <v>2.0000000000582077</v>
      </c>
      <c r="T656">
        <f>IF(C656&lt;=D656,1,0)</f>
        <v>0</v>
      </c>
      <c r="U656">
        <f>(C656-B656)*24</f>
        <v>12</v>
      </c>
      <c r="V656" s="2">
        <f>G656/(F656*U656)</f>
        <v>0.43950930626057527</v>
      </c>
      <c r="W656" t="str">
        <f>IF(OR(MONTH(B656)=12, MONTH(B656)&lt;=2), "Winter", IF(AND(MONTH(B656)&gt;=7, MONTH(B656)&lt;=9), "Monsoon", "Other"))</f>
        <v>Winter</v>
      </c>
      <c r="X656">
        <f>IF(C656&gt;D656,1,0)</f>
        <v>1</v>
      </c>
      <c r="Y656" t="str">
        <f t="shared" si="20"/>
        <v>Slight Delay</v>
      </c>
      <c r="Z656">
        <f t="shared" si="21"/>
        <v>0</v>
      </c>
      <c r="AA656" s="6" t="str">
        <f>TEXT(B656, "yyyy-mm-dd")</f>
        <v>2024-01-28</v>
      </c>
    </row>
    <row r="657" spans="1:27" x14ac:dyDescent="0.3">
      <c r="A657" t="s">
        <v>745</v>
      </c>
      <c r="B657" s="1">
        <v>45319.291666666664</v>
      </c>
      <c r="C657" s="1">
        <v>45319.791666666664</v>
      </c>
      <c r="D657" s="1">
        <v>45319.708333333336</v>
      </c>
      <c r="E657" t="s">
        <v>66</v>
      </c>
      <c r="F657">
        <v>668</v>
      </c>
      <c r="G657">
        <v>2500</v>
      </c>
      <c r="H657">
        <v>184</v>
      </c>
      <c r="I657">
        <v>13</v>
      </c>
      <c r="J657" t="s">
        <v>33</v>
      </c>
      <c r="K657" t="s">
        <v>34</v>
      </c>
      <c r="L657" t="s">
        <v>131</v>
      </c>
      <c r="M657" t="s">
        <v>30</v>
      </c>
      <c r="N657" t="s">
        <v>24</v>
      </c>
      <c r="O657">
        <v>4</v>
      </c>
      <c r="P657" t="s">
        <v>25</v>
      </c>
      <c r="Q657">
        <v>4.3</v>
      </c>
      <c r="R657">
        <v>4</v>
      </c>
      <c r="S657">
        <f>(C657-D657)*24</f>
        <v>1.9999999998835847</v>
      </c>
      <c r="T657">
        <f>IF(C657&lt;=D657,1,0)</f>
        <v>0</v>
      </c>
      <c r="U657">
        <f>(C657-B657)*24</f>
        <v>12</v>
      </c>
      <c r="V657" s="2">
        <f>G657/(F657*U657)</f>
        <v>0.31187624750499005</v>
      </c>
      <c r="W657" t="str">
        <f>IF(OR(MONTH(B657)=12, MONTH(B657)&lt;=2), "Winter", IF(AND(MONTH(B657)&gt;=7, MONTH(B657)&lt;=9), "Monsoon", "Other"))</f>
        <v>Winter</v>
      </c>
      <c r="X657">
        <f>IF(C657&gt;D657,1,0)</f>
        <v>1</v>
      </c>
      <c r="Y657" t="str">
        <f t="shared" si="20"/>
        <v>Slight Delay</v>
      </c>
      <c r="Z657">
        <f t="shared" si="21"/>
        <v>0</v>
      </c>
      <c r="AA657" s="6" t="str">
        <f>TEXT(B657, "yyyy-mm-dd")</f>
        <v>2024-01-28</v>
      </c>
    </row>
    <row r="658" spans="1:27" x14ac:dyDescent="0.3">
      <c r="A658" t="s">
        <v>746</v>
      </c>
      <c r="B658" s="1">
        <v>45319.333333333336</v>
      </c>
      <c r="C658" s="1">
        <v>45319.833333333336</v>
      </c>
      <c r="D658" s="1">
        <v>45319.75</v>
      </c>
      <c r="E658" t="s">
        <v>27</v>
      </c>
      <c r="F658">
        <v>657</v>
      </c>
      <c r="G658">
        <v>3768</v>
      </c>
      <c r="H658">
        <v>421</v>
      </c>
      <c r="I658">
        <v>29</v>
      </c>
      <c r="J658" t="s">
        <v>37</v>
      </c>
      <c r="K658" t="s">
        <v>34</v>
      </c>
      <c r="L658" t="s">
        <v>129</v>
      </c>
      <c r="M658" t="s">
        <v>23</v>
      </c>
      <c r="N658" t="s">
        <v>24</v>
      </c>
      <c r="O658">
        <v>4.2</v>
      </c>
      <c r="P658" t="s">
        <v>25</v>
      </c>
      <c r="Q658">
        <v>4.3</v>
      </c>
      <c r="R658">
        <v>4.2</v>
      </c>
      <c r="S658">
        <f>(C658-D658)*24</f>
        <v>2.0000000000582077</v>
      </c>
      <c r="T658">
        <f>IF(C658&lt;=D658,1,0)</f>
        <v>0</v>
      </c>
      <c r="U658">
        <f>(C658-B658)*24</f>
        <v>12</v>
      </c>
      <c r="V658" s="2">
        <f>G658/(F658*U658)</f>
        <v>0.47792998477929982</v>
      </c>
      <c r="W658" t="str">
        <f>IF(OR(MONTH(B658)=12, MONTH(B658)&lt;=2), "Winter", IF(AND(MONTH(B658)&gt;=7, MONTH(B658)&lt;=9), "Monsoon", "Other"))</f>
        <v>Winter</v>
      </c>
      <c r="X658">
        <f>IF(C658&gt;D658,1,0)</f>
        <v>1</v>
      </c>
      <c r="Y658" t="str">
        <f t="shared" si="20"/>
        <v>Slight Delay</v>
      </c>
      <c r="Z658">
        <f t="shared" si="21"/>
        <v>0</v>
      </c>
      <c r="AA658" s="6" t="str">
        <f>TEXT(B658, "yyyy-mm-dd")</f>
        <v>2024-01-28</v>
      </c>
    </row>
    <row r="659" spans="1:27" x14ac:dyDescent="0.3">
      <c r="A659" t="s">
        <v>747</v>
      </c>
      <c r="B659" s="1">
        <v>45319.375</v>
      </c>
      <c r="C659" s="1">
        <v>45319.875</v>
      </c>
      <c r="D659" s="1">
        <v>45319.791666666664</v>
      </c>
      <c r="E659" t="s">
        <v>27</v>
      </c>
      <c r="F659">
        <v>286</v>
      </c>
      <c r="G659">
        <v>1254</v>
      </c>
      <c r="H659">
        <v>485</v>
      </c>
      <c r="I659">
        <v>12</v>
      </c>
      <c r="J659" t="s">
        <v>20</v>
      </c>
      <c r="K659" t="s">
        <v>64</v>
      </c>
      <c r="L659" t="s">
        <v>76</v>
      </c>
      <c r="M659" t="s">
        <v>30</v>
      </c>
      <c r="N659" t="s">
        <v>40</v>
      </c>
      <c r="O659">
        <v>4.7</v>
      </c>
      <c r="P659" t="s">
        <v>25</v>
      </c>
      <c r="Q659">
        <v>4.3</v>
      </c>
      <c r="R659">
        <v>4.7</v>
      </c>
      <c r="S659">
        <f>(C659-D659)*24</f>
        <v>2.0000000000582077</v>
      </c>
      <c r="T659">
        <f>IF(C659&lt;=D659,1,0)</f>
        <v>0</v>
      </c>
      <c r="U659">
        <f>(C659-B659)*24</f>
        <v>12</v>
      </c>
      <c r="V659" s="2">
        <f>G659/(F659*U659)</f>
        <v>0.36538461538461536</v>
      </c>
      <c r="W659" t="str">
        <f>IF(OR(MONTH(B659)=12, MONTH(B659)&lt;=2), "Winter", IF(AND(MONTH(B659)&gt;=7, MONTH(B659)&lt;=9), "Monsoon", "Other"))</f>
        <v>Winter</v>
      </c>
      <c r="X659">
        <f>IF(C659&gt;D659,1,0)</f>
        <v>1</v>
      </c>
      <c r="Y659" t="str">
        <f t="shared" si="20"/>
        <v>Slight Delay</v>
      </c>
      <c r="Z659">
        <f t="shared" si="21"/>
        <v>0</v>
      </c>
      <c r="AA659" s="6" t="str">
        <f>TEXT(B659, "yyyy-mm-dd")</f>
        <v>2024-01-28</v>
      </c>
    </row>
    <row r="660" spans="1:27" x14ac:dyDescent="0.3">
      <c r="A660" t="s">
        <v>748</v>
      </c>
      <c r="B660" s="1">
        <v>45319.416666666664</v>
      </c>
      <c r="C660" s="1">
        <v>45319.916666666664</v>
      </c>
      <c r="D660" s="1">
        <v>45319.833333333336</v>
      </c>
      <c r="E660" t="s">
        <v>27</v>
      </c>
      <c r="F660">
        <v>886</v>
      </c>
      <c r="G660">
        <v>4081</v>
      </c>
      <c r="H660">
        <v>552</v>
      </c>
      <c r="I660">
        <v>14</v>
      </c>
      <c r="J660" t="s">
        <v>28</v>
      </c>
      <c r="K660" t="s">
        <v>34</v>
      </c>
      <c r="L660" t="s">
        <v>172</v>
      </c>
      <c r="M660" t="s">
        <v>30</v>
      </c>
      <c r="N660" t="s">
        <v>40</v>
      </c>
      <c r="P660" t="s">
        <v>25</v>
      </c>
      <c r="Q660">
        <v>4.3</v>
      </c>
      <c r="R660">
        <v>4.3</v>
      </c>
      <c r="S660">
        <f>(C660-D660)*24</f>
        <v>1.9999999998835847</v>
      </c>
      <c r="T660">
        <f>IF(C660&lt;=D660,1,0)</f>
        <v>0</v>
      </c>
      <c r="U660">
        <f>(C660-B660)*24</f>
        <v>12</v>
      </c>
      <c r="V660" s="2">
        <f>G660/(F660*U660)</f>
        <v>0.38384123401053422</v>
      </c>
      <c r="W660" t="str">
        <f>IF(OR(MONTH(B660)=12, MONTH(B660)&lt;=2), "Winter", IF(AND(MONTH(B660)&gt;=7, MONTH(B660)&lt;=9), "Monsoon", "Other"))</f>
        <v>Winter</v>
      </c>
      <c r="X660">
        <f>IF(C660&gt;D660,1,0)</f>
        <v>1</v>
      </c>
      <c r="Y660" t="str">
        <f t="shared" si="20"/>
        <v>Slight Delay</v>
      </c>
      <c r="Z660">
        <f t="shared" si="21"/>
        <v>0</v>
      </c>
      <c r="AA660" s="6" t="str">
        <f>TEXT(B660, "yyyy-mm-dd")</f>
        <v>2024-01-28</v>
      </c>
    </row>
    <row r="661" spans="1:27" x14ac:dyDescent="0.3">
      <c r="A661" t="s">
        <v>749</v>
      </c>
      <c r="B661" s="1">
        <v>45319.458333333336</v>
      </c>
      <c r="C661" s="1">
        <v>45319.958333333336</v>
      </c>
      <c r="D661" s="1">
        <v>45319.875</v>
      </c>
      <c r="E661" t="s">
        <v>32</v>
      </c>
      <c r="F661">
        <v>475</v>
      </c>
      <c r="G661">
        <v>3672</v>
      </c>
      <c r="H661">
        <v>651</v>
      </c>
      <c r="I661">
        <v>15</v>
      </c>
      <c r="J661" t="s">
        <v>37</v>
      </c>
      <c r="K661" t="s">
        <v>38</v>
      </c>
      <c r="L661" t="s">
        <v>117</v>
      </c>
      <c r="M661" t="s">
        <v>45</v>
      </c>
      <c r="N661" t="s">
        <v>24</v>
      </c>
      <c r="P661" t="s">
        <v>25</v>
      </c>
      <c r="Q661">
        <v>4.2</v>
      </c>
      <c r="R661">
        <v>4.2</v>
      </c>
      <c r="S661">
        <f>(C661-D661)*24</f>
        <v>2.0000000000582077</v>
      </c>
      <c r="T661">
        <f>IF(C661&lt;=D661,1,0)</f>
        <v>0</v>
      </c>
      <c r="U661">
        <f>(C661-B661)*24</f>
        <v>12</v>
      </c>
      <c r="V661" s="2">
        <f>G661/(F661*U661)</f>
        <v>0.64421052631578946</v>
      </c>
      <c r="W661" t="str">
        <f>IF(OR(MONTH(B661)=12, MONTH(B661)&lt;=2), "Winter", IF(AND(MONTH(B661)&gt;=7, MONTH(B661)&lt;=9), "Monsoon", "Other"))</f>
        <v>Winter</v>
      </c>
      <c r="X661">
        <f>IF(C661&gt;D661,1,0)</f>
        <v>1</v>
      </c>
      <c r="Y661" t="str">
        <f t="shared" si="20"/>
        <v>Slight Delay</v>
      </c>
      <c r="Z661">
        <f t="shared" si="21"/>
        <v>0</v>
      </c>
      <c r="AA661" s="6" t="str">
        <f>TEXT(B661, "yyyy-mm-dd")</f>
        <v>2024-01-28</v>
      </c>
    </row>
    <row r="662" spans="1:27" x14ac:dyDescent="0.3">
      <c r="A662" t="s">
        <v>750</v>
      </c>
      <c r="B662" s="1">
        <v>45319.5</v>
      </c>
      <c r="C662" s="1">
        <v>45320</v>
      </c>
      <c r="D662" s="1">
        <v>45319.916666666664</v>
      </c>
      <c r="E662" t="s">
        <v>32</v>
      </c>
      <c r="F662">
        <v>542</v>
      </c>
      <c r="G662">
        <v>4869</v>
      </c>
      <c r="H662">
        <v>706</v>
      </c>
      <c r="I662">
        <v>22</v>
      </c>
      <c r="J662" t="s">
        <v>37</v>
      </c>
      <c r="K662" t="s">
        <v>21</v>
      </c>
      <c r="L662" t="s">
        <v>67</v>
      </c>
      <c r="M662" t="s">
        <v>48</v>
      </c>
      <c r="N662" t="s">
        <v>40</v>
      </c>
      <c r="O662">
        <v>4</v>
      </c>
      <c r="P662" t="s">
        <v>25</v>
      </c>
      <c r="Q662">
        <v>4.2</v>
      </c>
      <c r="R662">
        <v>4</v>
      </c>
      <c r="S662">
        <f>(C662-D662)*24</f>
        <v>2.0000000000582077</v>
      </c>
      <c r="T662">
        <f>IF(C662&lt;=D662,1,0)</f>
        <v>0</v>
      </c>
      <c r="U662">
        <f>(C662-B662)*24</f>
        <v>12</v>
      </c>
      <c r="V662" s="2">
        <f>G662/(F662*U662)</f>
        <v>0.74861623616236161</v>
      </c>
      <c r="W662" t="str">
        <f>IF(OR(MONTH(B662)=12, MONTH(B662)&lt;=2), "Winter", IF(AND(MONTH(B662)&gt;=7, MONTH(B662)&lt;=9), "Monsoon", "Other"))</f>
        <v>Winter</v>
      </c>
      <c r="X662">
        <f>IF(C662&gt;D662,1,0)</f>
        <v>1</v>
      </c>
      <c r="Y662" t="str">
        <f t="shared" si="20"/>
        <v>Slight Delay</v>
      </c>
      <c r="Z662">
        <f t="shared" si="21"/>
        <v>0</v>
      </c>
      <c r="AA662" s="6" t="str">
        <f>TEXT(B662, "yyyy-mm-dd")</f>
        <v>2024-01-28</v>
      </c>
    </row>
    <row r="663" spans="1:27" x14ac:dyDescent="0.3">
      <c r="A663" t="s">
        <v>751</v>
      </c>
      <c r="B663" s="1">
        <v>45319.541666666664</v>
      </c>
      <c r="C663" s="1">
        <v>45320.041666666664</v>
      </c>
      <c r="D663" s="1">
        <v>45319.958333333336</v>
      </c>
      <c r="E663" t="s">
        <v>50</v>
      </c>
      <c r="F663">
        <v>980</v>
      </c>
      <c r="G663">
        <v>2751</v>
      </c>
      <c r="H663">
        <v>476</v>
      </c>
      <c r="I663">
        <v>5</v>
      </c>
      <c r="J663" t="s">
        <v>37</v>
      </c>
      <c r="K663" t="s">
        <v>21</v>
      </c>
      <c r="L663" t="s">
        <v>86</v>
      </c>
      <c r="M663" t="s">
        <v>48</v>
      </c>
      <c r="N663" t="s">
        <v>24</v>
      </c>
      <c r="O663">
        <v>4</v>
      </c>
      <c r="P663" t="s">
        <v>25</v>
      </c>
      <c r="Q663">
        <v>4.2</v>
      </c>
      <c r="R663">
        <v>4</v>
      </c>
      <c r="S663">
        <f>(C663-D663)*24</f>
        <v>1.9999999998835847</v>
      </c>
      <c r="T663">
        <f>IF(C663&lt;=D663,1,0)</f>
        <v>0</v>
      </c>
      <c r="U663">
        <f>(C663-B663)*24</f>
        <v>12</v>
      </c>
      <c r="V663" s="2">
        <f>G663/(F663*U663)</f>
        <v>0.23392857142857143</v>
      </c>
      <c r="W663" t="str">
        <f>IF(OR(MONTH(B663)=12, MONTH(B663)&lt;=2), "Winter", IF(AND(MONTH(B663)&gt;=7, MONTH(B663)&lt;=9), "Monsoon", "Other"))</f>
        <v>Winter</v>
      </c>
      <c r="X663">
        <f>IF(C663&gt;D663,1,0)</f>
        <v>1</v>
      </c>
      <c r="Y663" t="str">
        <f t="shared" si="20"/>
        <v>Slight Delay</v>
      </c>
      <c r="Z663">
        <f t="shared" si="21"/>
        <v>0</v>
      </c>
      <c r="AA663" s="6" t="str">
        <f>TEXT(B663, "yyyy-mm-dd")</f>
        <v>2024-01-28</v>
      </c>
    </row>
    <row r="664" spans="1:27" x14ac:dyDescent="0.3">
      <c r="A664" t="s">
        <v>752</v>
      </c>
      <c r="B664" s="1">
        <v>45319.583333333336</v>
      </c>
      <c r="C664" s="1">
        <v>45320.083333333336</v>
      </c>
      <c r="D664" s="1">
        <v>45320</v>
      </c>
      <c r="E664" t="s">
        <v>19</v>
      </c>
      <c r="F664">
        <v>902</v>
      </c>
      <c r="G664">
        <v>3835</v>
      </c>
      <c r="H664">
        <v>669</v>
      </c>
      <c r="I664">
        <v>23</v>
      </c>
      <c r="J664" t="s">
        <v>33</v>
      </c>
      <c r="K664" t="s">
        <v>64</v>
      </c>
      <c r="L664" t="s">
        <v>253</v>
      </c>
      <c r="M664" t="s">
        <v>30</v>
      </c>
      <c r="N664" t="s">
        <v>40</v>
      </c>
      <c r="O664">
        <v>4.2</v>
      </c>
      <c r="P664" t="s">
        <v>25</v>
      </c>
      <c r="Q664">
        <v>4.3</v>
      </c>
      <c r="R664">
        <v>4.2</v>
      </c>
      <c r="S664">
        <f>(C664-D664)*24</f>
        <v>2.0000000000582077</v>
      </c>
      <c r="T664">
        <f>IF(C664&lt;=D664,1,0)</f>
        <v>0</v>
      </c>
      <c r="U664">
        <f>(C664-B664)*24</f>
        <v>12</v>
      </c>
      <c r="V664" s="2">
        <f>G664/(F664*U664)</f>
        <v>0.35430524759793053</v>
      </c>
      <c r="W664" t="str">
        <f>IF(OR(MONTH(B664)=12, MONTH(B664)&lt;=2), "Winter", IF(AND(MONTH(B664)&gt;=7, MONTH(B664)&lt;=9), "Monsoon", "Other"))</f>
        <v>Winter</v>
      </c>
      <c r="X664">
        <f>IF(C664&gt;D664,1,0)</f>
        <v>1</v>
      </c>
      <c r="Y664" t="str">
        <f t="shared" si="20"/>
        <v>Slight Delay</v>
      </c>
      <c r="Z664">
        <f t="shared" si="21"/>
        <v>0</v>
      </c>
      <c r="AA664" s="6" t="str">
        <f>TEXT(B664, "yyyy-mm-dd")</f>
        <v>2024-01-28</v>
      </c>
    </row>
    <row r="665" spans="1:27" x14ac:dyDescent="0.3">
      <c r="A665" t="s">
        <v>753</v>
      </c>
      <c r="B665" s="1">
        <v>45319.625</v>
      </c>
      <c r="C665" s="1">
        <v>45320.125</v>
      </c>
      <c r="D665" s="1">
        <v>45320.041666666664</v>
      </c>
      <c r="E665" t="s">
        <v>66</v>
      </c>
      <c r="F665">
        <v>618</v>
      </c>
      <c r="G665">
        <v>1674</v>
      </c>
      <c r="H665">
        <v>513</v>
      </c>
      <c r="I665">
        <v>26</v>
      </c>
      <c r="J665" t="s">
        <v>33</v>
      </c>
      <c r="K665" t="s">
        <v>21</v>
      </c>
      <c r="L665" t="s">
        <v>74</v>
      </c>
      <c r="M665" t="s">
        <v>30</v>
      </c>
      <c r="N665" t="s">
        <v>24</v>
      </c>
      <c r="O665">
        <v>4</v>
      </c>
      <c r="P665" t="s">
        <v>25</v>
      </c>
      <c r="Q665">
        <v>4.3</v>
      </c>
      <c r="R665">
        <v>4</v>
      </c>
      <c r="S665">
        <f>(C665-D665)*24</f>
        <v>2.0000000000582077</v>
      </c>
      <c r="T665">
        <f>IF(C665&lt;=D665,1,0)</f>
        <v>0</v>
      </c>
      <c r="U665">
        <f>(C665-B665)*24</f>
        <v>12</v>
      </c>
      <c r="V665" s="2">
        <f>G665/(F665*U665)</f>
        <v>0.22572815533980584</v>
      </c>
      <c r="W665" t="str">
        <f>IF(OR(MONTH(B665)=12, MONTH(B665)&lt;=2), "Winter", IF(AND(MONTH(B665)&gt;=7, MONTH(B665)&lt;=9), "Monsoon", "Other"))</f>
        <v>Winter</v>
      </c>
      <c r="X665">
        <f>IF(C665&gt;D665,1,0)</f>
        <v>1</v>
      </c>
      <c r="Y665" t="str">
        <f t="shared" si="20"/>
        <v>Slight Delay</v>
      </c>
      <c r="Z665">
        <f t="shared" si="21"/>
        <v>0</v>
      </c>
      <c r="AA665" s="6" t="str">
        <f>TEXT(B665, "yyyy-mm-dd")</f>
        <v>2024-01-28</v>
      </c>
    </row>
    <row r="666" spans="1:27" x14ac:dyDescent="0.3">
      <c r="A666" t="s">
        <v>754</v>
      </c>
      <c r="B666" s="1">
        <v>45319.666666666664</v>
      </c>
      <c r="C666" s="1">
        <v>45320.166666666664</v>
      </c>
      <c r="D666" s="1">
        <v>45320.083333333336</v>
      </c>
      <c r="E666" t="s">
        <v>32</v>
      </c>
      <c r="F666">
        <v>521</v>
      </c>
      <c r="G666">
        <v>2894</v>
      </c>
      <c r="H666">
        <v>149</v>
      </c>
      <c r="I666">
        <v>5</v>
      </c>
      <c r="J666" t="s">
        <v>20</v>
      </c>
      <c r="K666" t="s">
        <v>34</v>
      </c>
      <c r="L666" t="s">
        <v>229</v>
      </c>
      <c r="M666" t="s">
        <v>23</v>
      </c>
      <c r="N666" t="s">
        <v>40</v>
      </c>
      <c r="O666">
        <v>4.5</v>
      </c>
      <c r="P666" t="s">
        <v>25</v>
      </c>
      <c r="Q666">
        <v>4.2</v>
      </c>
      <c r="R666">
        <v>4.5</v>
      </c>
      <c r="S666">
        <f>(C666-D666)*24</f>
        <v>1.9999999998835847</v>
      </c>
      <c r="T666">
        <f>IF(C666&lt;=D666,1,0)</f>
        <v>0</v>
      </c>
      <c r="U666">
        <f>(C666-B666)*24</f>
        <v>12</v>
      </c>
      <c r="V666" s="2">
        <f>G666/(F666*U666)</f>
        <v>0.46289187460012798</v>
      </c>
      <c r="W666" t="str">
        <f>IF(OR(MONTH(B666)=12, MONTH(B666)&lt;=2), "Winter", IF(AND(MONTH(B666)&gt;=7, MONTH(B666)&lt;=9), "Monsoon", "Other"))</f>
        <v>Winter</v>
      </c>
      <c r="X666">
        <f>IF(C666&gt;D666,1,0)</f>
        <v>1</v>
      </c>
      <c r="Y666" t="str">
        <f t="shared" si="20"/>
        <v>Slight Delay</v>
      </c>
      <c r="Z666">
        <f t="shared" si="21"/>
        <v>0</v>
      </c>
      <c r="AA666" s="6" t="str">
        <f>TEXT(B666, "yyyy-mm-dd")</f>
        <v>2024-01-28</v>
      </c>
    </row>
    <row r="667" spans="1:27" x14ac:dyDescent="0.3">
      <c r="A667" t="s">
        <v>755</v>
      </c>
      <c r="B667" s="1">
        <v>45319.708333333336</v>
      </c>
      <c r="C667" s="1">
        <v>45320.208333333336</v>
      </c>
      <c r="D667" s="1">
        <v>45320.125</v>
      </c>
      <c r="E667" t="s">
        <v>50</v>
      </c>
      <c r="F667">
        <v>367</v>
      </c>
      <c r="G667">
        <v>809</v>
      </c>
      <c r="H667">
        <v>709</v>
      </c>
      <c r="I667">
        <v>26</v>
      </c>
      <c r="J667" t="s">
        <v>28</v>
      </c>
      <c r="K667" t="s">
        <v>64</v>
      </c>
      <c r="L667" t="s">
        <v>214</v>
      </c>
      <c r="M667" t="s">
        <v>23</v>
      </c>
      <c r="N667" t="s">
        <v>40</v>
      </c>
      <c r="O667">
        <v>4</v>
      </c>
      <c r="P667" t="s">
        <v>25</v>
      </c>
      <c r="Q667">
        <v>4.2</v>
      </c>
      <c r="R667">
        <v>4</v>
      </c>
      <c r="S667">
        <f>(C667-D667)*24</f>
        <v>2.0000000000582077</v>
      </c>
      <c r="T667">
        <f>IF(C667&lt;=D667,1,0)</f>
        <v>0</v>
      </c>
      <c r="U667">
        <f>(C667-B667)*24</f>
        <v>12</v>
      </c>
      <c r="V667" s="2">
        <f>G667/(F667*U667)</f>
        <v>0.18369663941871026</v>
      </c>
      <c r="W667" t="str">
        <f>IF(OR(MONTH(B667)=12, MONTH(B667)&lt;=2), "Winter", IF(AND(MONTH(B667)&gt;=7, MONTH(B667)&lt;=9), "Monsoon", "Other"))</f>
        <v>Winter</v>
      </c>
      <c r="X667">
        <f>IF(C667&gt;D667,1,0)</f>
        <v>1</v>
      </c>
      <c r="Y667" t="str">
        <f t="shared" si="20"/>
        <v>Slight Delay</v>
      </c>
      <c r="Z667">
        <f t="shared" si="21"/>
        <v>0</v>
      </c>
      <c r="AA667" s="6" t="str">
        <f>TEXT(B667, "yyyy-mm-dd")</f>
        <v>2024-01-28</v>
      </c>
    </row>
    <row r="668" spans="1:27" x14ac:dyDescent="0.3">
      <c r="A668" t="s">
        <v>756</v>
      </c>
      <c r="B668" s="1">
        <v>45319.75</v>
      </c>
      <c r="C668" s="1">
        <v>45320.25</v>
      </c>
      <c r="D668" s="1">
        <v>45320.166666666664</v>
      </c>
      <c r="E668" t="s">
        <v>66</v>
      </c>
      <c r="F668">
        <v>568</v>
      </c>
      <c r="G668">
        <v>2236</v>
      </c>
      <c r="H668">
        <v>547</v>
      </c>
      <c r="I668">
        <v>28</v>
      </c>
      <c r="J668" t="s">
        <v>37</v>
      </c>
      <c r="K668" t="s">
        <v>64</v>
      </c>
      <c r="L668" t="s">
        <v>253</v>
      </c>
      <c r="M668" t="s">
        <v>45</v>
      </c>
      <c r="N668" t="s">
        <v>40</v>
      </c>
      <c r="O668">
        <v>4</v>
      </c>
      <c r="P668" t="s">
        <v>25</v>
      </c>
      <c r="Q668">
        <v>4.2</v>
      </c>
      <c r="R668">
        <v>4</v>
      </c>
      <c r="S668">
        <f>(C668-D668)*24</f>
        <v>2.0000000000582077</v>
      </c>
      <c r="T668">
        <f>IF(C668&lt;=D668,1,0)</f>
        <v>0</v>
      </c>
      <c r="U668">
        <f>(C668-B668)*24</f>
        <v>12</v>
      </c>
      <c r="V668" s="2">
        <f>G668/(F668*U668)</f>
        <v>0.32805164319248825</v>
      </c>
      <c r="W668" t="str">
        <f>IF(OR(MONTH(B668)=12, MONTH(B668)&lt;=2), "Winter", IF(AND(MONTH(B668)&gt;=7, MONTH(B668)&lt;=9), "Monsoon", "Other"))</f>
        <v>Winter</v>
      </c>
      <c r="X668">
        <f>IF(C668&gt;D668,1,0)</f>
        <v>1</v>
      </c>
      <c r="Y668" t="str">
        <f t="shared" si="20"/>
        <v>Slight Delay</v>
      </c>
      <c r="Z668">
        <f t="shared" si="21"/>
        <v>0</v>
      </c>
      <c r="AA668" s="6" t="str">
        <f>TEXT(B668, "yyyy-mm-dd")</f>
        <v>2024-01-28</v>
      </c>
    </row>
    <row r="669" spans="1:27" x14ac:dyDescent="0.3">
      <c r="A669" t="s">
        <v>757</v>
      </c>
      <c r="B669" s="1">
        <v>45319.791666666664</v>
      </c>
      <c r="C669" s="1">
        <v>45320.291666666664</v>
      </c>
      <c r="D669" s="1">
        <v>45320.208333333336</v>
      </c>
      <c r="E669" t="s">
        <v>66</v>
      </c>
      <c r="F669">
        <v>604</v>
      </c>
      <c r="G669">
        <v>2802</v>
      </c>
      <c r="H669">
        <v>351</v>
      </c>
      <c r="I669">
        <v>7</v>
      </c>
      <c r="J669" t="s">
        <v>33</v>
      </c>
      <c r="K669" t="s">
        <v>21</v>
      </c>
      <c r="L669" t="s">
        <v>94</v>
      </c>
      <c r="M669" t="s">
        <v>48</v>
      </c>
      <c r="N669" t="s">
        <v>24</v>
      </c>
      <c r="O669">
        <v>4.5</v>
      </c>
      <c r="P669" t="s">
        <v>25</v>
      </c>
      <c r="Q669">
        <v>4.2</v>
      </c>
      <c r="R669">
        <v>4.5</v>
      </c>
      <c r="S669">
        <f>(C669-D669)*24</f>
        <v>1.9999999998835847</v>
      </c>
      <c r="T669">
        <f>IF(C669&lt;=D669,1,0)</f>
        <v>0</v>
      </c>
      <c r="U669">
        <f>(C669-B669)*24</f>
        <v>12</v>
      </c>
      <c r="V669" s="2">
        <f>G669/(F669*U669)</f>
        <v>0.38658940397350994</v>
      </c>
      <c r="W669" t="str">
        <f>IF(OR(MONTH(B669)=12, MONTH(B669)&lt;=2), "Winter", IF(AND(MONTH(B669)&gt;=7, MONTH(B669)&lt;=9), "Monsoon", "Other"))</f>
        <v>Winter</v>
      </c>
      <c r="X669">
        <f>IF(C669&gt;D669,1,0)</f>
        <v>1</v>
      </c>
      <c r="Y669" t="str">
        <f t="shared" si="20"/>
        <v>Slight Delay</v>
      </c>
      <c r="Z669">
        <f t="shared" si="21"/>
        <v>0</v>
      </c>
      <c r="AA669" s="6" t="str">
        <f>TEXT(B669, "yyyy-mm-dd")</f>
        <v>2024-01-28</v>
      </c>
    </row>
    <row r="670" spans="1:27" x14ac:dyDescent="0.3">
      <c r="A670" t="s">
        <v>758</v>
      </c>
      <c r="B670" s="1">
        <v>45319.833333333336</v>
      </c>
      <c r="C670" s="1">
        <v>45320.333333333336</v>
      </c>
      <c r="D670" s="1">
        <v>45320.25</v>
      </c>
      <c r="E670" t="s">
        <v>19</v>
      </c>
      <c r="F670">
        <v>193</v>
      </c>
      <c r="G670">
        <v>1380</v>
      </c>
      <c r="H670">
        <v>431</v>
      </c>
      <c r="I670">
        <v>25</v>
      </c>
      <c r="J670" t="s">
        <v>28</v>
      </c>
      <c r="K670" t="s">
        <v>64</v>
      </c>
      <c r="L670" t="s">
        <v>225</v>
      </c>
      <c r="M670" t="s">
        <v>48</v>
      </c>
      <c r="N670" t="s">
        <v>24</v>
      </c>
      <c r="O670">
        <v>4.2</v>
      </c>
      <c r="P670" t="s">
        <v>25</v>
      </c>
      <c r="Q670">
        <v>4.2</v>
      </c>
      <c r="R670">
        <v>4.2</v>
      </c>
      <c r="S670">
        <f>(C670-D670)*24</f>
        <v>2.0000000000582077</v>
      </c>
      <c r="T670">
        <f>IF(C670&lt;=D670,1,0)</f>
        <v>0</v>
      </c>
      <c r="U670">
        <f>(C670-B670)*24</f>
        <v>12</v>
      </c>
      <c r="V670" s="2">
        <f>G670/(F670*U670)</f>
        <v>0.59585492227979275</v>
      </c>
      <c r="W670" t="str">
        <f>IF(OR(MONTH(B670)=12, MONTH(B670)&lt;=2), "Winter", IF(AND(MONTH(B670)&gt;=7, MONTH(B670)&lt;=9), "Monsoon", "Other"))</f>
        <v>Winter</v>
      </c>
      <c r="X670">
        <f>IF(C670&gt;D670,1,0)</f>
        <v>1</v>
      </c>
      <c r="Y670" t="str">
        <f t="shared" si="20"/>
        <v>Slight Delay</v>
      </c>
      <c r="Z670">
        <f t="shared" si="21"/>
        <v>0</v>
      </c>
      <c r="AA670" s="6" t="str">
        <f>TEXT(B670, "yyyy-mm-dd")</f>
        <v>2024-01-28</v>
      </c>
    </row>
    <row r="671" spans="1:27" x14ac:dyDescent="0.3">
      <c r="A671" t="s">
        <v>759</v>
      </c>
      <c r="B671" s="1">
        <v>45319.875</v>
      </c>
      <c r="C671" s="1">
        <v>45320.375</v>
      </c>
      <c r="D671" s="1">
        <v>45320.291666666664</v>
      </c>
      <c r="E671" t="s">
        <v>66</v>
      </c>
      <c r="F671">
        <v>383</v>
      </c>
      <c r="G671">
        <v>3600</v>
      </c>
      <c r="H671">
        <v>436</v>
      </c>
      <c r="I671">
        <v>10</v>
      </c>
      <c r="J671" t="s">
        <v>28</v>
      </c>
      <c r="K671" t="s">
        <v>21</v>
      </c>
      <c r="L671" t="s">
        <v>35</v>
      </c>
      <c r="M671" t="s">
        <v>23</v>
      </c>
      <c r="N671" t="s">
        <v>40</v>
      </c>
      <c r="P671" t="s">
        <v>25</v>
      </c>
      <c r="Q671">
        <v>4.2</v>
      </c>
      <c r="R671">
        <v>4.2</v>
      </c>
      <c r="S671">
        <f>(C671-D671)*24</f>
        <v>2.0000000000582077</v>
      </c>
      <c r="T671">
        <f>IF(C671&lt;=D671,1,0)</f>
        <v>0</v>
      </c>
      <c r="U671">
        <f>(C671-B671)*24</f>
        <v>12</v>
      </c>
      <c r="V671" s="2">
        <f>G671/(F671*U671)</f>
        <v>0.78328981723237601</v>
      </c>
      <c r="W671" t="str">
        <f>IF(OR(MONTH(B671)=12, MONTH(B671)&lt;=2), "Winter", IF(AND(MONTH(B671)&gt;=7, MONTH(B671)&lt;=9), "Monsoon", "Other"))</f>
        <v>Winter</v>
      </c>
      <c r="X671">
        <f>IF(C671&gt;D671,1,0)</f>
        <v>1</v>
      </c>
      <c r="Y671" t="str">
        <f t="shared" si="20"/>
        <v>Slight Delay</v>
      </c>
      <c r="Z671">
        <f t="shared" si="21"/>
        <v>0</v>
      </c>
      <c r="AA671" s="6" t="str">
        <f>TEXT(B671, "yyyy-mm-dd")</f>
        <v>2024-01-28</v>
      </c>
    </row>
    <row r="672" spans="1:27" x14ac:dyDescent="0.3">
      <c r="A672" t="s">
        <v>760</v>
      </c>
      <c r="B672" s="1">
        <v>45319.916666666664</v>
      </c>
      <c r="C672" s="1">
        <v>45320.416666666664</v>
      </c>
      <c r="D672" s="1">
        <v>45320.333333333336</v>
      </c>
      <c r="E672" t="s">
        <v>66</v>
      </c>
      <c r="F672">
        <v>592</v>
      </c>
      <c r="G672">
        <v>2052</v>
      </c>
      <c r="H672">
        <v>393</v>
      </c>
      <c r="I672">
        <v>28</v>
      </c>
      <c r="J672" t="s">
        <v>28</v>
      </c>
      <c r="K672" t="s">
        <v>64</v>
      </c>
      <c r="L672" t="s">
        <v>201</v>
      </c>
      <c r="M672" t="s">
        <v>48</v>
      </c>
      <c r="N672" t="s">
        <v>24</v>
      </c>
      <c r="P672" t="s">
        <v>25</v>
      </c>
      <c r="Q672">
        <v>4.2</v>
      </c>
      <c r="R672">
        <v>4.2</v>
      </c>
      <c r="S672">
        <f>(C672-D672)*24</f>
        <v>1.9999999998835847</v>
      </c>
      <c r="T672">
        <f>IF(C672&lt;=D672,1,0)</f>
        <v>0</v>
      </c>
      <c r="U672">
        <f>(C672-B672)*24</f>
        <v>12</v>
      </c>
      <c r="V672" s="2">
        <f>G672/(F672*U672)</f>
        <v>0.28885135135135137</v>
      </c>
      <c r="W672" t="str">
        <f>IF(OR(MONTH(B672)=12, MONTH(B672)&lt;=2), "Winter", IF(AND(MONTH(B672)&gt;=7, MONTH(B672)&lt;=9), "Monsoon", "Other"))</f>
        <v>Winter</v>
      </c>
      <c r="X672">
        <f>IF(C672&gt;D672,1,0)</f>
        <v>1</v>
      </c>
      <c r="Y672" t="str">
        <f t="shared" si="20"/>
        <v>Slight Delay</v>
      </c>
      <c r="Z672">
        <f t="shared" si="21"/>
        <v>0</v>
      </c>
      <c r="AA672" s="6" t="str">
        <f>TEXT(B672, "yyyy-mm-dd")</f>
        <v>2024-01-28</v>
      </c>
    </row>
    <row r="673" spans="1:27" x14ac:dyDescent="0.3">
      <c r="A673" t="s">
        <v>761</v>
      </c>
      <c r="B673" s="1">
        <v>45319.958333333336</v>
      </c>
      <c r="C673" s="1">
        <v>45320.458333333336</v>
      </c>
      <c r="D673" s="1">
        <v>45320.375</v>
      </c>
      <c r="E673" t="s">
        <v>32</v>
      </c>
      <c r="F673">
        <v>388</v>
      </c>
      <c r="G673">
        <v>992</v>
      </c>
      <c r="H673">
        <v>227</v>
      </c>
      <c r="I673">
        <v>9</v>
      </c>
      <c r="J673" t="s">
        <v>37</v>
      </c>
      <c r="K673" t="s">
        <v>34</v>
      </c>
      <c r="L673" t="s">
        <v>127</v>
      </c>
      <c r="M673" t="s">
        <v>45</v>
      </c>
      <c r="N673" t="s">
        <v>24</v>
      </c>
      <c r="O673">
        <v>4</v>
      </c>
      <c r="P673" t="s">
        <v>25</v>
      </c>
      <c r="Q673">
        <v>4.2</v>
      </c>
      <c r="R673">
        <v>4</v>
      </c>
      <c r="S673">
        <f>(C673-D673)*24</f>
        <v>2.0000000000582077</v>
      </c>
      <c r="T673">
        <f>IF(C673&lt;=D673,1,0)</f>
        <v>0</v>
      </c>
      <c r="U673">
        <f>(C673-B673)*24</f>
        <v>12</v>
      </c>
      <c r="V673" s="2">
        <f>G673/(F673*U673)</f>
        <v>0.21305841924398625</v>
      </c>
      <c r="W673" t="str">
        <f>IF(OR(MONTH(B673)=12, MONTH(B673)&lt;=2), "Winter", IF(AND(MONTH(B673)&gt;=7, MONTH(B673)&lt;=9), "Monsoon", "Other"))</f>
        <v>Winter</v>
      </c>
      <c r="X673">
        <f>IF(C673&gt;D673,1,0)</f>
        <v>1</v>
      </c>
      <c r="Y673" t="str">
        <f t="shared" si="20"/>
        <v>Slight Delay</v>
      </c>
      <c r="Z673">
        <f t="shared" si="21"/>
        <v>0</v>
      </c>
      <c r="AA673" s="6" t="str">
        <f>TEXT(B673, "yyyy-mm-dd")</f>
        <v>2024-01-28</v>
      </c>
    </row>
    <row r="674" spans="1:27" x14ac:dyDescent="0.3">
      <c r="A674" t="s">
        <v>762</v>
      </c>
      <c r="B674" s="1">
        <v>45320</v>
      </c>
      <c r="C674" s="1">
        <v>45320.5</v>
      </c>
      <c r="D674" s="1">
        <v>45320.416666666664</v>
      </c>
      <c r="E674" t="s">
        <v>32</v>
      </c>
      <c r="F674">
        <v>907</v>
      </c>
      <c r="G674">
        <v>4943</v>
      </c>
      <c r="H674">
        <v>478</v>
      </c>
      <c r="I674">
        <v>9</v>
      </c>
      <c r="J674" t="s">
        <v>28</v>
      </c>
      <c r="K674" t="s">
        <v>64</v>
      </c>
      <c r="L674" t="s">
        <v>74</v>
      </c>
      <c r="M674" t="s">
        <v>30</v>
      </c>
      <c r="N674" t="s">
        <v>40</v>
      </c>
      <c r="O674">
        <v>4.2</v>
      </c>
      <c r="P674" t="s">
        <v>25</v>
      </c>
      <c r="Q674">
        <v>4.3</v>
      </c>
      <c r="R674">
        <v>4.2</v>
      </c>
      <c r="S674">
        <f>(C674-D674)*24</f>
        <v>2.0000000000582077</v>
      </c>
      <c r="T674">
        <f>IF(C674&lt;=D674,1,0)</f>
        <v>0</v>
      </c>
      <c r="U674">
        <f>(C674-B674)*24</f>
        <v>12</v>
      </c>
      <c r="V674" s="2">
        <f>G674/(F674*U674)</f>
        <v>0.45415288496876149</v>
      </c>
      <c r="W674" t="str">
        <f>IF(OR(MONTH(B674)=12, MONTH(B674)&lt;=2), "Winter", IF(AND(MONTH(B674)&gt;=7, MONTH(B674)&lt;=9), "Monsoon", "Other"))</f>
        <v>Winter</v>
      </c>
      <c r="X674">
        <f>IF(C674&gt;D674,1,0)</f>
        <v>1</v>
      </c>
      <c r="Y674" t="str">
        <f t="shared" si="20"/>
        <v>Slight Delay</v>
      </c>
      <c r="Z674">
        <f t="shared" si="21"/>
        <v>0</v>
      </c>
      <c r="AA674" s="6" t="str">
        <f>TEXT(B674, "yyyy-mm-dd")</f>
        <v>2024-01-29</v>
      </c>
    </row>
    <row r="675" spans="1:27" x14ac:dyDescent="0.3">
      <c r="A675" t="s">
        <v>763</v>
      </c>
      <c r="B675" s="1">
        <v>45320.041666666664</v>
      </c>
      <c r="C675" s="1">
        <v>45320.541666666664</v>
      </c>
      <c r="D675" s="1">
        <v>45320.458333333336</v>
      </c>
      <c r="E675" t="s">
        <v>27</v>
      </c>
      <c r="F675">
        <v>359</v>
      </c>
      <c r="G675">
        <v>1585</v>
      </c>
      <c r="H675">
        <v>447</v>
      </c>
      <c r="I675">
        <v>29</v>
      </c>
      <c r="J675" t="s">
        <v>20</v>
      </c>
      <c r="K675" t="s">
        <v>38</v>
      </c>
      <c r="L675" t="s">
        <v>214</v>
      </c>
      <c r="M675" t="s">
        <v>48</v>
      </c>
      <c r="N675" t="s">
        <v>24</v>
      </c>
      <c r="O675">
        <v>4</v>
      </c>
      <c r="P675" t="s">
        <v>25</v>
      </c>
      <c r="Q675">
        <v>4.2</v>
      </c>
      <c r="R675">
        <v>4</v>
      </c>
      <c r="S675">
        <f>(C675-D675)*24</f>
        <v>1.9999999998835847</v>
      </c>
      <c r="T675">
        <f>IF(C675&lt;=D675,1,0)</f>
        <v>0</v>
      </c>
      <c r="U675">
        <f>(C675-B675)*24</f>
        <v>12</v>
      </c>
      <c r="V675" s="2">
        <f>G675/(F675*U675)</f>
        <v>0.36792014856081706</v>
      </c>
      <c r="W675" t="str">
        <f>IF(OR(MONTH(B675)=12, MONTH(B675)&lt;=2), "Winter", IF(AND(MONTH(B675)&gt;=7, MONTH(B675)&lt;=9), "Monsoon", "Other"))</f>
        <v>Winter</v>
      </c>
      <c r="X675">
        <f>IF(C675&gt;D675,1,0)</f>
        <v>1</v>
      </c>
      <c r="Y675" t="str">
        <f t="shared" si="20"/>
        <v>Slight Delay</v>
      </c>
      <c r="Z675">
        <f t="shared" si="21"/>
        <v>0</v>
      </c>
      <c r="AA675" s="6" t="str">
        <f>TEXT(B675, "yyyy-mm-dd")</f>
        <v>2024-01-29</v>
      </c>
    </row>
    <row r="676" spans="1:27" x14ac:dyDescent="0.3">
      <c r="A676" t="s">
        <v>764</v>
      </c>
      <c r="B676" s="1">
        <v>45320.083333333336</v>
      </c>
      <c r="C676" s="1">
        <v>45320.583333333336</v>
      </c>
      <c r="D676" s="1">
        <v>45320.5</v>
      </c>
      <c r="E676" t="s">
        <v>55</v>
      </c>
      <c r="F676">
        <v>302</v>
      </c>
      <c r="G676">
        <v>4508</v>
      </c>
      <c r="H676">
        <v>215</v>
      </c>
      <c r="I676">
        <v>8</v>
      </c>
      <c r="J676" t="s">
        <v>33</v>
      </c>
      <c r="K676" t="s">
        <v>34</v>
      </c>
      <c r="L676" t="s">
        <v>56</v>
      </c>
      <c r="M676" t="s">
        <v>61</v>
      </c>
      <c r="N676" t="s">
        <v>40</v>
      </c>
      <c r="P676" t="s">
        <v>25</v>
      </c>
      <c r="Q676">
        <v>4.4000000000000004</v>
      </c>
      <c r="R676">
        <v>4.4000000000000004</v>
      </c>
      <c r="S676">
        <f>(C676-D676)*24</f>
        <v>2.0000000000582077</v>
      </c>
      <c r="T676">
        <f>IF(C676&lt;=D676,1,0)</f>
        <v>0</v>
      </c>
      <c r="U676">
        <f>(C676-B676)*24</f>
        <v>12</v>
      </c>
      <c r="V676" s="2">
        <f>G676/(F676*U676)</f>
        <v>1.2439293598233996</v>
      </c>
      <c r="W676" t="str">
        <f>IF(OR(MONTH(B676)=12, MONTH(B676)&lt;=2), "Winter", IF(AND(MONTH(B676)&gt;=7, MONTH(B676)&lt;=9), "Monsoon", "Other"))</f>
        <v>Winter</v>
      </c>
      <c r="X676">
        <f>IF(C676&gt;D676,1,0)</f>
        <v>1</v>
      </c>
      <c r="Y676" t="str">
        <f t="shared" si="20"/>
        <v>Slight Delay</v>
      </c>
      <c r="Z676">
        <f t="shared" si="21"/>
        <v>0</v>
      </c>
      <c r="AA676" s="6" t="str">
        <f>TEXT(B676, "yyyy-mm-dd")</f>
        <v>2024-01-29</v>
      </c>
    </row>
    <row r="677" spans="1:27" x14ac:dyDescent="0.3">
      <c r="A677" t="s">
        <v>765</v>
      </c>
      <c r="B677" s="1">
        <v>45320.125</v>
      </c>
      <c r="C677" s="1">
        <v>45320.625</v>
      </c>
      <c r="D677" s="1">
        <v>45320.541666666664</v>
      </c>
      <c r="E677" t="s">
        <v>55</v>
      </c>
      <c r="F677">
        <v>375</v>
      </c>
      <c r="G677">
        <v>2562</v>
      </c>
      <c r="H677">
        <v>685</v>
      </c>
      <c r="I677">
        <v>10</v>
      </c>
      <c r="J677" t="s">
        <v>33</v>
      </c>
      <c r="K677" t="s">
        <v>34</v>
      </c>
      <c r="L677" t="s">
        <v>94</v>
      </c>
      <c r="M677" t="s">
        <v>45</v>
      </c>
      <c r="N677" t="s">
        <v>24</v>
      </c>
      <c r="O677">
        <v>4</v>
      </c>
      <c r="P677" t="s">
        <v>25</v>
      </c>
      <c r="Q677">
        <v>4.2</v>
      </c>
      <c r="R677">
        <v>4</v>
      </c>
      <c r="S677">
        <f>(C677-D677)*24</f>
        <v>2.0000000000582077</v>
      </c>
      <c r="T677">
        <f>IF(C677&lt;=D677,1,0)</f>
        <v>0</v>
      </c>
      <c r="U677">
        <f>(C677-B677)*24</f>
        <v>12</v>
      </c>
      <c r="V677" s="2">
        <f>G677/(F677*U677)</f>
        <v>0.56933333333333336</v>
      </c>
      <c r="W677" t="str">
        <f>IF(OR(MONTH(B677)=12, MONTH(B677)&lt;=2), "Winter", IF(AND(MONTH(B677)&gt;=7, MONTH(B677)&lt;=9), "Monsoon", "Other"))</f>
        <v>Winter</v>
      </c>
      <c r="X677">
        <f>IF(C677&gt;D677,1,0)</f>
        <v>1</v>
      </c>
      <c r="Y677" t="str">
        <f t="shared" si="20"/>
        <v>Slight Delay</v>
      </c>
      <c r="Z677">
        <f t="shared" si="21"/>
        <v>0</v>
      </c>
      <c r="AA677" s="6" t="str">
        <f>TEXT(B677, "yyyy-mm-dd")</f>
        <v>2024-01-29</v>
      </c>
    </row>
    <row r="678" spans="1:27" x14ac:dyDescent="0.3">
      <c r="A678" t="s">
        <v>766</v>
      </c>
      <c r="B678" s="1">
        <v>45320.166666666664</v>
      </c>
      <c r="C678" s="1">
        <v>45320.666666666664</v>
      </c>
      <c r="D678" s="1">
        <v>45320.583333333336</v>
      </c>
      <c r="E678" t="s">
        <v>55</v>
      </c>
      <c r="F678">
        <v>490</v>
      </c>
      <c r="G678">
        <v>4355</v>
      </c>
      <c r="H678">
        <v>482</v>
      </c>
      <c r="I678">
        <v>2</v>
      </c>
      <c r="J678" t="s">
        <v>28</v>
      </c>
      <c r="K678" t="s">
        <v>64</v>
      </c>
      <c r="L678" t="s">
        <v>88</v>
      </c>
      <c r="M678" t="s">
        <v>45</v>
      </c>
      <c r="N678" t="s">
        <v>24</v>
      </c>
      <c r="P678" t="s">
        <v>25</v>
      </c>
      <c r="Q678">
        <v>4.2</v>
      </c>
      <c r="R678">
        <v>4.2</v>
      </c>
      <c r="S678">
        <f>(C678-D678)*24</f>
        <v>1.9999999998835847</v>
      </c>
      <c r="T678">
        <f>IF(C678&lt;=D678,1,0)</f>
        <v>0</v>
      </c>
      <c r="U678">
        <f>(C678-B678)*24</f>
        <v>12</v>
      </c>
      <c r="V678" s="2">
        <f>G678/(F678*U678)</f>
        <v>0.74064625850340138</v>
      </c>
      <c r="W678" t="str">
        <f>IF(OR(MONTH(B678)=12, MONTH(B678)&lt;=2), "Winter", IF(AND(MONTH(B678)&gt;=7, MONTH(B678)&lt;=9), "Monsoon", "Other"))</f>
        <v>Winter</v>
      </c>
      <c r="X678">
        <f>IF(C678&gt;D678,1,0)</f>
        <v>1</v>
      </c>
      <c r="Y678" t="str">
        <f t="shared" si="20"/>
        <v>Slight Delay</v>
      </c>
      <c r="Z678">
        <f t="shared" si="21"/>
        <v>0</v>
      </c>
      <c r="AA678" s="6" t="str">
        <f>TEXT(B678, "yyyy-mm-dd")</f>
        <v>2024-01-29</v>
      </c>
    </row>
    <row r="679" spans="1:27" x14ac:dyDescent="0.3">
      <c r="A679" t="s">
        <v>767</v>
      </c>
      <c r="B679" s="1">
        <v>45320.208333333336</v>
      </c>
      <c r="C679" s="1">
        <v>45320.708333333336</v>
      </c>
      <c r="D679" s="1">
        <v>45320.625</v>
      </c>
      <c r="E679" t="s">
        <v>50</v>
      </c>
      <c r="F679">
        <v>934</v>
      </c>
      <c r="G679">
        <v>1072</v>
      </c>
      <c r="H679">
        <v>281</v>
      </c>
      <c r="I679">
        <v>3</v>
      </c>
      <c r="J679" t="s">
        <v>37</v>
      </c>
      <c r="K679" t="s">
        <v>34</v>
      </c>
      <c r="L679" t="s">
        <v>51</v>
      </c>
      <c r="M679" t="s">
        <v>45</v>
      </c>
      <c r="N679" t="s">
        <v>40</v>
      </c>
      <c r="O679">
        <v>4.5</v>
      </c>
      <c r="P679" t="s">
        <v>25</v>
      </c>
      <c r="Q679">
        <v>4.2</v>
      </c>
      <c r="R679">
        <v>4.5</v>
      </c>
      <c r="S679">
        <f>(C679-D679)*24</f>
        <v>2.0000000000582077</v>
      </c>
      <c r="T679">
        <f>IF(C679&lt;=D679,1,0)</f>
        <v>0</v>
      </c>
      <c r="U679">
        <f>(C679-B679)*24</f>
        <v>12</v>
      </c>
      <c r="V679" s="2">
        <f>G679/(F679*U679)</f>
        <v>9.5645967166309784E-2</v>
      </c>
      <c r="W679" t="str">
        <f>IF(OR(MONTH(B679)=12, MONTH(B679)&lt;=2), "Winter", IF(AND(MONTH(B679)&gt;=7, MONTH(B679)&lt;=9), "Monsoon", "Other"))</f>
        <v>Winter</v>
      </c>
      <c r="X679">
        <f>IF(C679&gt;D679,1,0)</f>
        <v>1</v>
      </c>
      <c r="Y679" t="str">
        <f t="shared" si="20"/>
        <v>Slight Delay</v>
      </c>
      <c r="Z679">
        <f t="shared" si="21"/>
        <v>0</v>
      </c>
      <c r="AA679" s="6" t="str">
        <f>TEXT(B679, "yyyy-mm-dd")</f>
        <v>2024-01-29</v>
      </c>
    </row>
    <row r="680" spans="1:27" x14ac:dyDescent="0.3">
      <c r="A680" t="s">
        <v>768</v>
      </c>
      <c r="B680" s="1">
        <v>45320.25</v>
      </c>
      <c r="C680" s="1">
        <v>45320.75</v>
      </c>
      <c r="D680" s="1">
        <v>45320.666666666664</v>
      </c>
      <c r="E680" t="s">
        <v>50</v>
      </c>
      <c r="F680">
        <v>402</v>
      </c>
      <c r="G680">
        <v>849</v>
      </c>
      <c r="H680">
        <v>674</v>
      </c>
      <c r="I680">
        <v>20</v>
      </c>
      <c r="J680" t="s">
        <v>33</v>
      </c>
      <c r="K680" t="s">
        <v>38</v>
      </c>
      <c r="L680" t="s">
        <v>131</v>
      </c>
      <c r="M680" t="s">
        <v>45</v>
      </c>
      <c r="N680" t="s">
        <v>40</v>
      </c>
      <c r="P680" t="s">
        <v>25</v>
      </c>
      <c r="Q680">
        <v>4.2</v>
      </c>
      <c r="R680">
        <v>4.2</v>
      </c>
      <c r="S680">
        <f>(C680-D680)*24</f>
        <v>2.0000000000582077</v>
      </c>
      <c r="T680">
        <f>IF(C680&lt;=D680,1,0)</f>
        <v>0</v>
      </c>
      <c r="U680">
        <f>(C680-B680)*24</f>
        <v>12</v>
      </c>
      <c r="V680" s="2">
        <f>G680/(F680*U680)</f>
        <v>0.17599502487562188</v>
      </c>
      <c r="W680" t="str">
        <f>IF(OR(MONTH(B680)=12, MONTH(B680)&lt;=2), "Winter", IF(AND(MONTH(B680)&gt;=7, MONTH(B680)&lt;=9), "Monsoon", "Other"))</f>
        <v>Winter</v>
      </c>
      <c r="X680">
        <f>IF(C680&gt;D680,1,0)</f>
        <v>1</v>
      </c>
      <c r="Y680" t="str">
        <f t="shared" si="20"/>
        <v>Slight Delay</v>
      </c>
      <c r="Z680">
        <f t="shared" si="21"/>
        <v>0</v>
      </c>
      <c r="AA680" s="6" t="str">
        <f>TEXT(B680, "yyyy-mm-dd")</f>
        <v>2024-01-29</v>
      </c>
    </row>
    <row r="681" spans="1:27" x14ac:dyDescent="0.3">
      <c r="A681" t="s">
        <v>769</v>
      </c>
      <c r="B681" s="1">
        <v>45320.291666666664</v>
      </c>
      <c r="C681" s="1">
        <v>45320.791666666664</v>
      </c>
      <c r="D681" s="1">
        <v>45320.708333333336</v>
      </c>
      <c r="E681" t="s">
        <v>66</v>
      </c>
      <c r="F681">
        <v>247</v>
      </c>
      <c r="G681">
        <v>4933</v>
      </c>
      <c r="H681">
        <v>454</v>
      </c>
      <c r="I681">
        <v>7</v>
      </c>
      <c r="J681" t="s">
        <v>33</v>
      </c>
      <c r="K681" t="s">
        <v>38</v>
      </c>
      <c r="L681" t="s">
        <v>100</v>
      </c>
      <c r="M681" t="s">
        <v>23</v>
      </c>
      <c r="N681" t="s">
        <v>40</v>
      </c>
      <c r="O681">
        <v>4</v>
      </c>
      <c r="P681" t="s">
        <v>25</v>
      </c>
      <c r="Q681">
        <v>4.2</v>
      </c>
      <c r="R681">
        <v>4</v>
      </c>
      <c r="S681">
        <f>(C681-D681)*24</f>
        <v>1.9999999998835847</v>
      </c>
      <c r="T681">
        <f>IF(C681&lt;=D681,1,0)</f>
        <v>0</v>
      </c>
      <c r="U681">
        <f>(C681-B681)*24</f>
        <v>12</v>
      </c>
      <c r="V681" s="2">
        <f>G681/(F681*U681)</f>
        <v>1.6643049932523617</v>
      </c>
      <c r="W681" t="str">
        <f>IF(OR(MONTH(B681)=12, MONTH(B681)&lt;=2), "Winter", IF(AND(MONTH(B681)&gt;=7, MONTH(B681)&lt;=9), "Monsoon", "Other"))</f>
        <v>Winter</v>
      </c>
      <c r="X681">
        <f>IF(C681&gt;D681,1,0)</f>
        <v>1</v>
      </c>
      <c r="Y681" t="str">
        <f t="shared" si="20"/>
        <v>Slight Delay</v>
      </c>
      <c r="Z681">
        <f t="shared" si="21"/>
        <v>0</v>
      </c>
      <c r="AA681" s="6" t="str">
        <f>TEXT(B681, "yyyy-mm-dd")</f>
        <v>2024-01-29</v>
      </c>
    </row>
    <row r="682" spans="1:27" x14ac:dyDescent="0.3">
      <c r="A682" t="s">
        <v>770</v>
      </c>
      <c r="B682" s="1">
        <v>45320.333333333336</v>
      </c>
      <c r="C682" s="1">
        <v>45320.833333333336</v>
      </c>
      <c r="D682" s="1">
        <v>45320.75</v>
      </c>
      <c r="E682" t="s">
        <v>50</v>
      </c>
      <c r="F682">
        <v>441</v>
      </c>
      <c r="G682">
        <v>2805</v>
      </c>
      <c r="H682">
        <v>298</v>
      </c>
      <c r="I682">
        <v>9</v>
      </c>
      <c r="J682" t="s">
        <v>37</v>
      </c>
      <c r="K682" t="s">
        <v>38</v>
      </c>
      <c r="L682" t="s">
        <v>100</v>
      </c>
      <c r="M682" t="s">
        <v>61</v>
      </c>
      <c r="N682" t="s">
        <v>24</v>
      </c>
      <c r="O682">
        <v>4.5</v>
      </c>
      <c r="P682" t="s">
        <v>25</v>
      </c>
      <c r="Q682">
        <v>4.3</v>
      </c>
      <c r="R682">
        <v>4.5</v>
      </c>
      <c r="S682">
        <f>(C682-D682)*24</f>
        <v>2.0000000000582077</v>
      </c>
      <c r="T682">
        <f>IF(C682&lt;=D682,1,0)</f>
        <v>0</v>
      </c>
      <c r="U682">
        <f>(C682-B682)*24</f>
        <v>12</v>
      </c>
      <c r="V682" s="2">
        <f>G682/(F682*U682)</f>
        <v>0.53004535147392295</v>
      </c>
      <c r="W682" t="str">
        <f>IF(OR(MONTH(B682)=12, MONTH(B682)&lt;=2), "Winter", IF(AND(MONTH(B682)&gt;=7, MONTH(B682)&lt;=9), "Monsoon", "Other"))</f>
        <v>Winter</v>
      </c>
      <c r="X682">
        <f>IF(C682&gt;D682,1,0)</f>
        <v>1</v>
      </c>
      <c r="Y682" t="str">
        <f t="shared" si="20"/>
        <v>Slight Delay</v>
      </c>
      <c r="Z682">
        <f t="shared" si="21"/>
        <v>0</v>
      </c>
      <c r="AA682" s="6" t="str">
        <f>TEXT(B682, "yyyy-mm-dd")</f>
        <v>2024-01-29</v>
      </c>
    </row>
    <row r="683" spans="1:27" x14ac:dyDescent="0.3">
      <c r="A683" t="s">
        <v>771</v>
      </c>
      <c r="B683" s="1">
        <v>45320.375</v>
      </c>
      <c r="C683" s="1">
        <v>45320.875</v>
      </c>
      <c r="D683" s="1">
        <v>45320.791666666664</v>
      </c>
      <c r="E683" t="s">
        <v>19</v>
      </c>
      <c r="F683">
        <v>835</v>
      </c>
      <c r="G683">
        <v>3000</v>
      </c>
      <c r="H683">
        <v>549</v>
      </c>
      <c r="I683">
        <v>5</v>
      </c>
      <c r="J683" t="s">
        <v>37</v>
      </c>
      <c r="K683" t="s">
        <v>21</v>
      </c>
      <c r="L683" t="s">
        <v>51</v>
      </c>
      <c r="M683" t="s">
        <v>61</v>
      </c>
      <c r="N683" t="s">
        <v>40</v>
      </c>
      <c r="O683">
        <v>4</v>
      </c>
      <c r="P683" t="s">
        <v>25</v>
      </c>
      <c r="Q683">
        <v>4.4000000000000004</v>
      </c>
      <c r="R683">
        <v>4</v>
      </c>
      <c r="S683">
        <f>(C683-D683)*24</f>
        <v>2.0000000000582077</v>
      </c>
      <c r="T683">
        <f>IF(C683&lt;=D683,1,0)</f>
        <v>0</v>
      </c>
      <c r="U683">
        <f>(C683-B683)*24</f>
        <v>12</v>
      </c>
      <c r="V683" s="2">
        <f>G683/(F683*U683)</f>
        <v>0.29940119760479039</v>
      </c>
      <c r="W683" t="str">
        <f>IF(OR(MONTH(B683)=12, MONTH(B683)&lt;=2), "Winter", IF(AND(MONTH(B683)&gt;=7, MONTH(B683)&lt;=9), "Monsoon", "Other"))</f>
        <v>Winter</v>
      </c>
      <c r="X683">
        <f>IF(C683&gt;D683,1,0)</f>
        <v>1</v>
      </c>
      <c r="Y683" t="str">
        <f t="shared" si="20"/>
        <v>Slight Delay</v>
      </c>
      <c r="Z683">
        <f t="shared" si="21"/>
        <v>0</v>
      </c>
      <c r="AA683" s="6" t="str">
        <f>TEXT(B683, "yyyy-mm-dd")</f>
        <v>2024-01-29</v>
      </c>
    </row>
    <row r="684" spans="1:27" x14ac:dyDescent="0.3">
      <c r="A684" t="s">
        <v>772</v>
      </c>
      <c r="B684" s="1">
        <v>45320.416666666664</v>
      </c>
      <c r="C684" s="1">
        <v>45320.916666666664</v>
      </c>
      <c r="D684" s="1">
        <v>45320.833333333336</v>
      </c>
      <c r="E684" t="s">
        <v>32</v>
      </c>
      <c r="F684">
        <v>394</v>
      </c>
      <c r="G684">
        <v>1785</v>
      </c>
      <c r="H684">
        <v>446</v>
      </c>
      <c r="I684">
        <v>15</v>
      </c>
      <c r="J684" t="s">
        <v>20</v>
      </c>
      <c r="K684" t="s">
        <v>64</v>
      </c>
      <c r="L684" t="s">
        <v>131</v>
      </c>
      <c r="M684" t="s">
        <v>45</v>
      </c>
      <c r="N684" t="s">
        <v>40</v>
      </c>
      <c r="O684">
        <v>4.2</v>
      </c>
      <c r="P684" t="s">
        <v>25</v>
      </c>
      <c r="Q684">
        <v>4.2</v>
      </c>
      <c r="R684">
        <v>4.2</v>
      </c>
      <c r="S684">
        <f>(C684-D684)*24</f>
        <v>1.9999999998835847</v>
      </c>
      <c r="T684">
        <f>IF(C684&lt;=D684,1,0)</f>
        <v>0</v>
      </c>
      <c r="U684">
        <f>(C684-B684)*24</f>
        <v>12</v>
      </c>
      <c r="V684" s="2">
        <f>G684/(F684*U684)</f>
        <v>0.37753807106598986</v>
      </c>
      <c r="W684" t="str">
        <f>IF(OR(MONTH(B684)=12, MONTH(B684)&lt;=2), "Winter", IF(AND(MONTH(B684)&gt;=7, MONTH(B684)&lt;=9), "Monsoon", "Other"))</f>
        <v>Winter</v>
      </c>
      <c r="X684">
        <f>IF(C684&gt;D684,1,0)</f>
        <v>1</v>
      </c>
      <c r="Y684" t="str">
        <f t="shared" si="20"/>
        <v>Slight Delay</v>
      </c>
      <c r="Z684">
        <f t="shared" si="21"/>
        <v>0</v>
      </c>
      <c r="AA684" s="6" t="str">
        <f>TEXT(B684, "yyyy-mm-dd")</f>
        <v>2024-01-29</v>
      </c>
    </row>
    <row r="685" spans="1:27" x14ac:dyDescent="0.3">
      <c r="A685" t="s">
        <v>773</v>
      </c>
      <c r="B685" s="1">
        <v>45320.458333333336</v>
      </c>
      <c r="C685" s="1">
        <v>45320.958333333336</v>
      </c>
      <c r="D685" s="1">
        <v>45320.875</v>
      </c>
      <c r="E685" t="s">
        <v>66</v>
      </c>
      <c r="F685">
        <v>313</v>
      </c>
      <c r="G685">
        <v>2915</v>
      </c>
      <c r="H685">
        <v>777</v>
      </c>
      <c r="I685">
        <v>27</v>
      </c>
      <c r="J685" t="s">
        <v>37</v>
      </c>
      <c r="K685" t="s">
        <v>38</v>
      </c>
      <c r="L685" t="s">
        <v>115</v>
      </c>
      <c r="M685" t="s">
        <v>48</v>
      </c>
      <c r="N685" t="s">
        <v>40</v>
      </c>
      <c r="O685">
        <v>4.5</v>
      </c>
      <c r="P685" t="s">
        <v>25</v>
      </c>
      <c r="Q685">
        <v>4.2</v>
      </c>
      <c r="R685">
        <v>4.5</v>
      </c>
      <c r="S685">
        <f>(C685-D685)*24</f>
        <v>2.0000000000582077</v>
      </c>
      <c r="T685">
        <f>IF(C685&lt;=D685,1,0)</f>
        <v>0</v>
      </c>
      <c r="U685">
        <f>(C685-B685)*24</f>
        <v>12</v>
      </c>
      <c r="V685" s="2">
        <f>G685/(F685*U685)</f>
        <v>0.77609158679446222</v>
      </c>
      <c r="W685" t="str">
        <f>IF(OR(MONTH(B685)=12, MONTH(B685)&lt;=2), "Winter", IF(AND(MONTH(B685)&gt;=7, MONTH(B685)&lt;=9), "Monsoon", "Other"))</f>
        <v>Winter</v>
      </c>
      <c r="X685">
        <f>IF(C685&gt;D685,1,0)</f>
        <v>1</v>
      </c>
      <c r="Y685" t="str">
        <f t="shared" si="20"/>
        <v>Slight Delay</v>
      </c>
      <c r="Z685">
        <f t="shared" si="21"/>
        <v>0</v>
      </c>
      <c r="AA685" s="6" t="str">
        <f>TEXT(B685, "yyyy-mm-dd")</f>
        <v>2024-01-29</v>
      </c>
    </row>
    <row r="686" spans="1:27" x14ac:dyDescent="0.3">
      <c r="A686" t="s">
        <v>774</v>
      </c>
      <c r="B686" s="1">
        <v>45320.5</v>
      </c>
      <c r="C686" s="1">
        <v>45321</v>
      </c>
      <c r="D686" s="1">
        <v>45320.916666666664</v>
      </c>
      <c r="E686" t="s">
        <v>55</v>
      </c>
      <c r="F686">
        <v>552</v>
      </c>
      <c r="G686">
        <v>2082</v>
      </c>
      <c r="H686">
        <v>521</v>
      </c>
      <c r="I686">
        <v>18</v>
      </c>
      <c r="J686" t="s">
        <v>33</v>
      </c>
      <c r="K686" t="s">
        <v>38</v>
      </c>
      <c r="L686" t="s">
        <v>47</v>
      </c>
      <c r="M686" t="s">
        <v>48</v>
      </c>
      <c r="N686" t="s">
        <v>40</v>
      </c>
      <c r="O686">
        <v>3.8</v>
      </c>
      <c r="P686" t="s">
        <v>25</v>
      </c>
      <c r="Q686">
        <v>4.2</v>
      </c>
      <c r="R686">
        <v>3.8</v>
      </c>
      <c r="S686">
        <f>(C686-D686)*24</f>
        <v>2.0000000000582077</v>
      </c>
      <c r="T686">
        <f>IF(C686&lt;=D686,1,0)</f>
        <v>0</v>
      </c>
      <c r="U686">
        <f>(C686-B686)*24</f>
        <v>12</v>
      </c>
      <c r="V686" s="2">
        <f>G686/(F686*U686)</f>
        <v>0.31431159420289856</v>
      </c>
      <c r="W686" t="str">
        <f>IF(OR(MONTH(B686)=12, MONTH(B686)&lt;=2), "Winter", IF(AND(MONTH(B686)&gt;=7, MONTH(B686)&lt;=9), "Monsoon", "Other"))</f>
        <v>Winter</v>
      </c>
      <c r="X686">
        <f>IF(C686&gt;D686,1,0)</f>
        <v>1</v>
      </c>
      <c r="Y686" t="str">
        <f t="shared" si="20"/>
        <v>Slight Delay</v>
      </c>
      <c r="Z686">
        <f t="shared" si="21"/>
        <v>0</v>
      </c>
      <c r="AA686" s="6" t="str">
        <f>TEXT(B686, "yyyy-mm-dd")</f>
        <v>2024-01-29</v>
      </c>
    </row>
    <row r="687" spans="1:27" x14ac:dyDescent="0.3">
      <c r="A687" t="s">
        <v>775</v>
      </c>
      <c r="B687" s="1">
        <v>45320.541666666664</v>
      </c>
      <c r="C687" s="1">
        <v>45321.041666666664</v>
      </c>
      <c r="D687" s="1">
        <v>45320.958333333336</v>
      </c>
      <c r="E687" t="s">
        <v>50</v>
      </c>
      <c r="F687">
        <v>138</v>
      </c>
      <c r="G687">
        <v>4285</v>
      </c>
      <c r="H687">
        <v>120</v>
      </c>
      <c r="I687">
        <v>18</v>
      </c>
      <c r="J687" t="s">
        <v>33</v>
      </c>
      <c r="K687" t="s">
        <v>21</v>
      </c>
      <c r="L687" t="s">
        <v>225</v>
      </c>
      <c r="M687" t="s">
        <v>45</v>
      </c>
      <c r="N687" t="s">
        <v>40</v>
      </c>
      <c r="O687">
        <v>3.8</v>
      </c>
      <c r="P687" t="s">
        <v>25</v>
      </c>
      <c r="Q687">
        <v>4.2</v>
      </c>
      <c r="R687">
        <v>3.8</v>
      </c>
      <c r="S687">
        <f>(C687-D687)*24</f>
        <v>1.9999999998835847</v>
      </c>
      <c r="T687">
        <f>IF(C687&lt;=D687,1,0)</f>
        <v>0</v>
      </c>
      <c r="U687">
        <f>(C687-B687)*24</f>
        <v>12</v>
      </c>
      <c r="V687" s="2">
        <f>G687/(F687*U687)</f>
        <v>2.58756038647343</v>
      </c>
      <c r="W687" t="str">
        <f>IF(OR(MONTH(B687)=12, MONTH(B687)&lt;=2), "Winter", IF(AND(MONTH(B687)&gt;=7, MONTH(B687)&lt;=9), "Monsoon", "Other"))</f>
        <v>Winter</v>
      </c>
      <c r="X687">
        <f>IF(C687&gt;D687,1,0)</f>
        <v>1</v>
      </c>
      <c r="Y687" t="str">
        <f t="shared" si="20"/>
        <v>Slight Delay</v>
      </c>
      <c r="Z687">
        <f t="shared" si="21"/>
        <v>0</v>
      </c>
      <c r="AA687" s="6" t="str">
        <f>TEXT(B687, "yyyy-mm-dd")</f>
        <v>2024-01-29</v>
      </c>
    </row>
    <row r="688" spans="1:27" x14ac:dyDescent="0.3">
      <c r="A688" t="s">
        <v>776</v>
      </c>
      <c r="B688" s="1">
        <v>45320.583333333336</v>
      </c>
      <c r="C688" s="1">
        <v>45321.083333333336</v>
      </c>
      <c r="D688" s="1">
        <v>45321</v>
      </c>
      <c r="E688" t="s">
        <v>50</v>
      </c>
      <c r="F688">
        <v>372</v>
      </c>
      <c r="G688">
        <v>4694</v>
      </c>
      <c r="H688">
        <v>483</v>
      </c>
      <c r="I688">
        <v>27</v>
      </c>
      <c r="J688" t="s">
        <v>37</v>
      </c>
      <c r="K688" t="s">
        <v>64</v>
      </c>
      <c r="L688" t="s">
        <v>131</v>
      </c>
      <c r="M688" t="s">
        <v>61</v>
      </c>
      <c r="N688" t="s">
        <v>24</v>
      </c>
      <c r="P688" t="s">
        <v>25</v>
      </c>
      <c r="Q688">
        <v>4.3</v>
      </c>
      <c r="R688">
        <v>4.3</v>
      </c>
      <c r="S688">
        <f>(C688-D688)*24</f>
        <v>2.0000000000582077</v>
      </c>
      <c r="T688">
        <f>IF(C688&lt;=D688,1,0)</f>
        <v>0</v>
      </c>
      <c r="U688">
        <f>(C688-B688)*24</f>
        <v>12</v>
      </c>
      <c r="V688" s="2">
        <f>G688/(F688*U688)</f>
        <v>1.0515232974910393</v>
      </c>
      <c r="W688" t="str">
        <f>IF(OR(MONTH(B688)=12, MONTH(B688)&lt;=2), "Winter", IF(AND(MONTH(B688)&gt;=7, MONTH(B688)&lt;=9), "Monsoon", "Other"))</f>
        <v>Winter</v>
      </c>
      <c r="X688">
        <f>IF(C688&gt;D688,1,0)</f>
        <v>1</v>
      </c>
      <c r="Y688" t="str">
        <f t="shared" si="20"/>
        <v>Slight Delay</v>
      </c>
      <c r="Z688">
        <f t="shared" si="21"/>
        <v>0</v>
      </c>
      <c r="AA688" s="6" t="str">
        <f>TEXT(B688, "yyyy-mm-dd")</f>
        <v>2024-01-29</v>
      </c>
    </row>
    <row r="689" spans="1:27" x14ac:dyDescent="0.3">
      <c r="A689" t="s">
        <v>777</v>
      </c>
      <c r="B689" s="1">
        <v>45320.625</v>
      </c>
      <c r="C689" s="1">
        <v>45321.125</v>
      </c>
      <c r="D689" s="1">
        <v>45321.041666666664</v>
      </c>
      <c r="E689" t="s">
        <v>50</v>
      </c>
      <c r="F689">
        <v>180</v>
      </c>
      <c r="G689">
        <v>2990</v>
      </c>
      <c r="H689">
        <v>608</v>
      </c>
      <c r="I689">
        <v>13</v>
      </c>
      <c r="J689" t="s">
        <v>37</v>
      </c>
      <c r="K689" t="s">
        <v>64</v>
      </c>
      <c r="L689" t="s">
        <v>96</v>
      </c>
      <c r="M689" t="s">
        <v>30</v>
      </c>
      <c r="N689" t="s">
        <v>40</v>
      </c>
      <c r="O689">
        <v>4.2</v>
      </c>
      <c r="P689" t="s">
        <v>25</v>
      </c>
      <c r="Q689">
        <v>4.3</v>
      </c>
      <c r="R689">
        <v>4.2</v>
      </c>
      <c r="S689">
        <f>(C689-D689)*24</f>
        <v>2.0000000000582077</v>
      </c>
      <c r="T689">
        <f>IF(C689&lt;=D689,1,0)</f>
        <v>0</v>
      </c>
      <c r="U689">
        <f>(C689-B689)*24</f>
        <v>12</v>
      </c>
      <c r="V689" s="2">
        <f>G689/(F689*U689)</f>
        <v>1.3842592592592593</v>
      </c>
      <c r="W689" t="str">
        <f>IF(OR(MONTH(B689)=12, MONTH(B689)&lt;=2), "Winter", IF(AND(MONTH(B689)&gt;=7, MONTH(B689)&lt;=9), "Monsoon", "Other"))</f>
        <v>Winter</v>
      </c>
      <c r="X689">
        <f>IF(C689&gt;D689,1,0)</f>
        <v>1</v>
      </c>
      <c r="Y689" t="str">
        <f t="shared" si="20"/>
        <v>Slight Delay</v>
      </c>
      <c r="Z689">
        <f t="shared" si="21"/>
        <v>0</v>
      </c>
      <c r="AA689" s="6" t="str">
        <f>TEXT(B689, "yyyy-mm-dd")</f>
        <v>2024-01-29</v>
      </c>
    </row>
    <row r="690" spans="1:27" x14ac:dyDescent="0.3">
      <c r="A690" t="s">
        <v>778</v>
      </c>
      <c r="B690" s="1">
        <v>45320.666666666664</v>
      </c>
      <c r="C690" s="1">
        <v>45321.166666666664</v>
      </c>
      <c r="D690" s="1">
        <v>45321.083333333336</v>
      </c>
      <c r="E690" t="s">
        <v>50</v>
      </c>
      <c r="F690">
        <v>650</v>
      </c>
      <c r="G690">
        <v>3708</v>
      </c>
      <c r="H690">
        <v>437</v>
      </c>
      <c r="I690">
        <v>9</v>
      </c>
      <c r="J690" t="s">
        <v>28</v>
      </c>
      <c r="K690" t="s">
        <v>34</v>
      </c>
      <c r="L690" t="s">
        <v>58</v>
      </c>
      <c r="M690" t="s">
        <v>45</v>
      </c>
      <c r="N690" t="s">
        <v>24</v>
      </c>
      <c r="O690">
        <v>4</v>
      </c>
      <c r="P690" t="s">
        <v>25</v>
      </c>
      <c r="Q690">
        <v>4.2</v>
      </c>
      <c r="R690">
        <v>4</v>
      </c>
      <c r="S690">
        <f>(C690-D690)*24</f>
        <v>1.9999999998835847</v>
      </c>
      <c r="T690">
        <f>IF(C690&lt;=D690,1,0)</f>
        <v>0</v>
      </c>
      <c r="U690">
        <f>(C690-B690)*24</f>
        <v>12</v>
      </c>
      <c r="V690" s="2">
        <f>G690/(F690*U690)</f>
        <v>0.47538461538461541</v>
      </c>
      <c r="W690" t="str">
        <f>IF(OR(MONTH(B690)=12, MONTH(B690)&lt;=2), "Winter", IF(AND(MONTH(B690)&gt;=7, MONTH(B690)&lt;=9), "Monsoon", "Other"))</f>
        <v>Winter</v>
      </c>
      <c r="X690">
        <f>IF(C690&gt;D690,1,0)</f>
        <v>1</v>
      </c>
      <c r="Y690" t="str">
        <f t="shared" si="20"/>
        <v>Slight Delay</v>
      </c>
      <c r="Z690">
        <f t="shared" si="21"/>
        <v>0</v>
      </c>
      <c r="AA690" s="6" t="str">
        <f>TEXT(B690, "yyyy-mm-dd")</f>
        <v>2024-01-29</v>
      </c>
    </row>
    <row r="691" spans="1:27" x14ac:dyDescent="0.3">
      <c r="A691" t="s">
        <v>779</v>
      </c>
      <c r="B691" s="1">
        <v>45320.708333333336</v>
      </c>
      <c r="C691" s="1">
        <v>45321.208333333336</v>
      </c>
      <c r="D691" s="1">
        <v>45321.125</v>
      </c>
      <c r="E691" t="s">
        <v>55</v>
      </c>
      <c r="F691">
        <v>317</v>
      </c>
      <c r="G691">
        <v>4688</v>
      </c>
      <c r="H691">
        <v>529</v>
      </c>
      <c r="I691">
        <v>28</v>
      </c>
      <c r="J691" t="s">
        <v>28</v>
      </c>
      <c r="K691" t="s">
        <v>38</v>
      </c>
      <c r="L691" t="s">
        <v>42</v>
      </c>
      <c r="M691" t="s">
        <v>61</v>
      </c>
      <c r="N691" t="s">
        <v>40</v>
      </c>
      <c r="O691">
        <v>4.7</v>
      </c>
      <c r="P691" t="s">
        <v>25</v>
      </c>
      <c r="Q691">
        <v>4.4000000000000004</v>
      </c>
      <c r="R691">
        <v>4.7</v>
      </c>
      <c r="S691">
        <f>(C691-D691)*24</f>
        <v>2.0000000000582077</v>
      </c>
      <c r="T691">
        <f>IF(C691&lt;=D691,1,0)</f>
        <v>0</v>
      </c>
      <c r="U691">
        <f>(C691-B691)*24</f>
        <v>12</v>
      </c>
      <c r="V691" s="2">
        <f>G691/(F691*U691)</f>
        <v>1.2323869610935858</v>
      </c>
      <c r="W691" t="str">
        <f>IF(OR(MONTH(B691)=12, MONTH(B691)&lt;=2), "Winter", IF(AND(MONTH(B691)&gt;=7, MONTH(B691)&lt;=9), "Monsoon", "Other"))</f>
        <v>Winter</v>
      </c>
      <c r="X691">
        <f>IF(C691&gt;D691,1,0)</f>
        <v>1</v>
      </c>
      <c r="Y691" t="str">
        <f t="shared" si="20"/>
        <v>Slight Delay</v>
      </c>
      <c r="Z691">
        <f t="shared" si="21"/>
        <v>0</v>
      </c>
      <c r="AA691" s="6" t="str">
        <f>TEXT(B691, "yyyy-mm-dd")</f>
        <v>2024-01-29</v>
      </c>
    </row>
    <row r="692" spans="1:27" x14ac:dyDescent="0.3">
      <c r="A692" t="s">
        <v>780</v>
      </c>
      <c r="B692" s="1">
        <v>45320.75</v>
      </c>
      <c r="C692" s="1">
        <v>45321.25</v>
      </c>
      <c r="D692" s="1">
        <v>45321.166666666664</v>
      </c>
      <c r="E692" t="s">
        <v>32</v>
      </c>
      <c r="F692">
        <v>183</v>
      </c>
      <c r="G692">
        <v>1026</v>
      </c>
      <c r="H692">
        <v>89</v>
      </c>
      <c r="I692">
        <v>15</v>
      </c>
      <c r="J692" t="s">
        <v>33</v>
      </c>
      <c r="K692" t="s">
        <v>64</v>
      </c>
      <c r="L692" t="s">
        <v>138</v>
      </c>
      <c r="M692" t="s">
        <v>61</v>
      </c>
      <c r="N692" t="s">
        <v>24</v>
      </c>
      <c r="O692">
        <v>4</v>
      </c>
      <c r="P692" t="s">
        <v>25</v>
      </c>
      <c r="Q692">
        <v>4.3</v>
      </c>
      <c r="R692">
        <v>4</v>
      </c>
      <c r="S692">
        <f>(C692-D692)*24</f>
        <v>2.0000000000582077</v>
      </c>
      <c r="T692">
        <f>IF(C692&lt;=D692,1,0)</f>
        <v>0</v>
      </c>
      <c r="U692">
        <f>(C692-B692)*24</f>
        <v>12</v>
      </c>
      <c r="V692" s="2">
        <f>G692/(F692*U692)</f>
        <v>0.46721311475409838</v>
      </c>
      <c r="W692" t="str">
        <f>IF(OR(MONTH(B692)=12, MONTH(B692)&lt;=2), "Winter", IF(AND(MONTH(B692)&gt;=7, MONTH(B692)&lt;=9), "Monsoon", "Other"))</f>
        <v>Winter</v>
      </c>
      <c r="X692">
        <f>IF(C692&gt;D692,1,0)</f>
        <v>1</v>
      </c>
      <c r="Y692" t="str">
        <f t="shared" si="20"/>
        <v>Slight Delay</v>
      </c>
      <c r="Z692">
        <f t="shared" si="21"/>
        <v>0</v>
      </c>
      <c r="AA692" s="6" t="str">
        <f>TEXT(B692, "yyyy-mm-dd")</f>
        <v>2024-01-29</v>
      </c>
    </row>
    <row r="693" spans="1:27" x14ac:dyDescent="0.3">
      <c r="A693" t="s">
        <v>781</v>
      </c>
      <c r="B693" s="1">
        <v>45320.791666666664</v>
      </c>
      <c r="C693" s="1">
        <v>45321.291666666664</v>
      </c>
      <c r="D693" s="1">
        <v>45321.208333333336</v>
      </c>
      <c r="E693" t="s">
        <v>50</v>
      </c>
      <c r="F693">
        <v>68</v>
      </c>
      <c r="G693">
        <v>4685</v>
      </c>
      <c r="H693">
        <v>648</v>
      </c>
      <c r="I693">
        <v>28</v>
      </c>
      <c r="J693" t="s">
        <v>28</v>
      </c>
      <c r="K693" t="s">
        <v>34</v>
      </c>
      <c r="L693" t="s">
        <v>39</v>
      </c>
      <c r="M693" t="s">
        <v>45</v>
      </c>
      <c r="N693" t="s">
        <v>40</v>
      </c>
      <c r="P693" t="s">
        <v>25</v>
      </c>
      <c r="Q693">
        <v>4.2</v>
      </c>
      <c r="R693">
        <v>4.2</v>
      </c>
      <c r="S693">
        <f>(C693-D693)*24</f>
        <v>1.9999999998835847</v>
      </c>
      <c r="T693">
        <f>IF(C693&lt;=D693,1,0)</f>
        <v>0</v>
      </c>
      <c r="U693">
        <f>(C693-B693)*24</f>
        <v>12</v>
      </c>
      <c r="V693" s="2">
        <f>G693/(F693*U693)</f>
        <v>5.7414215686274508</v>
      </c>
      <c r="W693" t="str">
        <f>IF(OR(MONTH(B693)=12, MONTH(B693)&lt;=2), "Winter", IF(AND(MONTH(B693)&gt;=7, MONTH(B693)&lt;=9), "Monsoon", "Other"))</f>
        <v>Winter</v>
      </c>
      <c r="X693">
        <f>IF(C693&gt;D693,1,0)</f>
        <v>1</v>
      </c>
      <c r="Y693" t="str">
        <f t="shared" si="20"/>
        <v>Slight Delay</v>
      </c>
      <c r="Z693">
        <f t="shared" si="21"/>
        <v>0</v>
      </c>
      <c r="AA693" s="6" t="str">
        <f>TEXT(B693, "yyyy-mm-dd")</f>
        <v>2024-01-29</v>
      </c>
    </row>
    <row r="694" spans="1:27" x14ac:dyDescent="0.3">
      <c r="A694" t="s">
        <v>782</v>
      </c>
      <c r="B694" s="1">
        <v>45320.833333333336</v>
      </c>
      <c r="C694" s="1">
        <v>45321.333333333336</v>
      </c>
      <c r="D694" s="1">
        <v>45321.25</v>
      </c>
      <c r="E694" t="s">
        <v>27</v>
      </c>
      <c r="F694">
        <v>346</v>
      </c>
      <c r="G694">
        <v>4904</v>
      </c>
      <c r="H694">
        <v>375</v>
      </c>
      <c r="I694">
        <v>29</v>
      </c>
      <c r="J694" t="s">
        <v>33</v>
      </c>
      <c r="K694" t="s">
        <v>64</v>
      </c>
      <c r="L694" t="s">
        <v>76</v>
      </c>
      <c r="M694" t="s">
        <v>45</v>
      </c>
      <c r="N694" t="s">
        <v>24</v>
      </c>
      <c r="P694" t="s">
        <v>25</v>
      </c>
      <c r="Q694">
        <v>4.2</v>
      </c>
      <c r="R694">
        <v>4.2</v>
      </c>
      <c r="S694">
        <f>(C694-D694)*24</f>
        <v>2.0000000000582077</v>
      </c>
      <c r="T694">
        <f>IF(C694&lt;=D694,1,0)</f>
        <v>0</v>
      </c>
      <c r="U694">
        <f>(C694-B694)*24</f>
        <v>12</v>
      </c>
      <c r="V694" s="2">
        <f>G694/(F694*U694)</f>
        <v>1.1811175337186899</v>
      </c>
      <c r="W694" t="str">
        <f>IF(OR(MONTH(B694)=12, MONTH(B694)&lt;=2), "Winter", IF(AND(MONTH(B694)&gt;=7, MONTH(B694)&lt;=9), "Monsoon", "Other"))</f>
        <v>Winter</v>
      </c>
      <c r="X694">
        <f>IF(C694&gt;D694,1,0)</f>
        <v>1</v>
      </c>
      <c r="Y694" t="str">
        <f t="shared" si="20"/>
        <v>Slight Delay</v>
      </c>
      <c r="Z694">
        <f t="shared" si="21"/>
        <v>0</v>
      </c>
      <c r="AA694" s="6" t="str">
        <f>TEXT(B694, "yyyy-mm-dd")</f>
        <v>2024-01-29</v>
      </c>
    </row>
    <row r="695" spans="1:27" x14ac:dyDescent="0.3">
      <c r="A695" t="s">
        <v>783</v>
      </c>
      <c r="B695" s="1">
        <v>45320.875</v>
      </c>
      <c r="C695" s="1">
        <v>45321.375</v>
      </c>
      <c r="D695" s="1">
        <v>45321.291666666664</v>
      </c>
      <c r="E695" t="s">
        <v>50</v>
      </c>
      <c r="F695">
        <v>510</v>
      </c>
      <c r="G695">
        <v>1671</v>
      </c>
      <c r="H695">
        <v>386</v>
      </c>
      <c r="I695">
        <v>28</v>
      </c>
      <c r="J695" t="s">
        <v>20</v>
      </c>
      <c r="K695" t="s">
        <v>34</v>
      </c>
      <c r="L695" t="s">
        <v>76</v>
      </c>
      <c r="M695" t="s">
        <v>23</v>
      </c>
      <c r="N695" t="s">
        <v>24</v>
      </c>
      <c r="O695">
        <v>4.2</v>
      </c>
      <c r="P695" t="s">
        <v>25</v>
      </c>
      <c r="Q695">
        <v>4.3</v>
      </c>
      <c r="R695">
        <v>4.2</v>
      </c>
      <c r="S695">
        <f>(C695-D695)*24</f>
        <v>2.0000000000582077</v>
      </c>
      <c r="T695">
        <f>IF(C695&lt;=D695,1,0)</f>
        <v>0</v>
      </c>
      <c r="U695">
        <f>(C695-B695)*24</f>
        <v>12</v>
      </c>
      <c r="V695" s="2">
        <f>G695/(F695*U695)</f>
        <v>0.27303921568627448</v>
      </c>
      <c r="W695" t="str">
        <f>IF(OR(MONTH(B695)=12, MONTH(B695)&lt;=2), "Winter", IF(AND(MONTH(B695)&gt;=7, MONTH(B695)&lt;=9), "Monsoon", "Other"))</f>
        <v>Winter</v>
      </c>
      <c r="X695">
        <f>IF(C695&gt;D695,1,0)</f>
        <v>1</v>
      </c>
      <c r="Y695" t="str">
        <f t="shared" si="20"/>
        <v>Slight Delay</v>
      </c>
      <c r="Z695">
        <f t="shared" si="21"/>
        <v>0</v>
      </c>
      <c r="AA695" s="6" t="str">
        <f>TEXT(B695, "yyyy-mm-dd")</f>
        <v>2024-01-29</v>
      </c>
    </row>
    <row r="696" spans="1:27" x14ac:dyDescent="0.3">
      <c r="A696" t="s">
        <v>784</v>
      </c>
      <c r="B696" s="1">
        <v>45320.916666666664</v>
      </c>
      <c r="C696" s="1">
        <v>45321.416666666664</v>
      </c>
      <c r="D696" s="1">
        <v>45321.333333333336</v>
      </c>
      <c r="E696" t="s">
        <v>50</v>
      </c>
      <c r="F696">
        <v>907</v>
      </c>
      <c r="G696">
        <v>3035</v>
      </c>
      <c r="H696">
        <v>161</v>
      </c>
      <c r="I696">
        <v>27</v>
      </c>
      <c r="J696" t="s">
        <v>28</v>
      </c>
      <c r="K696" t="s">
        <v>21</v>
      </c>
      <c r="L696" t="s">
        <v>29</v>
      </c>
      <c r="M696" t="s">
        <v>23</v>
      </c>
      <c r="N696" t="s">
        <v>40</v>
      </c>
      <c r="O696">
        <v>3.8</v>
      </c>
      <c r="P696" t="s">
        <v>25</v>
      </c>
      <c r="Q696">
        <v>4.2</v>
      </c>
      <c r="R696">
        <v>3.8</v>
      </c>
      <c r="S696">
        <f>(C696-D696)*24</f>
        <v>1.9999999998835847</v>
      </c>
      <c r="T696">
        <f>IF(C696&lt;=D696,1,0)</f>
        <v>0</v>
      </c>
      <c r="U696">
        <f>(C696-B696)*24</f>
        <v>12</v>
      </c>
      <c r="V696" s="2">
        <f>G696/(F696*U696)</f>
        <v>0.27884968761484746</v>
      </c>
      <c r="W696" t="str">
        <f>IF(OR(MONTH(B696)=12, MONTH(B696)&lt;=2), "Winter", IF(AND(MONTH(B696)&gt;=7, MONTH(B696)&lt;=9), "Monsoon", "Other"))</f>
        <v>Winter</v>
      </c>
      <c r="X696">
        <f>IF(C696&gt;D696,1,0)</f>
        <v>1</v>
      </c>
      <c r="Y696" t="str">
        <f t="shared" si="20"/>
        <v>Slight Delay</v>
      </c>
      <c r="Z696">
        <f t="shared" si="21"/>
        <v>0</v>
      </c>
      <c r="AA696" s="6" t="str">
        <f>TEXT(B696, "yyyy-mm-dd")</f>
        <v>2024-01-29</v>
      </c>
    </row>
    <row r="697" spans="1:27" x14ac:dyDescent="0.3">
      <c r="A697" t="s">
        <v>785</v>
      </c>
      <c r="B697" s="1">
        <v>45320.958333333336</v>
      </c>
      <c r="C697" s="1">
        <v>45321.458333333336</v>
      </c>
      <c r="D697" s="1">
        <v>45321.375</v>
      </c>
      <c r="E697" t="s">
        <v>50</v>
      </c>
      <c r="F697">
        <v>500</v>
      </c>
      <c r="G697">
        <v>4506</v>
      </c>
      <c r="H697">
        <v>261</v>
      </c>
      <c r="I697">
        <v>28</v>
      </c>
      <c r="J697" t="s">
        <v>20</v>
      </c>
      <c r="K697" t="s">
        <v>64</v>
      </c>
      <c r="L697" t="s">
        <v>51</v>
      </c>
      <c r="M697" t="s">
        <v>45</v>
      </c>
      <c r="N697" t="s">
        <v>40</v>
      </c>
      <c r="O697">
        <v>4</v>
      </c>
      <c r="P697" t="s">
        <v>25</v>
      </c>
      <c r="Q697">
        <v>4.2</v>
      </c>
      <c r="R697">
        <v>4</v>
      </c>
      <c r="S697">
        <f>(C697-D697)*24</f>
        <v>2.0000000000582077</v>
      </c>
      <c r="T697">
        <f>IF(C697&lt;=D697,1,0)</f>
        <v>0</v>
      </c>
      <c r="U697">
        <f>(C697-B697)*24</f>
        <v>12</v>
      </c>
      <c r="V697" s="2">
        <f>G697/(F697*U697)</f>
        <v>0.751</v>
      </c>
      <c r="W697" t="str">
        <f>IF(OR(MONTH(B697)=12, MONTH(B697)&lt;=2), "Winter", IF(AND(MONTH(B697)&gt;=7, MONTH(B697)&lt;=9), "Monsoon", "Other"))</f>
        <v>Winter</v>
      </c>
      <c r="X697">
        <f>IF(C697&gt;D697,1,0)</f>
        <v>1</v>
      </c>
      <c r="Y697" t="str">
        <f t="shared" si="20"/>
        <v>Slight Delay</v>
      </c>
      <c r="Z697">
        <f t="shared" si="21"/>
        <v>0</v>
      </c>
      <c r="AA697" s="6" t="str">
        <f>TEXT(B697, "yyyy-mm-dd")</f>
        <v>2024-01-29</v>
      </c>
    </row>
    <row r="698" spans="1:27" x14ac:dyDescent="0.3">
      <c r="A698" t="s">
        <v>786</v>
      </c>
      <c r="B698" s="1">
        <v>45321</v>
      </c>
      <c r="C698" s="1">
        <v>45321.5</v>
      </c>
      <c r="D698" s="1">
        <v>45321.416666666664</v>
      </c>
      <c r="E698" t="s">
        <v>19</v>
      </c>
      <c r="F698">
        <v>839</v>
      </c>
      <c r="G698">
        <v>3434</v>
      </c>
      <c r="H698">
        <v>543</v>
      </c>
      <c r="I698">
        <v>8</v>
      </c>
      <c r="J698" t="s">
        <v>37</v>
      </c>
      <c r="K698" t="s">
        <v>38</v>
      </c>
      <c r="L698" t="s">
        <v>86</v>
      </c>
      <c r="M698" t="s">
        <v>23</v>
      </c>
      <c r="N698" t="s">
        <v>24</v>
      </c>
      <c r="P698" t="s">
        <v>25</v>
      </c>
      <c r="Q698">
        <v>4.3</v>
      </c>
      <c r="R698">
        <v>4.3</v>
      </c>
      <c r="S698">
        <f>(C698-D698)*24</f>
        <v>2.0000000000582077</v>
      </c>
      <c r="T698">
        <f>IF(C698&lt;=D698,1,0)</f>
        <v>0</v>
      </c>
      <c r="U698">
        <f>(C698-B698)*24</f>
        <v>12</v>
      </c>
      <c r="V698" s="2">
        <f>G698/(F698*U698)</f>
        <v>0.34108065156932854</v>
      </c>
      <c r="W698" t="str">
        <f>IF(OR(MONTH(B698)=12, MONTH(B698)&lt;=2), "Winter", IF(AND(MONTH(B698)&gt;=7, MONTH(B698)&lt;=9), "Monsoon", "Other"))</f>
        <v>Winter</v>
      </c>
      <c r="X698">
        <f>IF(C698&gt;D698,1,0)</f>
        <v>1</v>
      </c>
      <c r="Y698" t="str">
        <f t="shared" si="20"/>
        <v>Slight Delay</v>
      </c>
      <c r="Z698">
        <f t="shared" si="21"/>
        <v>0</v>
      </c>
      <c r="AA698" s="6" t="str">
        <f>TEXT(B698, "yyyy-mm-dd")</f>
        <v>2024-01-30</v>
      </c>
    </row>
    <row r="699" spans="1:27" x14ac:dyDescent="0.3">
      <c r="A699" t="s">
        <v>787</v>
      </c>
      <c r="B699" s="1">
        <v>45321.041666666664</v>
      </c>
      <c r="C699" s="1">
        <v>45321.541666666664</v>
      </c>
      <c r="D699" s="1">
        <v>45321.458333333336</v>
      </c>
      <c r="E699" t="s">
        <v>32</v>
      </c>
      <c r="F699">
        <v>553</v>
      </c>
      <c r="G699">
        <v>897</v>
      </c>
      <c r="H699">
        <v>250</v>
      </c>
      <c r="I699">
        <v>22</v>
      </c>
      <c r="J699" t="s">
        <v>33</v>
      </c>
      <c r="K699" t="s">
        <v>38</v>
      </c>
      <c r="L699" t="s">
        <v>70</v>
      </c>
      <c r="M699" t="s">
        <v>48</v>
      </c>
      <c r="N699" t="s">
        <v>40</v>
      </c>
      <c r="O699">
        <v>4.5</v>
      </c>
      <c r="P699" t="s">
        <v>25</v>
      </c>
      <c r="Q699">
        <v>4.2</v>
      </c>
      <c r="R699">
        <v>4.5</v>
      </c>
      <c r="S699">
        <f>(C699-D699)*24</f>
        <v>1.9999999998835847</v>
      </c>
      <c r="T699">
        <f>IF(C699&lt;=D699,1,0)</f>
        <v>0</v>
      </c>
      <c r="U699">
        <f>(C699-B699)*24</f>
        <v>12</v>
      </c>
      <c r="V699" s="2">
        <f>G699/(F699*U699)</f>
        <v>0.13517179023508138</v>
      </c>
      <c r="W699" t="str">
        <f>IF(OR(MONTH(B699)=12, MONTH(B699)&lt;=2), "Winter", IF(AND(MONTH(B699)&gt;=7, MONTH(B699)&lt;=9), "Monsoon", "Other"))</f>
        <v>Winter</v>
      </c>
      <c r="X699">
        <f>IF(C699&gt;D699,1,0)</f>
        <v>1</v>
      </c>
      <c r="Y699" t="str">
        <f t="shared" si="20"/>
        <v>Slight Delay</v>
      </c>
      <c r="Z699">
        <f t="shared" si="21"/>
        <v>0</v>
      </c>
      <c r="AA699" s="6" t="str">
        <f>TEXT(B699, "yyyy-mm-dd")</f>
        <v>2024-01-30</v>
      </c>
    </row>
    <row r="700" spans="1:27" x14ac:dyDescent="0.3">
      <c r="A700" t="s">
        <v>788</v>
      </c>
      <c r="B700" s="1">
        <v>45321.083333333336</v>
      </c>
      <c r="C700" s="1">
        <v>45321.583333333336</v>
      </c>
      <c r="D700" s="1">
        <v>45321.5</v>
      </c>
      <c r="E700" t="s">
        <v>50</v>
      </c>
      <c r="F700">
        <v>945</v>
      </c>
      <c r="G700">
        <v>3452</v>
      </c>
      <c r="H700">
        <v>550</v>
      </c>
      <c r="I700">
        <v>21</v>
      </c>
      <c r="J700" t="s">
        <v>37</v>
      </c>
      <c r="K700" t="s">
        <v>38</v>
      </c>
      <c r="L700" t="s">
        <v>184</v>
      </c>
      <c r="M700" t="s">
        <v>61</v>
      </c>
      <c r="N700" t="s">
        <v>40</v>
      </c>
      <c r="P700" t="s">
        <v>25</v>
      </c>
      <c r="Q700">
        <v>4.4000000000000004</v>
      </c>
      <c r="R700">
        <v>4.4000000000000004</v>
      </c>
      <c r="S700">
        <f>(C700-D700)*24</f>
        <v>2.0000000000582077</v>
      </c>
      <c r="T700">
        <f>IF(C700&lt;=D700,1,0)</f>
        <v>0</v>
      </c>
      <c r="U700">
        <f>(C700-B700)*24</f>
        <v>12</v>
      </c>
      <c r="V700" s="2">
        <f>G700/(F700*U700)</f>
        <v>0.30440917107583776</v>
      </c>
      <c r="W700" t="str">
        <f>IF(OR(MONTH(B700)=12, MONTH(B700)&lt;=2), "Winter", IF(AND(MONTH(B700)&gt;=7, MONTH(B700)&lt;=9), "Monsoon", "Other"))</f>
        <v>Winter</v>
      </c>
      <c r="X700">
        <f>IF(C700&gt;D700,1,0)</f>
        <v>1</v>
      </c>
      <c r="Y700" t="str">
        <f t="shared" si="20"/>
        <v>Slight Delay</v>
      </c>
      <c r="Z700">
        <f t="shared" si="21"/>
        <v>0</v>
      </c>
      <c r="AA700" s="6" t="str">
        <f>TEXT(B700, "yyyy-mm-dd")</f>
        <v>2024-01-30</v>
      </c>
    </row>
    <row r="701" spans="1:27" x14ac:dyDescent="0.3">
      <c r="A701" t="s">
        <v>789</v>
      </c>
      <c r="B701" s="1">
        <v>45321.125</v>
      </c>
      <c r="C701" s="1">
        <v>45321.625</v>
      </c>
      <c r="D701" s="1">
        <v>45321.541666666664</v>
      </c>
      <c r="E701" t="s">
        <v>32</v>
      </c>
      <c r="F701">
        <v>655</v>
      </c>
      <c r="G701">
        <v>518</v>
      </c>
      <c r="H701">
        <v>568</v>
      </c>
      <c r="I701">
        <v>4</v>
      </c>
      <c r="J701" t="s">
        <v>33</v>
      </c>
      <c r="K701" t="s">
        <v>34</v>
      </c>
      <c r="L701" t="s">
        <v>100</v>
      </c>
      <c r="M701" t="s">
        <v>61</v>
      </c>
      <c r="N701" t="s">
        <v>24</v>
      </c>
      <c r="O701">
        <v>4</v>
      </c>
      <c r="P701" t="s">
        <v>25</v>
      </c>
      <c r="Q701">
        <v>4.3</v>
      </c>
      <c r="R701">
        <v>4</v>
      </c>
      <c r="S701">
        <f>(C701-D701)*24</f>
        <v>2.0000000000582077</v>
      </c>
      <c r="T701">
        <f>IF(C701&lt;=D701,1,0)</f>
        <v>0</v>
      </c>
      <c r="U701">
        <f>(C701-B701)*24</f>
        <v>12</v>
      </c>
      <c r="V701" s="2">
        <f>G701/(F701*U701)</f>
        <v>6.5903307888040719E-2</v>
      </c>
      <c r="W701" t="str">
        <f>IF(OR(MONTH(B701)=12, MONTH(B701)&lt;=2), "Winter", IF(AND(MONTH(B701)&gt;=7, MONTH(B701)&lt;=9), "Monsoon", "Other"))</f>
        <v>Winter</v>
      </c>
      <c r="X701">
        <f>IF(C701&gt;D701,1,0)</f>
        <v>1</v>
      </c>
      <c r="Y701" t="str">
        <f t="shared" si="20"/>
        <v>Slight Delay</v>
      </c>
      <c r="Z701">
        <f t="shared" si="21"/>
        <v>0</v>
      </c>
      <c r="AA701" s="6" t="str">
        <f>TEXT(B701, "yyyy-mm-dd")</f>
        <v>2024-01-30</v>
      </c>
    </row>
    <row r="702" spans="1:27" x14ac:dyDescent="0.3">
      <c r="A702" t="s">
        <v>790</v>
      </c>
      <c r="B702" s="1">
        <v>45321.166666666664</v>
      </c>
      <c r="C702" s="1">
        <v>45321.666666666664</v>
      </c>
      <c r="D702" s="1">
        <v>45321.583333333336</v>
      </c>
      <c r="E702" t="s">
        <v>32</v>
      </c>
      <c r="F702">
        <v>645</v>
      </c>
      <c r="G702">
        <v>3177</v>
      </c>
      <c r="H702">
        <v>306</v>
      </c>
      <c r="I702">
        <v>12</v>
      </c>
      <c r="J702" t="s">
        <v>20</v>
      </c>
      <c r="K702" t="s">
        <v>38</v>
      </c>
      <c r="L702" t="s">
        <v>88</v>
      </c>
      <c r="M702" t="s">
        <v>23</v>
      </c>
      <c r="N702" t="s">
        <v>24</v>
      </c>
      <c r="O702">
        <v>4</v>
      </c>
      <c r="P702" t="s">
        <v>25</v>
      </c>
      <c r="Q702">
        <v>4.3</v>
      </c>
      <c r="R702">
        <v>4</v>
      </c>
      <c r="S702">
        <f>(C702-D702)*24</f>
        <v>1.9999999998835847</v>
      </c>
      <c r="T702">
        <f>IF(C702&lt;=D702,1,0)</f>
        <v>0</v>
      </c>
      <c r="U702">
        <f>(C702-B702)*24</f>
        <v>12</v>
      </c>
      <c r="V702" s="2">
        <f>G702/(F702*U702)</f>
        <v>0.41046511627906979</v>
      </c>
      <c r="W702" t="str">
        <f>IF(OR(MONTH(B702)=12, MONTH(B702)&lt;=2), "Winter", IF(AND(MONTH(B702)&gt;=7, MONTH(B702)&lt;=9), "Monsoon", "Other"))</f>
        <v>Winter</v>
      </c>
      <c r="X702">
        <f>IF(C702&gt;D702,1,0)</f>
        <v>1</v>
      </c>
      <c r="Y702" t="str">
        <f t="shared" si="20"/>
        <v>Slight Delay</v>
      </c>
      <c r="Z702">
        <f t="shared" si="21"/>
        <v>0</v>
      </c>
      <c r="AA702" s="6" t="str">
        <f>TEXT(B702, "yyyy-mm-dd")</f>
        <v>2024-01-30</v>
      </c>
    </row>
    <row r="703" spans="1:27" x14ac:dyDescent="0.3">
      <c r="A703" t="s">
        <v>791</v>
      </c>
      <c r="B703" s="1">
        <v>45321.208333333336</v>
      </c>
      <c r="C703" s="1">
        <v>45321.708333333336</v>
      </c>
      <c r="D703" s="1">
        <v>45321.625</v>
      </c>
      <c r="E703" t="s">
        <v>19</v>
      </c>
      <c r="F703">
        <v>484</v>
      </c>
      <c r="G703">
        <v>4540</v>
      </c>
      <c r="H703">
        <v>528</v>
      </c>
      <c r="I703">
        <v>24</v>
      </c>
      <c r="J703" t="s">
        <v>28</v>
      </c>
      <c r="K703" t="s">
        <v>34</v>
      </c>
      <c r="L703" t="s">
        <v>127</v>
      </c>
      <c r="M703" t="s">
        <v>30</v>
      </c>
      <c r="N703" t="s">
        <v>24</v>
      </c>
      <c r="O703">
        <v>4.7</v>
      </c>
      <c r="P703" t="s">
        <v>25</v>
      </c>
      <c r="Q703">
        <v>4.3</v>
      </c>
      <c r="R703">
        <v>4.7</v>
      </c>
      <c r="S703">
        <f>(C703-D703)*24</f>
        <v>2.0000000000582077</v>
      </c>
      <c r="T703">
        <f>IF(C703&lt;=D703,1,0)</f>
        <v>0</v>
      </c>
      <c r="U703">
        <f>(C703-B703)*24</f>
        <v>12</v>
      </c>
      <c r="V703" s="2">
        <f>G703/(F703*U703)</f>
        <v>0.7816804407713499</v>
      </c>
      <c r="W703" t="str">
        <f>IF(OR(MONTH(B703)=12, MONTH(B703)&lt;=2), "Winter", IF(AND(MONTH(B703)&gt;=7, MONTH(B703)&lt;=9), "Monsoon", "Other"))</f>
        <v>Winter</v>
      </c>
      <c r="X703">
        <f>IF(C703&gt;D703,1,0)</f>
        <v>1</v>
      </c>
      <c r="Y703" t="str">
        <f t="shared" si="20"/>
        <v>Slight Delay</v>
      </c>
      <c r="Z703">
        <f t="shared" si="21"/>
        <v>0</v>
      </c>
      <c r="AA703" s="6" t="str">
        <f>TEXT(B703, "yyyy-mm-dd")</f>
        <v>2024-01-30</v>
      </c>
    </row>
    <row r="704" spans="1:27" x14ac:dyDescent="0.3">
      <c r="A704" t="s">
        <v>792</v>
      </c>
      <c r="B704" s="1">
        <v>45321.25</v>
      </c>
      <c r="C704" s="1">
        <v>45321.75</v>
      </c>
      <c r="D704" s="1">
        <v>45321.666666666664</v>
      </c>
      <c r="E704" t="s">
        <v>32</v>
      </c>
      <c r="F704">
        <v>807</v>
      </c>
      <c r="G704">
        <v>2198</v>
      </c>
      <c r="H704">
        <v>89</v>
      </c>
      <c r="I704">
        <v>9</v>
      </c>
      <c r="J704" t="s">
        <v>20</v>
      </c>
      <c r="K704" t="s">
        <v>34</v>
      </c>
      <c r="L704" t="s">
        <v>58</v>
      </c>
      <c r="M704" t="s">
        <v>30</v>
      </c>
      <c r="N704" t="s">
        <v>24</v>
      </c>
      <c r="O704">
        <v>4</v>
      </c>
      <c r="P704" t="s">
        <v>25</v>
      </c>
      <c r="Q704">
        <v>4.3</v>
      </c>
      <c r="R704">
        <v>4</v>
      </c>
      <c r="S704">
        <f>(C704-D704)*24</f>
        <v>2.0000000000582077</v>
      </c>
      <c r="T704">
        <f>IF(C704&lt;=D704,1,0)</f>
        <v>0</v>
      </c>
      <c r="U704">
        <f>(C704-B704)*24</f>
        <v>12</v>
      </c>
      <c r="V704" s="2">
        <f>G704/(F704*U704)</f>
        <v>0.22697232548533663</v>
      </c>
      <c r="W704" t="str">
        <f>IF(OR(MONTH(B704)=12, MONTH(B704)&lt;=2), "Winter", IF(AND(MONTH(B704)&gt;=7, MONTH(B704)&lt;=9), "Monsoon", "Other"))</f>
        <v>Winter</v>
      </c>
      <c r="X704">
        <f>IF(C704&gt;D704,1,0)</f>
        <v>1</v>
      </c>
      <c r="Y704" t="str">
        <f t="shared" si="20"/>
        <v>Slight Delay</v>
      </c>
      <c r="Z704">
        <f t="shared" si="21"/>
        <v>0</v>
      </c>
      <c r="AA704" s="6" t="str">
        <f>TEXT(B704, "yyyy-mm-dd")</f>
        <v>2024-01-30</v>
      </c>
    </row>
    <row r="705" spans="1:27" x14ac:dyDescent="0.3">
      <c r="A705" t="s">
        <v>793</v>
      </c>
      <c r="B705" s="1">
        <v>45321.291666666664</v>
      </c>
      <c r="C705" s="1">
        <v>45321.791666666664</v>
      </c>
      <c r="D705" s="1">
        <v>45321.708333333336</v>
      </c>
      <c r="E705" t="s">
        <v>27</v>
      </c>
      <c r="F705">
        <v>941</v>
      </c>
      <c r="G705">
        <v>2337</v>
      </c>
      <c r="H705">
        <v>663</v>
      </c>
      <c r="I705">
        <v>12</v>
      </c>
      <c r="J705" t="s">
        <v>28</v>
      </c>
      <c r="K705" t="s">
        <v>21</v>
      </c>
      <c r="L705" t="s">
        <v>214</v>
      </c>
      <c r="M705" t="s">
        <v>61</v>
      </c>
      <c r="N705" t="s">
        <v>40</v>
      </c>
      <c r="O705">
        <v>4.5</v>
      </c>
      <c r="P705" t="s">
        <v>25</v>
      </c>
      <c r="Q705">
        <v>4.4000000000000004</v>
      </c>
      <c r="R705">
        <v>4.5</v>
      </c>
      <c r="S705">
        <f>(C705-D705)*24</f>
        <v>1.9999999998835847</v>
      </c>
      <c r="T705">
        <f>IF(C705&lt;=D705,1,0)</f>
        <v>0</v>
      </c>
      <c r="U705">
        <f>(C705-B705)*24</f>
        <v>12</v>
      </c>
      <c r="V705" s="2">
        <f>G705/(F705*U705)</f>
        <v>0.20696068012752392</v>
      </c>
      <c r="W705" t="str">
        <f>IF(OR(MONTH(B705)=12, MONTH(B705)&lt;=2), "Winter", IF(AND(MONTH(B705)&gt;=7, MONTH(B705)&lt;=9), "Monsoon", "Other"))</f>
        <v>Winter</v>
      </c>
      <c r="X705">
        <f>IF(C705&gt;D705,1,0)</f>
        <v>1</v>
      </c>
      <c r="Y705" t="str">
        <f t="shared" si="20"/>
        <v>Slight Delay</v>
      </c>
      <c r="Z705">
        <f t="shared" si="21"/>
        <v>0</v>
      </c>
      <c r="AA705" s="6" t="str">
        <f>TEXT(B705, "yyyy-mm-dd")</f>
        <v>2024-01-30</v>
      </c>
    </row>
    <row r="706" spans="1:27" x14ac:dyDescent="0.3">
      <c r="A706" t="s">
        <v>794</v>
      </c>
      <c r="B706" s="1">
        <v>45321.333333333336</v>
      </c>
      <c r="C706" s="1">
        <v>45321.833333333336</v>
      </c>
      <c r="D706" s="1">
        <v>45321.75</v>
      </c>
      <c r="E706" t="s">
        <v>19</v>
      </c>
      <c r="F706">
        <v>917</v>
      </c>
      <c r="G706">
        <v>2661</v>
      </c>
      <c r="H706">
        <v>170</v>
      </c>
      <c r="I706">
        <v>9</v>
      </c>
      <c r="J706" t="s">
        <v>20</v>
      </c>
      <c r="K706" t="s">
        <v>38</v>
      </c>
      <c r="L706" t="s">
        <v>22</v>
      </c>
      <c r="M706" t="s">
        <v>61</v>
      </c>
      <c r="N706" t="s">
        <v>24</v>
      </c>
      <c r="O706">
        <v>4.2</v>
      </c>
      <c r="P706" t="s">
        <v>25</v>
      </c>
      <c r="Q706">
        <v>4.3</v>
      </c>
      <c r="R706">
        <v>4.2</v>
      </c>
      <c r="S706">
        <f>(C706-D706)*24</f>
        <v>2.0000000000582077</v>
      </c>
      <c r="T706">
        <f>IF(C706&lt;=D706,1,0)</f>
        <v>0</v>
      </c>
      <c r="U706">
        <f>(C706-B706)*24</f>
        <v>12</v>
      </c>
      <c r="V706" s="2">
        <f>G706/(F706*U706)</f>
        <v>0.24182115594329334</v>
      </c>
      <c r="W706" t="str">
        <f>IF(OR(MONTH(B706)=12, MONTH(B706)&lt;=2), "Winter", IF(AND(MONTH(B706)&gt;=7, MONTH(B706)&lt;=9), "Monsoon", "Other"))</f>
        <v>Winter</v>
      </c>
      <c r="X706">
        <f>IF(C706&gt;D706,1,0)</f>
        <v>1</v>
      </c>
      <c r="Y706" t="str">
        <f t="shared" ref="Y706:Y769" si="22">IF(ROUND(S706*60,0)&lt;=30,"On-Time",IF(ROUND(S706*60,0)&lt;=120,"Slight Delay","Major Delay"))</f>
        <v>Slight Delay</v>
      </c>
      <c r="Z706">
        <f t="shared" ref="Z706:Z769" si="23">IF(ROUND(S706, 2) &gt; 2, 1, 0)</f>
        <v>0</v>
      </c>
      <c r="AA706" s="6" t="str">
        <f>TEXT(B706, "yyyy-mm-dd")</f>
        <v>2024-01-30</v>
      </c>
    </row>
    <row r="707" spans="1:27" x14ac:dyDescent="0.3">
      <c r="A707" t="s">
        <v>795</v>
      </c>
      <c r="B707" s="1">
        <v>45321.375</v>
      </c>
      <c r="C707" s="1">
        <v>45321.875</v>
      </c>
      <c r="D707" s="1">
        <v>45321.791666666664</v>
      </c>
      <c r="E707" t="s">
        <v>32</v>
      </c>
      <c r="F707">
        <v>880</v>
      </c>
      <c r="G707">
        <v>1550</v>
      </c>
      <c r="H707">
        <v>413</v>
      </c>
      <c r="I707">
        <v>16</v>
      </c>
      <c r="J707" t="s">
        <v>20</v>
      </c>
      <c r="K707" t="s">
        <v>34</v>
      </c>
      <c r="L707" t="s">
        <v>109</v>
      </c>
      <c r="M707" t="s">
        <v>48</v>
      </c>
      <c r="N707" t="s">
        <v>40</v>
      </c>
      <c r="O707">
        <v>4.7</v>
      </c>
      <c r="P707" t="s">
        <v>25</v>
      </c>
      <c r="Q707">
        <v>4.2</v>
      </c>
      <c r="R707">
        <v>4.7</v>
      </c>
      <c r="S707">
        <f>(C707-D707)*24</f>
        <v>2.0000000000582077</v>
      </c>
      <c r="T707">
        <f>IF(C707&lt;=D707,1,0)</f>
        <v>0</v>
      </c>
      <c r="U707">
        <f>(C707-B707)*24</f>
        <v>12</v>
      </c>
      <c r="V707" s="2">
        <f>G707/(F707*U707)</f>
        <v>0.14678030303030304</v>
      </c>
      <c r="W707" t="str">
        <f>IF(OR(MONTH(B707)=12, MONTH(B707)&lt;=2), "Winter", IF(AND(MONTH(B707)&gt;=7, MONTH(B707)&lt;=9), "Monsoon", "Other"))</f>
        <v>Winter</v>
      </c>
      <c r="X707">
        <f>IF(C707&gt;D707,1,0)</f>
        <v>1</v>
      </c>
      <c r="Y707" t="str">
        <f t="shared" si="22"/>
        <v>Slight Delay</v>
      </c>
      <c r="Z707">
        <f t="shared" si="23"/>
        <v>0</v>
      </c>
      <c r="AA707" s="6" t="str">
        <f>TEXT(B707, "yyyy-mm-dd")</f>
        <v>2024-01-30</v>
      </c>
    </row>
    <row r="708" spans="1:27" x14ac:dyDescent="0.3">
      <c r="A708" t="s">
        <v>796</v>
      </c>
      <c r="B708" s="1">
        <v>45321.416666666664</v>
      </c>
      <c r="C708" s="1">
        <v>45321.916666666664</v>
      </c>
      <c r="D708" s="1">
        <v>45321.833333333336</v>
      </c>
      <c r="E708" t="s">
        <v>50</v>
      </c>
      <c r="F708">
        <v>100</v>
      </c>
      <c r="G708">
        <v>4642</v>
      </c>
      <c r="H708">
        <v>393</v>
      </c>
      <c r="I708">
        <v>24</v>
      </c>
      <c r="J708" t="s">
        <v>20</v>
      </c>
      <c r="K708" t="s">
        <v>34</v>
      </c>
      <c r="L708" t="s">
        <v>98</v>
      </c>
      <c r="M708" t="s">
        <v>45</v>
      </c>
      <c r="N708" t="s">
        <v>40</v>
      </c>
      <c r="P708" t="s">
        <v>25</v>
      </c>
      <c r="Q708">
        <v>4.2</v>
      </c>
      <c r="R708">
        <v>4.2</v>
      </c>
      <c r="S708">
        <f>(C708-D708)*24</f>
        <v>1.9999999998835847</v>
      </c>
      <c r="T708">
        <f>IF(C708&lt;=D708,1,0)</f>
        <v>0</v>
      </c>
      <c r="U708">
        <f>(C708-B708)*24</f>
        <v>12</v>
      </c>
      <c r="V708" s="2">
        <f>G708/(F708*U708)</f>
        <v>3.8683333333333332</v>
      </c>
      <c r="W708" t="str">
        <f>IF(OR(MONTH(B708)=12, MONTH(B708)&lt;=2), "Winter", IF(AND(MONTH(B708)&gt;=7, MONTH(B708)&lt;=9), "Monsoon", "Other"))</f>
        <v>Winter</v>
      </c>
      <c r="X708">
        <f>IF(C708&gt;D708,1,0)</f>
        <v>1</v>
      </c>
      <c r="Y708" t="str">
        <f t="shared" si="22"/>
        <v>Slight Delay</v>
      </c>
      <c r="Z708">
        <f t="shared" si="23"/>
        <v>0</v>
      </c>
      <c r="AA708" s="6" t="str">
        <f>TEXT(B708, "yyyy-mm-dd")</f>
        <v>2024-01-30</v>
      </c>
    </row>
    <row r="709" spans="1:27" x14ac:dyDescent="0.3">
      <c r="A709" t="s">
        <v>797</v>
      </c>
      <c r="B709" s="1">
        <v>45321.458333333336</v>
      </c>
      <c r="C709" s="1">
        <v>45321.958333333336</v>
      </c>
      <c r="D709" s="1">
        <v>45321.875</v>
      </c>
      <c r="E709" t="s">
        <v>50</v>
      </c>
      <c r="F709">
        <v>529</v>
      </c>
      <c r="G709">
        <v>4395</v>
      </c>
      <c r="H709">
        <v>331</v>
      </c>
      <c r="I709">
        <v>23</v>
      </c>
      <c r="J709" t="s">
        <v>33</v>
      </c>
      <c r="K709" t="s">
        <v>38</v>
      </c>
      <c r="L709" t="s">
        <v>201</v>
      </c>
      <c r="M709" t="s">
        <v>45</v>
      </c>
      <c r="N709" t="s">
        <v>24</v>
      </c>
      <c r="O709">
        <v>4.7</v>
      </c>
      <c r="P709" t="s">
        <v>25</v>
      </c>
      <c r="Q709">
        <v>4.2</v>
      </c>
      <c r="R709">
        <v>4.7</v>
      </c>
      <c r="S709">
        <f>(C709-D709)*24</f>
        <v>2.0000000000582077</v>
      </c>
      <c r="T709">
        <f>IF(C709&lt;=D709,1,0)</f>
        <v>0</v>
      </c>
      <c r="U709">
        <f>(C709-B709)*24</f>
        <v>12</v>
      </c>
      <c r="V709" s="2">
        <f>G709/(F709*U709)</f>
        <v>0.69234404536862004</v>
      </c>
      <c r="W709" t="str">
        <f>IF(OR(MONTH(B709)=12, MONTH(B709)&lt;=2), "Winter", IF(AND(MONTH(B709)&gt;=7, MONTH(B709)&lt;=9), "Monsoon", "Other"))</f>
        <v>Winter</v>
      </c>
      <c r="X709">
        <f>IF(C709&gt;D709,1,0)</f>
        <v>1</v>
      </c>
      <c r="Y709" t="str">
        <f t="shared" si="22"/>
        <v>Slight Delay</v>
      </c>
      <c r="Z709">
        <f t="shared" si="23"/>
        <v>0</v>
      </c>
      <c r="AA709" s="6" t="str">
        <f>TEXT(B709, "yyyy-mm-dd")</f>
        <v>2024-01-30</v>
      </c>
    </row>
    <row r="710" spans="1:27" x14ac:dyDescent="0.3">
      <c r="A710" t="s">
        <v>798</v>
      </c>
      <c r="B710" s="1">
        <v>45321.5</v>
      </c>
      <c r="C710" s="1">
        <v>45322</v>
      </c>
      <c r="D710" s="1">
        <v>45321.916666666664</v>
      </c>
      <c r="E710" t="s">
        <v>50</v>
      </c>
      <c r="F710">
        <v>953</v>
      </c>
      <c r="G710">
        <v>3488</v>
      </c>
      <c r="H710">
        <v>667</v>
      </c>
      <c r="I710">
        <v>29</v>
      </c>
      <c r="J710" t="s">
        <v>37</v>
      </c>
      <c r="K710" t="s">
        <v>64</v>
      </c>
      <c r="L710" t="s">
        <v>127</v>
      </c>
      <c r="M710" t="s">
        <v>30</v>
      </c>
      <c r="N710" t="s">
        <v>24</v>
      </c>
      <c r="O710">
        <v>4.2</v>
      </c>
      <c r="P710" t="s">
        <v>25</v>
      </c>
      <c r="Q710">
        <v>4.3</v>
      </c>
      <c r="R710">
        <v>4.2</v>
      </c>
      <c r="S710">
        <f>(C710-D710)*24</f>
        <v>2.0000000000582077</v>
      </c>
      <c r="T710">
        <f>IF(C710&lt;=D710,1,0)</f>
        <v>0</v>
      </c>
      <c r="U710">
        <f>(C710-B710)*24</f>
        <v>12</v>
      </c>
      <c r="V710" s="2">
        <f>G710/(F710*U710)</f>
        <v>0.30500174886323889</v>
      </c>
      <c r="W710" t="str">
        <f>IF(OR(MONTH(B710)=12, MONTH(B710)&lt;=2), "Winter", IF(AND(MONTH(B710)&gt;=7, MONTH(B710)&lt;=9), "Monsoon", "Other"))</f>
        <v>Winter</v>
      </c>
      <c r="X710">
        <f>IF(C710&gt;D710,1,0)</f>
        <v>1</v>
      </c>
      <c r="Y710" t="str">
        <f t="shared" si="22"/>
        <v>Slight Delay</v>
      </c>
      <c r="Z710">
        <f t="shared" si="23"/>
        <v>0</v>
      </c>
      <c r="AA710" s="6" t="str">
        <f>TEXT(B710, "yyyy-mm-dd")</f>
        <v>2024-01-30</v>
      </c>
    </row>
    <row r="711" spans="1:27" x14ac:dyDescent="0.3">
      <c r="A711" t="s">
        <v>799</v>
      </c>
      <c r="B711" s="1">
        <v>45321.541666666664</v>
      </c>
      <c r="C711" s="1">
        <v>45322.041666666664</v>
      </c>
      <c r="D711" s="1">
        <v>45321.958333333336</v>
      </c>
      <c r="E711" t="s">
        <v>55</v>
      </c>
      <c r="F711">
        <v>576</v>
      </c>
      <c r="G711">
        <v>4957</v>
      </c>
      <c r="H711">
        <v>87</v>
      </c>
      <c r="I711">
        <v>28</v>
      </c>
      <c r="J711" t="s">
        <v>28</v>
      </c>
      <c r="K711" t="s">
        <v>38</v>
      </c>
      <c r="L711" t="s">
        <v>98</v>
      </c>
      <c r="M711" t="s">
        <v>30</v>
      </c>
      <c r="N711" t="s">
        <v>24</v>
      </c>
      <c r="O711">
        <v>4.2</v>
      </c>
      <c r="P711" t="s">
        <v>25</v>
      </c>
      <c r="Q711">
        <v>4.3</v>
      </c>
      <c r="R711">
        <v>4.2</v>
      </c>
      <c r="S711">
        <f>(C711-D711)*24</f>
        <v>1.9999999998835847</v>
      </c>
      <c r="T711">
        <f>IF(C711&lt;=D711,1,0)</f>
        <v>0</v>
      </c>
      <c r="U711">
        <f>(C711-B711)*24</f>
        <v>12</v>
      </c>
      <c r="V711" s="2">
        <f>G711/(F711*U711)</f>
        <v>0.71715856481481477</v>
      </c>
      <c r="W711" t="str">
        <f>IF(OR(MONTH(B711)=12, MONTH(B711)&lt;=2), "Winter", IF(AND(MONTH(B711)&gt;=7, MONTH(B711)&lt;=9), "Monsoon", "Other"))</f>
        <v>Winter</v>
      </c>
      <c r="X711">
        <f>IF(C711&gt;D711,1,0)</f>
        <v>1</v>
      </c>
      <c r="Y711" t="str">
        <f t="shared" si="22"/>
        <v>Slight Delay</v>
      </c>
      <c r="Z711">
        <f t="shared" si="23"/>
        <v>0</v>
      </c>
      <c r="AA711" s="6" t="str">
        <f>TEXT(B711, "yyyy-mm-dd")</f>
        <v>2024-01-30</v>
      </c>
    </row>
    <row r="712" spans="1:27" x14ac:dyDescent="0.3">
      <c r="A712" t="s">
        <v>800</v>
      </c>
      <c r="B712" s="1">
        <v>45321.583333333336</v>
      </c>
      <c r="C712" s="1">
        <v>45322.083333333336</v>
      </c>
      <c r="D712" s="1">
        <v>45322</v>
      </c>
      <c r="E712" t="s">
        <v>66</v>
      </c>
      <c r="F712">
        <v>111</v>
      </c>
      <c r="G712">
        <v>872</v>
      </c>
      <c r="H712">
        <v>629</v>
      </c>
      <c r="I712">
        <v>27</v>
      </c>
      <c r="J712" t="s">
        <v>33</v>
      </c>
      <c r="K712" t="s">
        <v>38</v>
      </c>
      <c r="L712" t="s">
        <v>109</v>
      </c>
      <c r="M712" t="s">
        <v>23</v>
      </c>
      <c r="N712" t="s">
        <v>24</v>
      </c>
      <c r="O712">
        <v>4.7</v>
      </c>
      <c r="P712" t="s">
        <v>25</v>
      </c>
      <c r="Q712">
        <v>4.3</v>
      </c>
      <c r="R712">
        <v>4.7</v>
      </c>
      <c r="S712">
        <f>(C712-D712)*24</f>
        <v>2.0000000000582077</v>
      </c>
      <c r="T712">
        <f>IF(C712&lt;=D712,1,0)</f>
        <v>0</v>
      </c>
      <c r="U712">
        <f>(C712-B712)*24</f>
        <v>12</v>
      </c>
      <c r="V712" s="2">
        <f>G712/(F712*U712)</f>
        <v>0.65465465465465467</v>
      </c>
      <c r="W712" t="str">
        <f>IF(OR(MONTH(B712)=12, MONTH(B712)&lt;=2), "Winter", IF(AND(MONTH(B712)&gt;=7, MONTH(B712)&lt;=9), "Monsoon", "Other"))</f>
        <v>Winter</v>
      </c>
      <c r="X712">
        <f>IF(C712&gt;D712,1,0)</f>
        <v>1</v>
      </c>
      <c r="Y712" t="str">
        <f t="shared" si="22"/>
        <v>Slight Delay</v>
      </c>
      <c r="Z712">
        <f t="shared" si="23"/>
        <v>0</v>
      </c>
      <c r="AA712" s="6" t="str">
        <f>TEXT(B712, "yyyy-mm-dd")</f>
        <v>2024-01-30</v>
      </c>
    </row>
    <row r="713" spans="1:27" x14ac:dyDescent="0.3">
      <c r="A713" t="s">
        <v>801</v>
      </c>
      <c r="B713" s="1">
        <v>45321.625</v>
      </c>
      <c r="C713" s="1">
        <v>45322.125</v>
      </c>
      <c r="D713" s="1">
        <v>45322.041666666664</v>
      </c>
      <c r="E713" t="s">
        <v>66</v>
      </c>
      <c r="F713">
        <v>492</v>
      </c>
      <c r="G713">
        <v>2783</v>
      </c>
      <c r="H713">
        <v>484</v>
      </c>
      <c r="I713">
        <v>20</v>
      </c>
      <c r="J713" t="s">
        <v>37</v>
      </c>
      <c r="K713" t="s">
        <v>38</v>
      </c>
      <c r="L713" t="s">
        <v>117</v>
      </c>
      <c r="M713" t="s">
        <v>48</v>
      </c>
      <c r="N713" t="s">
        <v>24</v>
      </c>
      <c r="O713">
        <v>3.8</v>
      </c>
      <c r="P713" t="s">
        <v>25</v>
      </c>
      <c r="Q713">
        <v>4.2</v>
      </c>
      <c r="R713">
        <v>3.8</v>
      </c>
      <c r="S713">
        <f>(C713-D713)*24</f>
        <v>2.0000000000582077</v>
      </c>
      <c r="T713">
        <f>IF(C713&lt;=D713,1,0)</f>
        <v>0</v>
      </c>
      <c r="U713">
        <f>(C713-B713)*24</f>
        <v>12</v>
      </c>
      <c r="V713" s="2">
        <f>G713/(F713*U713)</f>
        <v>0.47137533875338755</v>
      </c>
      <c r="W713" t="str">
        <f>IF(OR(MONTH(B713)=12, MONTH(B713)&lt;=2), "Winter", IF(AND(MONTH(B713)&gt;=7, MONTH(B713)&lt;=9), "Monsoon", "Other"))</f>
        <v>Winter</v>
      </c>
      <c r="X713">
        <f>IF(C713&gt;D713,1,0)</f>
        <v>1</v>
      </c>
      <c r="Y713" t="str">
        <f t="shared" si="22"/>
        <v>Slight Delay</v>
      </c>
      <c r="Z713">
        <f t="shared" si="23"/>
        <v>0</v>
      </c>
      <c r="AA713" s="6" t="str">
        <f>TEXT(B713, "yyyy-mm-dd")</f>
        <v>2024-01-30</v>
      </c>
    </row>
    <row r="714" spans="1:27" x14ac:dyDescent="0.3">
      <c r="A714" t="s">
        <v>802</v>
      </c>
      <c r="B714" s="1">
        <v>45321.666666666664</v>
      </c>
      <c r="C714" s="1">
        <v>45322.166666666664</v>
      </c>
      <c r="D714" s="1">
        <v>45322.083333333336</v>
      </c>
      <c r="E714" t="s">
        <v>32</v>
      </c>
      <c r="F714">
        <v>496</v>
      </c>
      <c r="G714">
        <v>4924</v>
      </c>
      <c r="H714">
        <v>311</v>
      </c>
      <c r="I714">
        <v>2</v>
      </c>
      <c r="J714" t="s">
        <v>37</v>
      </c>
      <c r="K714" t="s">
        <v>34</v>
      </c>
      <c r="L714" t="s">
        <v>111</v>
      </c>
      <c r="M714" t="s">
        <v>30</v>
      </c>
      <c r="N714" t="s">
        <v>24</v>
      </c>
      <c r="O714">
        <v>4.5</v>
      </c>
      <c r="P714" t="s">
        <v>25</v>
      </c>
      <c r="Q714">
        <v>4.3</v>
      </c>
      <c r="R714">
        <v>4.5</v>
      </c>
      <c r="S714">
        <f>(C714-D714)*24</f>
        <v>1.9999999998835847</v>
      </c>
      <c r="T714">
        <f>IF(C714&lt;=D714,1,0)</f>
        <v>0</v>
      </c>
      <c r="U714">
        <f>(C714-B714)*24</f>
        <v>12</v>
      </c>
      <c r="V714" s="2">
        <f>G714/(F714*U714)</f>
        <v>0.82728494623655913</v>
      </c>
      <c r="W714" t="str">
        <f>IF(OR(MONTH(B714)=12, MONTH(B714)&lt;=2), "Winter", IF(AND(MONTH(B714)&gt;=7, MONTH(B714)&lt;=9), "Monsoon", "Other"))</f>
        <v>Winter</v>
      </c>
      <c r="X714">
        <f>IF(C714&gt;D714,1,0)</f>
        <v>1</v>
      </c>
      <c r="Y714" t="str">
        <f t="shared" si="22"/>
        <v>Slight Delay</v>
      </c>
      <c r="Z714">
        <f t="shared" si="23"/>
        <v>0</v>
      </c>
      <c r="AA714" s="6" t="str">
        <f>TEXT(B714, "yyyy-mm-dd")</f>
        <v>2024-01-30</v>
      </c>
    </row>
    <row r="715" spans="1:27" x14ac:dyDescent="0.3">
      <c r="A715" t="s">
        <v>803</v>
      </c>
      <c r="B715" s="1">
        <v>45321.708333333336</v>
      </c>
      <c r="C715" s="1">
        <v>45322.208333333336</v>
      </c>
      <c r="D715" s="1">
        <v>45322.125</v>
      </c>
      <c r="E715" t="s">
        <v>27</v>
      </c>
      <c r="F715">
        <v>315</v>
      </c>
      <c r="G715">
        <v>3802</v>
      </c>
      <c r="H715">
        <v>93</v>
      </c>
      <c r="I715">
        <v>7</v>
      </c>
      <c r="J715" t="s">
        <v>33</v>
      </c>
      <c r="K715" t="s">
        <v>38</v>
      </c>
      <c r="L715" t="s">
        <v>56</v>
      </c>
      <c r="M715" t="s">
        <v>61</v>
      </c>
      <c r="N715" t="s">
        <v>40</v>
      </c>
      <c r="O715">
        <v>4</v>
      </c>
      <c r="P715" t="s">
        <v>25</v>
      </c>
      <c r="Q715">
        <v>4.4000000000000004</v>
      </c>
      <c r="R715">
        <v>4</v>
      </c>
      <c r="S715">
        <f>(C715-D715)*24</f>
        <v>2.0000000000582077</v>
      </c>
      <c r="T715">
        <f>IF(C715&lt;=D715,1,0)</f>
        <v>0</v>
      </c>
      <c r="U715">
        <f>(C715-B715)*24</f>
        <v>12</v>
      </c>
      <c r="V715" s="2">
        <f>G715/(F715*U715)</f>
        <v>1.0058201058201057</v>
      </c>
      <c r="W715" t="str">
        <f>IF(OR(MONTH(B715)=12, MONTH(B715)&lt;=2), "Winter", IF(AND(MONTH(B715)&gt;=7, MONTH(B715)&lt;=9), "Monsoon", "Other"))</f>
        <v>Winter</v>
      </c>
      <c r="X715">
        <f>IF(C715&gt;D715,1,0)</f>
        <v>1</v>
      </c>
      <c r="Y715" t="str">
        <f t="shared" si="22"/>
        <v>Slight Delay</v>
      </c>
      <c r="Z715">
        <f t="shared" si="23"/>
        <v>0</v>
      </c>
      <c r="AA715" s="6" t="str">
        <f>TEXT(B715, "yyyy-mm-dd")</f>
        <v>2024-01-30</v>
      </c>
    </row>
    <row r="716" spans="1:27" x14ac:dyDescent="0.3">
      <c r="A716" t="s">
        <v>804</v>
      </c>
      <c r="B716" s="1">
        <v>45321.75</v>
      </c>
      <c r="C716" s="1">
        <v>45322.25</v>
      </c>
      <c r="D716" s="1">
        <v>45322.166666666664</v>
      </c>
      <c r="E716" t="s">
        <v>50</v>
      </c>
      <c r="F716">
        <v>225</v>
      </c>
      <c r="G716">
        <v>666</v>
      </c>
      <c r="H716">
        <v>651</v>
      </c>
      <c r="I716">
        <v>15</v>
      </c>
      <c r="J716" t="s">
        <v>28</v>
      </c>
      <c r="K716" t="s">
        <v>21</v>
      </c>
      <c r="L716" t="s">
        <v>78</v>
      </c>
      <c r="M716" t="s">
        <v>48</v>
      </c>
      <c r="N716" t="s">
        <v>40</v>
      </c>
      <c r="P716" t="s">
        <v>25</v>
      </c>
      <c r="Q716">
        <v>4.2</v>
      </c>
      <c r="R716">
        <v>4.2</v>
      </c>
      <c r="S716">
        <f>(C716-D716)*24</f>
        <v>2.0000000000582077</v>
      </c>
      <c r="T716">
        <f>IF(C716&lt;=D716,1,0)</f>
        <v>0</v>
      </c>
      <c r="U716">
        <f>(C716-B716)*24</f>
        <v>12</v>
      </c>
      <c r="V716" s="2">
        <f>G716/(F716*U716)</f>
        <v>0.24666666666666667</v>
      </c>
      <c r="W716" t="str">
        <f>IF(OR(MONTH(B716)=12, MONTH(B716)&lt;=2), "Winter", IF(AND(MONTH(B716)&gt;=7, MONTH(B716)&lt;=9), "Monsoon", "Other"))</f>
        <v>Winter</v>
      </c>
      <c r="X716">
        <f>IF(C716&gt;D716,1,0)</f>
        <v>1</v>
      </c>
      <c r="Y716" t="str">
        <f t="shared" si="22"/>
        <v>Slight Delay</v>
      </c>
      <c r="Z716">
        <f t="shared" si="23"/>
        <v>0</v>
      </c>
      <c r="AA716" s="6" t="str">
        <f>TEXT(B716, "yyyy-mm-dd")</f>
        <v>2024-01-30</v>
      </c>
    </row>
    <row r="717" spans="1:27" x14ac:dyDescent="0.3">
      <c r="A717" t="s">
        <v>805</v>
      </c>
      <c r="B717" s="1">
        <v>45321.791666666664</v>
      </c>
      <c r="C717" s="1">
        <v>45322.291666666664</v>
      </c>
      <c r="D717" s="1">
        <v>45322.208333333336</v>
      </c>
      <c r="E717" t="s">
        <v>50</v>
      </c>
      <c r="F717">
        <v>537</v>
      </c>
      <c r="G717">
        <v>2148</v>
      </c>
      <c r="H717">
        <v>424</v>
      </c>
      <c r="I717">
        <v>20</v>
      </c>
      <c r="J717" t="s">
        <v>33</v>
      </c>
      <c r="K717" t="s">
        <v>21</v>
      </c>
      <c r="L717" t="s">
        <v>74</v>
      </c>
      <c r="M717" t="s">
        <v>45</v>
      </c>
      <c r="N717" t="s">
        <v>40</v>
      </c>
      <c r="O717">
        <v>4.5</v>
      </c>
      <c r="P717" t="s">
        <v>25</v>
      </c>
      <c r="Q717">
        <v>4.2</v>
      </c>
      <c r="R717">
        <v>4.5</v>
      </c>
      <c r="S717">
        <f>(C717-D717)*24</f>
        <v>1.9999999998835847</v>
      </c>
      <c r="T717">
        <f>IF(C717&lt;=D717,1,0)</f>
        <v>0</v>
      </c>
      <c r="U717">
        <f>(C717-B717)*24</f>
        <v>12</v>
      </c>
      <c r="V717" s="2">
        <f>G717/(F717*U717)</f>
        <v>0.33333333333333331</v>
      </c>
      <c r="W717" t="str">
        <f>IF(OR(MONTH(B717)=12, MONTH(B717)&lt;=2), "Winter", IF(AND(MONTH(B717)&gt;=7, MONTH(B717)&lt;=9), "Monsoon", "Other"))</f>
        <v>Winter</v>
      </c>
      <c r="X717">
        <f>IF(C717&gt;D717,1,0)</f>
        <v>1</v>
      </c>
      <c r="Y717" t="str">
        <f t="shared" si="22"/>
        <v>Slight Delay</v>
      </c>
      <c r="Z717">
        <f t="shared" si="23"/>
        <v>0</v>
      </c>
      <c r="AA717" s="6" t="str">
        <f>TEXT(B717, "yyyy-mm-dd")</f>
        <v>2024-01-30</v>
      </c>
    </row>
    <row r="718" spans="1:27" x14ac:dyDescent="0.3">
      <c r="A718" t="s">
        <v>806</v>
      </c>
      <c r="B718" s="1">
        <v>45321.833333333336</v>
      </c>
      <c r="C718" s="1">
        <v>45322.333333333336</v>
      </c>
      <c r="D718" s="1">
        <v>45322.25</v>
      </c>
      <c r="E718" t="s">
        <v>19</v>
      </c>
      <c r="F718">
        <v>146</v>
      </c>
      <c r="G718">
        <v>1319</v>
      </c>
      <c r="H718">
        <v>247</v>
      </c>
      <c r="I718">
        <v>23</v>
      </c>
      <c r="J718" t="s">
        <v>20</v>
      </c>
      <c r="K718" t="s">
        <v>64</v>
      </c>
      <c r="L718" t="s">
        <v>129</v>
      </c>
      <c r="M718" t="s">
        <v>23</v>
      </c>
      <c r="N718" t="s">
        <v>24</v>
      </c>
      <c r="P718" t="s">
        <v>25</v>
      </c>
      <c r="Q718">
        <v>4.3</v>
      </c>
      <c r="R718">
        <v>4.3</v>
      </c>
      <c r="S718">
        <f>(C718-D718)*24</f>
        <v>2.0000000000582077</v>
      </c>
      <c r="T718">
        <f>IF(C718&lt;=D718,1,0)</f>
        <v>0</v>
      </c>
      <c r="U718">
        <f>(C718-B718)*24</f>
        <v>12</v>
      </c>
      <c r="V718" s="2">
        <f>G718/(F718*U718)</f>
        <v>0.75285388127853881</v>
      </c>
      <c r="W718" t="str">
        <f>IF(OR(MONTH(B718)=12, MONTH(B718)&lt;=2), "Winter", IF(AND(MONTH(B718)&gt;=7, MONTH(B718)&lt;=9), "Monsoon", "Other"))</f>
        <v>Winter</v>
      </c>
      <c r="X718">
        <f>IF(C718&gt;D718,1,0)</f>
        <v>1</v>
      </c>
      <c r="Y718" t="str">
        <f t="shared" si="22"/>
        <v>Slight Delay</v>
      </c>
      <c r="Z718">
        <f t="shared" si="23"/>
        <v>0</v>
      </c>
      <c r="AA718" s="6" t="str">
        <f>TEXT(B718, "yyyy-mm-dd")</f>
        <v>2024-01-30</v>
      </c>
    </row>
    <row r="719" spans="1:27" x14ac:dyDescent="0.3">
      <c r="A719" t="s">
        <v>807</v>
      </c>
      <c r="B719" s="1">
        <v>45321.875</v>
      </c>
      <c r="C719" s="1">
        <v>45322.375</v>
      </c>
      <c r="D719" s="1">
        <v>45322.291666666664</v>
      </c>
      <c r="E719" t="s">
        <v>50</v>
      </c>
      <c r="F719">
        <v>556</v>
      </c>
      <c r="G719">
        <v>1187</v>
      </c>
      <c r="H719">
        <v>625</v>
      </c>
      <c r="I719">
        <v>28</v>
      </c>
      <c r="J719" t="s">
        <v>20</v>
      </c>
      <c r="K719" t="s">
        <v>64</v>
      </c>
      <c r="L719" t="s">
        <v>155</v>
      </c>
      <c r="M719" t="s">
        <v>48</v>
      </c>
      <c r="N719" t="s">
        <v>24</v>
      </c>
      <c r="P719" t="s">
        <v>25</v>
      </c>
      <c r="Q719">
        <v>4.2</v>
      </c>
      <c r="R719">
        <v>4.2</v>
      </c>
      <c r="S719">
        <f>(C719-D719)*24</f>
        <v>2.0000000000582077</v>
      </c>
      <c r="T719">
        <f>IF(C719&lt;=D719,1,0)</f>
        <v>0</v>
      </c>
      <c r="U719">
        <f>(C719-B719)*24</f>
        <v>12</v>
      </c>
      <c r="V719" s="2">
        <f>G719/(F719*U719)</f>
        <v>0.17790767386091128</v>
      </c>
      <c r="W719" t="str">
        <f>IF(OR(MONTH(B719)=12, MONTH(B719)&lt;=2), "Winter", IF(AND(MONTH(B719)&gt;=7, MONTH(B719)&lt;=9), "Monsoon", "Other"))</f>
        <v>Winter</v>
      </c>
      <c r="X719">
        <f>IF(C719&gt;D719,1,0)</f>
        <v>1</v>
      </c>
      <c r="Y719" t="str">
        <f t="shared" si="22"/>
        <v>Slight Delay</v>
      </c>
      <c r="Z719">
        <f t="shared" si="23"/>
        <v>0</v>
      </c>
      <c r="AA719" s="6" t="str">
        <f>TEXT(B719, "yyyy-mm-dd")</f>
        <v>2024-01-30</v>
      </c>
    </row>
    <row r="720" spans="1:27" x14ac:dyDescent="0.3">
      <c r="A720" t="s">
        <v>808</v>
      </c>
      <c r="B720" s="1">
        <v>45321.916666666664</v>
      </c>
      <c r="C720" s="1">
        <v>45322.416666666664</v>
      </c>
      <c r="D720" s="1">
        <v>45322.333333333336</v>
      </c>
      <c r="E720" t="s">
        <v>19</v>
      </c>
      <c r="F720">
        <v>345</v>
      </c>
      <c r="G720">
        <v>3640</v>
      </c>
      <c r="H720">
        <v>162</v>
      </c>
      <c r="I720">
        <v>26</v>
      </c>
      <c r="J720" t="s">
        <v>20</v>
      </c>
      <c r="K720" t="s">
        <v>38</v>
      </c>
      <c r="L720" t="s">
        <v>47</v>
      </c>
      <c r="M720" t="s">
        <v>48</v>
      </c>
      <c r="N720" t="s">
        <v>40</v>
      </c>
      <c r="O720">
        <v>4.7</v>
      </c>
      <c r="P720" t="s">
        <v>25</v>
      </c>
      <c r="Q720">
        <v>4.2</v>
      </c>
      <c r="R720">
        <v>4.7</v>
      </c>
      <c r="S720">
        <f>(C720-D720)*24</f>
        <v>1.9999999998835847</v>
      </c>
      <c r="T720">
        <f>IF(C720&lt;=D720,1,0)</f>
        <v>0</v>
      </c>
      <c r="U720">
        <f>(C720-B720)*24</f>
        <v>12</v>
      </c>
      <c r="V720" s="2">
        <f>G720/(F720*U720)</f>
        <v>0.87922705314009664</v>
      </c>
      <c r="W720" t="str">
        <f>IF(OR(MONTH(B720)=12, MONTH(B720)&lt;=2), "Winter", IF(AND(MONTH(B720)&gt;=7, MONTH(B720)&lt;=9), "Monsoon", "Other"))</f>
        <v>Winter</v>
      </c>
      <c r="X720">
        <f>IF(C720&gt;D720,1,0)</f>
        <v>1</v>
      </c>
      <c r="Y720" t="str">
        <f t="shared" si="22"/>
        <v>Slight Delay</v>
      </c>
      <c r="Z720">
        <f t="shared" si="23"/>
        <v>0</v>
      </c>
      <c r="AA720" s="6" t="str">
        <f>TEXT(B720, "yyyy-mm-dd")</f>
        <v>2024-01-30</v>
      </c>
    </row>
    <row r="721" spans="1:27" x14ac:dyDescent="0.3">
      <c r="A721" t="s">
        <v>809</v>
      </c>
      <c r="B721" s="1">
        <v>45321.958333333336</v>
      </c>
      <c r="C721" s="1">
        <v>45322.458333333336</v>
      </c>
      <c r="D721" s="1">
        <v>45322.375</v>
      </c>
      <c r="E721" t="s">
        <v>32</v>
      </c>
      <c r="F721">
        <v>941</v>
      </c>
      <c r="G721">
        <v>4289</v>
      </c>
      <c r="H721">
        <v>423</v>
      </c>
      <c r="I721">
        <v>16</v>
      </c>
      <c r="J721" t="s">
        <v>37</v>
      </c>
      <c r="K721" t="s">
        <v>64</v>
      </c>
      <c r="L721" t="s">
        <v>214</v>
      </c>
      <c r="M721" t="s">
        <v>30</v>
      </c>
      <c r="N721" t="s">
        <v>24</v>
      </c>
      <c r="O721">
        <v>4.5</v>
      </c>
      <c r="P721" t="s">
        <v>25</v>
      </c>
      <c r="Q721">
        <v>4.3</v>
      </c>
      <c r="R721">
        <v>4.5</v>
      </c>
      <c r="S721">
        <f>(C721-D721)*24</f>
        <v>2.0000000000582077</v>
      </c>
      <c r="T721">
        <f>IF(C721&lt;=D721,1,0)</f>
        <v>0</v>
      </c>
      <c r="U721">
        <f>(C721-B721)*24</f>
        <v>12</v>
      </c>
      <c r="V721" s="2">
        <f>G721/(F721*U721)</f>
        <v>0.37982642578816861</v>
      </c>
      <c r="W721" t="str">
        <f>IF(OR(MONTH(B721)=12, MONTH(B721)&lt;=2), "Winter", IF(AND(MONTH(B721)&gt;=7, MONTH(B721)&lt;=9), "Monsoon", "Other"))</f>
        <v>Winter</v>
      </c>
      <c r="X721">
        <f>IF(C721&gt;D721,1,0)</f>
        <v>1</v>
      </c>
      <c r="Y721" t="str">
        <f t="shared" si="22"/>
        <v>Slight Delay</v>
      </c>
      <c r="Z721">
        <f t="shared" si="23"/>
        <v>0</v>
      </c>
      <c r="AA721" s="6" t="str">
        <f>TEXT(B721, "yyyy-mm-dd")</f>
        <v>2024-01-30</v>
      </c>
    </row>
    <row r="722" spans="1:27" x14ac:dyDescent="0.3">
      <c r="A722" t="s">
        <v>810</v>
      </c>
      <c r="B722" s="1">
        <v>45322</v>
      </c>
      <c r="C722" s="1">
        <v>45322.5</v>
      </c>
      <c r="D722" s="1">
        <v>45322.416666666664</v>
      </c>
      <c r="E722" t="s">
        <v>66</v>
      </c>
      <c r="F722">
        <v>137</v>
      </c>
      <c r="G722">
        <v>1644</v>
      </c>
      <c r="H722">
        <v>417</v>
      </c>
      <c r="I722">
        <v>2</v>
      </c>
      <c r="J722" t="s">
        <v>28</v>
      </c>
      <c r="K722" t="s">
        <v>38</v>
      </c>
      <c r="L722" t="s">
        <v>113</v>
      </c>
      <c r="M722" t="s">
        <v>45</v>
      </c>
      <c r="N722" t="s">
        <v>24</v>
      </c>
      <c r="P722" t="s">
        <v>25</v>
      </c>
      <c r="Q722">
        <v>4.2</v>
      </c>
      <c r="R722">
        <v>4.2</v>
      </c>
      <c r="S722">
        <f>(C722-D722)*24</f>
        <v>2.0000000000582077</v>
      </c>
      <c r="T722">
        <f>IF(C722&lt;=D722,1,0)</f>
        <v>0</v>
      </c>
      <c r="U722">
        <f>(C722-B722)*24</f>
        <v>12</v>
      </c>
      <c r="V722" s="2">
        <f>G722/(F722*U722)</f>
        <v>1</v>
      </c>
      <c r="W722" t="str">
        <f>IF(OR(MONTH(B722)=12, MONTH(B722)&lt;=2), "Winter", IF(AND(MONTH(B722)&gt;=7, MONTH(B722)&lt;=9), "Monsoon", "Other"))</f>
        <v>Winter</v>
      </c>
      <c r="X722">
        <f>IF(C722&gt;D722,1,0)</f>
        <v>1</v>
      </c>
      <c r="Y722" t="str">
        <f t="shared" si="22"/>
        <v>Slight Delay</v>
      </c>
      <c r="Z722">
        <f t="shared" si="23"/>
        <v>0</v>
      </c>
      <c r="AA722" s="6" t="str">
        <f>TEXT(B722, "yyyy-mm-dd")</f>
        <v>2024-01-31</v>
      </c>
    </row>
    <row r="723" spans="1:27" x14ac:dyDescent="0.3">
      <c r="A723" t="s">
        <v>811</v>
      </c>
      <c r="B723" s="1">
        <v>45322.041666666664</v>
      </c>
      <c r="C723" s="1">
        <v>45322.541666666664</v>
      </c>
      <c r="D723" s="1">
        <v>45322.458333333336</v>
      </c>
      <c r="E723" t="s">
        <v>32</v>
      </c>
      <c r="F723">
        <v>148</v>
      </c>
      <c r="G723">
        <v>1319</v>
      </c>
      <c r="H723">
        <v>239</v>
      </c>
      <c r="I723">
        <v>26</v>
      </c>
      <c r="J723" t="s">
        <v>20</v>
      </c>
      <c r="K723" t="s">
        <v>21</v>
      </c>
      <c r="L723" t="s">
        <v>81</v>
      </c>
      <c r="M723" t="s">
        <v>23</v>
      </c>
      <c r="N723" t="s">
        <v>24</v>
      </c>
      <c r="O723">
        <v>4.2</v>
      </c>
      <c r="P723" t="s">
        <v>25</v>
      </c>
      <c r="Q723">
        <v>4.3</v>
      </c>
      <c r="R723">
        <v>4.2</v>
      </c>
      <c r="S723">
        <f>(C723-D723)*24</f>
        <v>1.9999999998835847</v>
      </c>
      <c r="T723">
        <f>IF(C723&lt;=D723,1,0)</f>
        <v>0</v>
      </c>
      <c r="U723">
        <f>(C723-B723)*24</f>
        <v>12</v>
      </c>
      <c r="V723" s="2">
        <f>G723/(F723*U723)</f>
        <v>0.74268018018018023</v>
      </c>
      <c r="W723" t="str">
        <f>IF(OR(MONTH(B723)=12, MONTH(B723)&lt;=2), "Winter", IF(AND(MONTH(B723)&gt;=7, MONTH(B723)&lt;=9), "Monsoon", "Other"))</f>
        <v>Winter</v>
      </c>
      <c r="X723">
        <f>IF(C723&gt;D723,1,0)</f>
        <v>1</v>
      </c>
      <c r="Y723" t="str">
        <f t="shared" si="22"/>
        <v>Slight Delay</v>
      </c>
      <c r="Z723">
        <f t="shared" si="23"/>
        <v>0</v>
      </c>
      <c r="AA723" s="6" t="str">
        <f>TEXT(B723, "yyyy-mm-dd")</f>
        <v>2024-01-31</v>
      </c>
    </row>
    <row r="724" spans="1:27" x14ac:dyDescent="0.3">
      <c r="A724" t="s">
        <v>812</v>
      </c>
      <c r="B724" s="1">
        <v>45322.083333333336</v>
      </c>
      <c r="C724" s="1">
        <v>45322.583333333336</v>
      </c>
      <c r="D724" s="1">
        <v>45322.5</v>
      </c>
      <c r="E724" t="s">
        <v>66</v>
      </c>
      <c r="F724">
        <v>481</v>
      </c>
      <c r="G724">
        <v>2795</v>
      </c>
      <c r="H724">
        <v>91</v>
      </c>
      <c r="I724">
        <v>16</v>
      </c>
      <c r="J724" t="s">
        <v>33</v>
      </c>
      <c r="K724" t="s">
        <v>38</v>
      </c>
      <c r="L724" t="s">
        <v>184</v>
      </c>
      <c r="M724" t="s">
        <v>45</v>
      </c>
      <c r="N724" t="s">
        <v>40</v>
      </c>
      <c r="O724">
        <v>4.7</v>
      </c>
      <c r="P724" t="s">
        <v>25</v>
      </c>
      <c r="Q724">
        <v>4.2</v>
      </c>
      <c r="R724">
        <v>4.7</v>
      </c>
      <c r="S724">
        <f>(C724-D724)*24</f>
        <v>2.0000000000582077</v>
      </c>
      <c r="T724">
        <f>IF(C724&lt;=D724,1,0)</f>
        <v>0</v>
      </c>
      <c r="U724">
        <f>(C724-B724)*24</f>
        <v>12</v>
      </c>
      <c r="V724" s="2">
        <f>G724/(F724*U724)</f>
        <v>0.48423423423423423</v>
      </c>
      <c r="W724" t="str">
        <f>IF(OR(MONTH(B724)=12, MONTH(B724)&lt;=2), "Winter", IF(AND(MONTH(B724)&gt;=7, MONTH(B724)&lt;=9), "Monsoon", "Other"))</f>
        <v>Winter</v>
      </c>
      <c r="X724">
        <f>IF(C724&gt;D724,1,0)</f>
        <v>1</v>
      </c>
      <c r="Y724" t="str">
        <f t="shared" si="22"/>
        <v>Slight Delay</v>
      </c>
      <c r="Z724">
        <f t="shared" si="23"/>
        <v>0</v>
      </c>
      <c r="AA724" s="6" t="str">
        <f>TEXT(B724, "yyyy-mm-dd")</f>
        <v>2024-01-31</v>
      </c>
    </row>
    <row r="725" spans="1:27" x14ac:dyDescent="0.3">
      <c r="A725" t="s">
        <v>813</v>
      </c>
      <c r="B725" s="1">
        <v>45322.125</v>
      </c>
      <c r="C725" s="1">
        <v>45322.625</v>
      </c>
      <c r="D725" s="1">
        <v>45322.541666666664</v>
      </c>
      <c r="E725" t="s">
        <v>19</v>
      </c>
      <c r="F725">
        <v>188</v>
      </c>
      <c r="G725">
        <v>2472</v>
      </c>
      <c r="H725">
        <v>650</v>
      </c>
      <c r="I725">
        <v>4</v>
      </c>
      <c r="J725" t="s">
        <v>37</v>
      </c>
      <c r="K725" t="s">
        <v>34</v>
      </c>
      <c r="L725" t="s">
        <v>84</v>
      </c>
      <c r="M725" t="s">
        <v>45</v>
      </c>
      <c r="N725" t="s">
        <v>40</v>
      </c>
      <c r="O725">
        <v>3.8</v>
      </c>
      <c r="P725" t="s">
        <v>25</v>
      </c>
      <c r="Q725">
        <v>4.2</v>
      </c>
      <c r="R725">
        <v>3.8</v>
      </c>
      <c r="S725">
        <f>(C725-D725)*24</f>
        <v>2.0000000000582077</v>
      </c>
      <c r="T725">
        <f>IF(C725&lt;=D725,1,0)</f>
        <v>0</v>
      </c>
      <c r="U725">
        <f>(C725-B725)*24</f>
        <v>12</v>
      </c>
      <c r="V725" s="2">
        <f>G725/(F725*U725)</f>
        <v>1.0957446808510638</v>
      </c>
      <c r="W725" t="str">
        <f>IF(OR(MONTH(B725)=12, MONTH(B725)&lt;=2), "Winter", IF(AND(MONTH(B725)&gt;=7, MONTH(B725)&lt;=9), "Monsoon", "Other"))</f>
        <v>Winter</v>
      </c>
      <c r="X725">
        <f>IF(C725&gt;D725,1,0)</f>
        <v>1</v>
      </c>
      <c r="Y725" t="str">
        <f t="shared" si="22"/>
        <v>Slight Delay</v>
      </c>
      <c r="Z725">
        <f t="shared" si="23"/>
        <v>0</v>
      </c>
      <c r="AA725" s="6" t="str">
        <f>TEXT(B725, "yyyy-mm-dd")</f>
        <v>2024-01-31</v>
      </c>
    </row>
    <row r="726" spans="1:27" x14ac:dyDescent="0.3">
      <c r="A726" t="s">
        <v>814</v>
      </c>
      <c r="B726" s="1">
        <v>45322.166666666664</v>
      </c>
      <c r="C726" s="1">
        <v>45322.666666666664</v>
      </c>
      <c r="D726" s="1">
        <v>45322.583333333336</v>
      </c>
      <c r="E726" t="s">
        <v>50</v>
      </c>
      <c r="F726">
        <v>200</v>
      </c>
      <c r="G726">
        <v>4246</v>
      </c>
      <c r="H726">
        <v>503</v>
      </c>
      <c r="I726">
        <v>15</v>
      </c>
      <c r="J726" t="s">
        <v>20</v>
      </c>
      <c r="K726" t="s">
        <v>64</v>
      </c>
      <c r="L726" t="s">
        <v>117</v>
      </c>
      <c r="M726" t="s">
        <v>48</v>
      </c>
      <c r="N726" t="s">
        <v>24</v>
      </c>
      <c r="O726">
        <v>3.8</v>
      </c>
      <c r="P726" t="s">
        <v>25</v>
      </c>
      <c r="Q726">
        <v>4.2</v>
      </c>
      <c r="R726">
        <v>3.8</v>
      </c>
      <c r="S726">
        <f>(C726-D726)*24</f>
        <v>1.9999999998835847</v>
      </c>
      <c r="T726">
        <f>IF(C726&lt;=D726,1,0)</f>
        <v>0</v>
      </c>
      <c r="U726">
        <f>(C726-B726)*24</f>
        <v>12</v>
      </c>
      <c r="V726" s="2">
        <f>G726/(F726*U726)</f>
        <v>1.7691666666666668</v>
      </c>
      <c r="W726" t="str">
        <f>IF(OR(MONTH(B726)=12, MONTH(B726)&lt;=2), "Winter", IF(AND(MONTH(B726)&gt;=7, MONTH(B726)&lt;=9), "Monsoon", "Other"))</f>
        <v>Winter</v>
      </c>
      <c r="X726">
        <f>IF(C726&gt;D726,1,0)</f>
        <v>1</v>
      </c>
      <c r="Y726" t="str">
        <f t="shared" si="22"/>
        <v>Slight Delay</v>
      </c>
      <c r="Z726">
        <f t="shared" si="23"/>
        <v>0</v>
      </c>
      <c r="AA726" s="6" t="str">
        <f>TEXT(B726, "yyyy-mm-dd")</f>
        <v>2024-01-31</v>
      </c>
    </row>
    <row r="727" spans="1:27" x14ac:dyDescent="0.3">
      <c r="A727" t="s">
        <v>815</v>
      </c>
      <c r="B727" s="1">
        <v>45322.208333333336</v>
      </c>
      <c r="C727" s="1">
        <v>45322.708333333336</v>
      </c>
      <c r="D727" s="1">
        <v>45322.625</v>
      </c>
      <c r="E727" t="s">
        <v>55</v>
      </c>
      <c r="F727">
        <v>113</v>
      </c>
      <c r="G727">
        <v>1662</v>
      </c>
      <c r="H727">
        <v>472</v>
      </c>
      <c r="I727">
        <v>24</v>
      </c>
      <c r="J727" t="s">
        <v>33</v>
      </c>
      <c r="K727" t="s">
        <v>38</v>
      </c>
      <c r="L727" t="s">
        <v>42</v>
      </c>
      <c r="M727" t="s">
        <v>48</v>
      </c>
      <c r="N727" t="s">
        <v>24</v>
      </c>
      <c r="P727" t="s">
        <v>25</v>
      </c>
      <c r="Q727">
        <v>4.2</v>
      </c>
      <c r="R727">
        <v>4.2</v>
      </c>
      <c r="S727">
        <f>(C727-D727)*24</f>
        <v>2.0000000000582077</v>
      </c>
      <c r="T727">
        <f>IF(C727&lt;=D727,1,0)</f>
        <v>0</v>
      </c>
      <c r="U727">
        <f>(C727-B727)*24</f>
        <v>12</v>
      </c>
      <c r="V727" s="2">
        <f>G727/(F727*U727)</f>
        <v>1.2256637168141593</v>
      </c>
      <c r="W727" t="str">
        <f>IF(OR(MONTH(B727)=12, MONTH(B727)&lt;=2), "Winter", IF(AND(MONTH(B727)&gt;=7, MONTH(B727)&lt;=9), "Monsoon", "Other"))</f>
        <v>Winter</v>
      </c>
      <c r="X727">
        <f>IF(C727&gt;D727,1,0)</f>
        <v>1</v>
      </c>
      <c r="Y727" t="str">
        <f t="shared" si="22"/>
        <v>Slight Delay</v>
      </c>
      <c r="Z727">
        <f t="shared" si="23"/>
        <v>0</v>
      </c>
      <c r="AA727" s="6" t="str">
        <f>TEXT(B727, "yyyy-mm-dd")</f>
        <v>2024-01-31</v>
      </c>
    </row>
    <row r="728" spans="1:27" x14ac:dyDescent="0.3">
      <c r="A728" t="s">
        <v>816</v>
      </c>
      <c r="B728" s="1">
        <v>45322.25</v>
      </c>
      <c r="C728" s="1">
        <v>45322.75</v>
      </c>
      <c r="D728" s="1">
        <v>45322.666666666664</v>
      </c>
      <c r="E728" t="s">
        <v>32</v>
      </c>
      <c r="F728">
        <v>206</v>
      </c>
      <c r="G728">
        <v>4192</v>
      </c>
      <c r="H728">
        <v>94</v>
      </c>
      <c r="I728">
        <v>14</v>
      </c>
      <c r="J728" t="s">
        <v>20</v>
      </c>
      <c r="K728" t="s">
        <v>64</v>
      </c>
      <c r="L728" t="s">
        <v>98</v>
      </c>
      <c r="M728" t="s">
        <v>30</v>
      </c>
      <c r="N728" t="s">
        <v>24</v>
      </c>
      <c r="P728" t="s">
        <v>25</v>
      </c>
      <c r="Q728">
        <v>4.3</v>
      </c>
      <c r="R728">
        <v>4.3</v>
      </c>
      <c r="S728">
        <f>(C728-D728)*24</f>
        <v>2.0000000000582077</v>
      </c>
      <c r="T728">
        <f>IF(C728&lt;=D728,1,0)</f>
        <v>0</v>
      </c>
      <c r="U728">
        <f>(C728-B728)*24</f>
        <v>12</v>
      </c>
      <c r="V728" s="2">
        <f>G728/(F728*U728)</f>
        <v>1.6957928802588997</v>
      </c>
      <c r="W728" t="str">
        <f>IF(OR(MONTH(B728)=12, MONTH(B728)&lt;=2), "Winter", IF(AND(MONTH(B728)&gt;=7, MONTH(B728)&lt;=9), "Monsoon", "Other"))</f>
        <v>Winter</v>
      </c>
      <c r="X728">
        <f>IF(C728&gt;D728,1,0)</f>
        <v>1</v>
      </c>
      <c r="Y728" t="str">
        <f t="shared" si="22"/>
        <v>Slight Delay</v>
      </c>
      <c r="Z728">
        <f t="shared" si="23"/>
        <v>0</v>
      </c>
      <c r="AA728" s="6" t="str">
        <f>TEXT(B728, "yyyy-mm-dd")</f>
        <v>2024-01-31</v>
      </c>
    </row>
    <row r="729" spans="1:27" x14ac:dyDescent="0.3">
      <c r="A729" t="s">
        <v>817</v>
      </c>
      <c r="B729" s="1">
        <v>45322.291666666664</v>
      </c>
      <c r="C729" s="1">
        <v>45322.791666666664</v>
      </c>
      <c r="D729" s="1">
        <v>45322.708333333336</v>
      </c>
      <c r="E729" t="s">
        <v>19</v>
      </c>
      <c r="F729">
        <v>63</v>
      </c>
      <c r="G729">
        <v>506</v>
      </c>
      <c r="H729">
        <v>565</v>
      </c>
      <c r="I729">
        <v>25</v>
      </c>
      <c r="J729" t="s">
        <v>28</v>
      </c>
      <c r="K729" t="s">
        <v>64</v>
      </c>
      <c r="L729" t="s">
        <v>113</v>
      </c>
      <c r="M729" t="s">
        <v>45</v>
      </c>
      <c r="N729" t="s">
        <v>24</v>
      </c>
      <c r="O729">
        <v>4.7</v>
      </c>
      <c r="P729" t="s">
        <v>25</v>
      </c>
      <c r="Q729">
        <v>4.2</v>
      </c>
      <c r="R729">
        <v>4.7</v>
      </c>
      <c r="S729">
        <f>(C729-D729)*24</f>
        <v>1.9999999998835847</v>
      </c>
      <c r="T729">
        <f>IF(C729&lt;=D729,1,0)</f>
        <v>0</v>
      </c>
      <c r="U729">
        <f>(C729-B729)*24</f>
        <v>12</v>
      </c>
      <c r="V729" s="2">
        <f>G729/(F729*U729)</f>
        <v>0.6693121693121693</v>
      </c>
      <c r="W729" t="str">
        <f>IF(OR(MONTH(B729)=12, MONTH(B729)&lt;=2), "Winter", IF(AND(MONTH(B729)&gt;=7, MONTH(B729)&lt;=9), "Monsoon", "Other"))</f>
        <v>Winter</v>
      </c>
      <c r="X729">
        <f>IF(C729&gt;D729,1,0)</f>
        <v>1</v>
      </c>
      <c r="Y729" t="str">
        <f t="shared" si="22"/>
        <v>Slight Delay</v>
      </c>
      <c r="Z729">
        <f t="shared" si="23"/>
        <v>0</v>
      </c>
      <c r="AA729" s="6" t="str">
        <f>TEXT(B729, "yyyy-mm-dd")</f>
        <v>2024-01-31</v>
      </c>
    </row>
    <row r="730" spans="1:27" x14ac:dyDescent="0.3">
      <c r="A730" t="s">
        <v>818</v>
      </c>
      <c r="B730" s="1">
        <v>45322.333333333336</v>
      </c>
      <c r="C730" s="1">
        <v>45322.833333333336</v>
      </c>
      <c r="D730" s="1">
        <v>45322.75</v>
      </c>
      <c r="E730" t="s">
        <v>27</v>
      </c>
      <c r="F730">
        <v>156</v>
      </c>
      <c r="G730">
        <v>4724</v>
      </c>
      <c r="H730">
        <v>798</v>
      </c>
      <c r="I730">
        <v>26</v>
      </c>
      <c r="J730" t="s">
        <v>20</v>
      </c>
      <c r="K730" t="s">
        <v>34</v>
      </c>
      <c r="L730" t="s">
        <v>29</v>
      </c>
      <c r="M730" t="s">
        <v>61</v>
      </c>
      <c r="N730" t="s">
        <v>24</v>
      </c>
      <c r="P730" t="s">
        <v>25</v>
      </c>
      <c r="Q730">
        <v>4.3</v>
      </c>
      <c r="R730">
        <v>4.3</v>
      </c>
      <c r="S730">
        <f>(C730-D730)*24</f>
        <v>2.0000000000582077</v>
      </c>
      <c r="T730">
        <f>IF(C730&lt;=D730,1,0)</f>
        <v>0</v>
      </c>
      <c r="U730">
        <f>(C730-B730)*24</f>
        <v>12</v>
      </c>
      <c r="V730" s="2">
        <f>G730/(F730*U730)</f>
        <v>2.5235042735042734</v>
      </c>
      <c r="W730" t="str">
        <f>IF(OR(MONTH(B730)=12, MONTH(B730)&lt;=2), "Winter", IF(AND(MONTH(B730)&gt;=7, MONTH(B730)&lt;=9), "Monsoon", "Other"))</f>
        <v>Winter</v>
      </c>
      <c r="X730">
        <f>IF(C730&gt;D730,1,0)</f>
        <v>1</v>
      </c>
      <c r="Y730" t="str">
        <f t="shared" si="22"/>
        <v>Slight Delay</v>
      </c>
      <c r="Z730">
        <f t="shared" si="23"/>
        <v>0</v>
      </c>
      <c r="AA730" s="6" t="str">
        <f>TEXT(B730, "yyyy-mm-dd")</f>
        <v>2024-01-31</v>
      </c>
    </row>
    <row r="731" spans="1:27" x14ac:dyDescent="0.3">
      <c r="A731" t="s">
        <v>819</v>
      </c>
      <c r="B731" s="1">
        <v>45322.375</v>
      </c>
      <c r="C731" s="1">
        <v>45322.875</v>
      </c>
      <c r="D731" s="1">
        <v>45322.791666666664</v>
      </c>
      <c r="E731" t="s">
        <v>19</v>
      </c>
      <c r="F731">
        <v>905</v>
      </c>
      <c r="G731">
        <v>4667</v>
      </c>
      <c r="H731">
        <v>547</v>
      </c>
      <c r="I731">
        <v>1</v>
      </c>
      <c r="J731" t="s">
        <v>28</v>
      </c>
      <c r="K731" t="s">
        <v>34</v>
      </c>
      <c r="L731" t="s">
        <v>138</v>
      </c>
      <c r="M731" t="s">
        <v>30</v>
      </c>
      <c r="N731" t="s">
        <v>40</v>
      </c>
      <c r="O731">
        <v>4.2</v>
      </c>
      <c r="P731" t="s">
        <v>25</v>
      </c>
      <c r="Q731">
        <v>4.3</v>
      </c>
      <c r="R731">
        <v>4.2</v>
      </c>
      <c r="S731">
        <f>(C731-D731)*24</f>
        <v>2.0000000000582077</v>
      </c>
      <c r="T731">
        <f>IF(C731&lt;=D731,1,0)</f>
        <v>0</v>
      </c>
      <c r="U731">
        <f>(C731-B731)*24</f>
        <v>12</v>
      </c>
      <c r="V731" s="2">
        <f>G731/(F731*U731)</f>
        <v>0.42974217311233887</v>
      </c>
      <c r="W731" t="str">
        <f>IF(OR(MONTH(B731)=12, MONTH(B731)&lt;=2), "Winter", IF(AND(MONTH(B731)&gt;=7, MONTH(B731)&lt;=9), "Monsoon", "Other"))</f>
        <v>Winter</v>
      </c>
      <c r="X731">
        <f>IF(C731&gt;D731,1,0)</f>
        <v>1</v>
      </c>
      <c r="Y731" t="str">
        <f t="shared" si="22"/>
        <v>Slight Delay</v>
      </c>
      <c r="Z731">
        <f t="shared" si="23"/>
        <v>0</v>
      </c>
      <c r="AA731" s="6" t="str">
        <f>TEXT(B731, "yyyy-mm-dd")</f>
        <v>2024-01-31</v>
      </c>
    </row>
    <row r="732" spans="1:27" x14ac:dyDescent="0.3">
      <c r="A732" t="s">
        <v>820</v>
      </c>
      <c r="B732" s="1">
        <v>45322.416666666664</v>
      </c>
      <c r="C732" s="1">
        <v>45322.916666666664</v>
      </c>
      <c r="D732" s="1">
        <v>45322.833333333336</v>
      </c>
      <c r="E732" t="s">
        <v>50</v>
      </c>
      <c r="F732">
        <v>669</v>
      </c>
      <c r="G732">
        <v>1377</v>
      </c>
      <c r="H732">
        <v>792</v>
      </c>
      <c r="I732">
        <v>1</v>
      </c>
      <c r="J732" t="s">
        <v>20</v>
      </c>
      <c r="K732" t="s">
        <v>38</v>
      </c>
      <c r="L732" t="s">
        <v>90</v>
      </c>
      <c r="M732" t="s">
        <v>30</v>
      </c>
      <c r="N732" t="s">
        <v>40</v>
      </c>
      <c r="O732">
        <v>4.7</v>
      </c>
      <c r="P732" t="s">
        <v>25</v>
      </c>
      <c r="Q732">
        <v>4.3</v>
      </c>
      <c r="R732">
        <v>4.7</v>
      </c>
      <c r="S732">
        <f>(C732-D732)*24</f>
        <v>1.9999999998835847</v>
      </c>
      <c r="T732">
        <f>IF(C732&lt;=D732,1,0)</f>
        <v>0</v>
      </c>
      <c r="U732">
        <f>(C732-B732)*24</f>
        <v>12</v>
      </c>
      <c r="V732" s="2">
        <f>G732/(F732*U732)</f>
        <v>0.17152466367713004</v>
      </c>
      <c r="W732" t="str">
        <f>IF(OR(MONTH(B732)=12, MONTH(B732)&lt;=2), "Winter", IF(AND(MONTH(B732)&gt;=7, MONTH(B732)&lt;=9), "Monsoon", "Other"))</f>
        <v>Winter</v>
      </c>
      <c r="X732">
        <f>IF(C732&gt;D732,1,0)</f>
        <v>1</v>
      </c>
      <c r="Y732" t="str">
        <f t="shared" si="22"/>
        <v>Slight Delay</v>
      </c>
      <c r="Z732">
        <f t="shared" si="23"/>
        <v>0</v>
      </c>
      <c r="AA732" s="6" t="str">
        <f>TEXT(B732, "yyyy-mm-dd")</f>
        <v>2024-01-31</v>
      </c>
    </row>
    <row r="733" spans="1:27" x14ac:dyDescent="0.3">
      <c r="A733" t="s">
        <v>821</v>
      </c>
      <c r="B733" s="1">
        <v>45322.458333333336</v>
      </c>
      <c r="C733" s="1">
        <v>45322.958333333336</v>
      </c>
      <c r="D733" s="1">
        <v>45322.875</v>
      </c>
      <c r="E733" t="s">
        <v>66</v>
      </c>
      <c r="F733">
        <v>153</v>
      </c>
      <c r="G733">
        <v>3190</v>
      </c>
      <c r="H733">
        <v>304</v>
      </c>
      <c r="I733">
        <v>4</v>
      </c>
      <c r="J733" t="s">
        <v>37</v>
      </c>
      <c r="K733" t="s">
        <v>64</v>
      </c>
      <c r="L733" t="s">
        <v>172</v>
      </c>
      <c r="M733" t="s">
        <v>48</v>
      </c>
      <c r="N733" t="s">
        <v>24</v>
      </c>
      <c r="O733">
        <v>3.8</v>
      </c>
      <c r="P733" t="s">
        <v>25</v>
      </c>
      <c r="Q733">
        <v>4.2</v>
      </c>
      <c r="R733">
        <v>3.8</v>
      </c>
      <c r="S733">
        <f>(C733-D733)*24</f>
        <v>2.0000000000582077</v>
      </c>
      <c r="T733">
        <f>IF(C733&lt;=D733,1,0)</f>
        <v>0</v>
      </c>
      <c r="U733">
        <f>(C733-B733)*24</f>
        <v>12</v>
      </c>
      <c r="V733" s="2">
        <f>G733/(F733*U733)</f>
        <v>1.7374727668845316</v>
      </c>
      <c r="W733" t="str">
        <f>IF(OR(MONTH(B733)=12, MONTH(B733)&lt;=2), "Winter", IF(AND(MONTH(B733)&gt;=7, MONTH(B733)&lt;=9), "Monsoon", "Other"))</f>
        <v>Winter</v>
      </c>
      <c r="X733">
        <f>IF(C733&gt;D733,1,0)</f>
        <v>1</v>
      </c>
      <c r="Y733" t="str">
        <f t="shared" si="22"/>
        <v>Slight Delay</v>
      </c>
      <c r="Z733">
        <f t="shared" si="23"/>
        <v>0</v>
      </c>
      <c r="AA733" s="6" t="str">
        <f>TEXT(B733, "yyyy-mm-dd")</f>
        <v>2024-01-31</v>
      </c>
    </row>
    <row r="734" spans="1:27" x14ac:dyDescent="0.3">
      <c r="A734" t="s">
        <v>822</v>
      </c>
      <c r="B734" s="1">
        <v>45322.5</v>
      </c>
      <c r="C734" s="1">
        <v>45323</v>
      </c>
      <c r="D734" s="1">
        <v>45322.916666666664</v>
      </c>
      <c r="E734" t="s">
        <v>32</v>
      </c>
      <c r="F734">
        <v>179</v>
      </c>
      <c r="G734">
        <v>2206</v>
      </c>
      <c r="H734">
        <v>647</v>
      </c>
      <c r="I734">
        <v>27</v>
      </c>
      <c r="J734" t="s">
        <v>33</v>
      </c>
      <c r="K734" t="s">
        <v>64</v>
      </c>
      <c r="L734" t="s">
        <v>44</v>
      </c>
      <c r="M734" t="s">
        <v>45</v>
      </c>
      <c r="N734" t="s">
        <v>40</v>
      </c>
      <c r="P734" t="s">
        <v>25</v>
      </c>
      <c r="Q734">
        <v>4.2</v>
      </c>
      <c r="R734">
        <v>4.2</v>
      </c>
      <c r="S734">
        <f>(C734-D734)*24</f>
        <v>2.0000000000582077</v>
      </c>
      <c r="T734">
        <f>IF(C734&lt;=D734,1,0)</f>
        <v>0</v>
      </c>
      <c r="U734">
        <f>(C734-B734)*24</f>
        <v>12</v>
      </c>
      <c r="V734" s="2">
        <f>G734/(F734*U734)</f>
        <v>1.0270018621973929</v>
      </c>
      <c r="W734" t="str">
        <f>IF(OR(MONTH(B734)=12, MONTH(B734)&lt;=2), "Winter", IF(AND(MONTH(B734)&gt;=7, MONTH(B734)&lt;=9), "Monsoon", "Other"))</f>
        <v>Winter</v>
      </c>
      <c r="X734">
        <f>IF(C734&gt;D734,1,0)</f>
        <v>1</v>
      </c>
      <c r="Y734" t="str">
        <f t="shared" si="22"/>
        <v>Slight Delay</v>
      </c>
      <c r="Z734">
        <f t="shared" si="23"/>
        <v>0</v>
      </c>
      <c r="AA734" s="6" t="str">
        <f>TEXT(B734, "yyyy-mm-dd")</f>
        <v>2024-01-31</v>
      </c>
    </row>
    <row r="735" spans="1:27" x14ac:dyDescent="0.3">
      <c r="A735" t="s">
        <v>823</v>
      </c>
      <c r="B735" s="1">
        <v>45322.541666666664</v>
      </c>
      <c r="C735" s="1">
        <v>45323.041666666664</v>
      </c>
      <c r="D735" s="1">
        <v>45322.958333333336</v>
      </c>
      <c r="E735" t="s">
        <v>27</v>
      </c>
      <c r="F735">
        <v>387</v>
      </c>
      <c r="G735">
        <v>4914</v>
      </c>
      <c r="H735">
        <v>660</v>
      </c>
      <c r="I735">
        <v>17</v>
      </c>
      <c r="J735" t="s">
        <v>28</v>
      </c>
      <c r="K735" t="s">
        <v>21</v>
      </c>
      <c r="L735" t="s">
        <v>84</v>
      </c>
      <c r="M735" t="s">
        <v>45</v>
      </c>
      <c r="N735" t="s">
        <v>24</v>
      </c>
      <c r="O735">
        <v>4.7</v>
      </c>
      <c r="P735" t="s">
        <v>25</v>
      </c>
      <c r="Q735">
        <v>4.2</v>
      </c>
      <c r="R735">
        <v>4.7</v>
      </c>
      <c r="S735">
        <f>(C735-D735)*24</f>
        <v>1.9999999998835847</v>
      </c>
      <c r="T735">
        <f>IF(C735&lt;=D735,1,0)</f>
        <v>0</v>
      </c>
      <c r="U735">
        <f>(C735-B735)*24</f>
        <v>12</v>
      </c>
      <c r="V735" s="2">
        <f>G735/(F735*U735)</f>
        <v>1.058139534883721</v>
      </c>
      <c r="W735" t="str">
        <f>IF(OR(MONTH(B735)=12, MONTH(B735)&lt;=2), "Winter", IF(AND(MONTH(B735)&gt;=7, MONTH(B735)&lt;=9), "Monsoon", "Other"))</f>
        <v>Winter</v>
      </c>
      <c r="X735">
        <f>IF(C735&gt;D735,1,0)</f>
        <v>1</v>
      </c>
      <c r="Y735" t="str">
        <f t="shared" si="22"/>
        <v>Slight Delay</v>
      </c>
      <c r="Z735">
        <f t="shared" si="23"/>
        <v>0</v>
      </c>
      <c r="AA735" s="6" t="str">
        <f>TEXT(B735, "yyyy-mm-dd")</f>
        <v>2024-01-31</v>
      </c>
    </row>
    <row r="736" spans="1:27" x14ac:dyDescent="0.3">
      <c r="A736" t="s">
        <v>824</v>
      </c>
      <c r="B736" s="1">
        <v>45322.583333333336</v>
      </c>
      <c r="C736" s="1">
        <v>45323.083333333336</v>
      </c>
      <c r="D736" s="1">
        <v>45323</v>
      </c>
      <c r="E736" t="s">
        <v>32</v>
      </c>
      <c r="F736">
        <v>261</v>
      </c>
      <c r="G736">
        <v>2100</v>
      </c>
      <c r="H736">
        <v>150</v>
      </c>
      <c r="I736">
        <v>5</v>
      </c>
      <c r="J736" t="s">
        <v>33</v>
      </c>
      <c r="K736" t="s">
        <v>64</v>
      </c>
      <c r="L736" t="s">
        <v>76</v>
      </c>
      <c r="M736" t="s">
        <v>45</v>
      </c>
      <c r="N736" t="s">
        <v>24</v>
      </c>
      <c r="O736">
        <v>4.7</v>
      </c>
      <c r="P736" t="s">
        <v>25</v>
      </c>
      <c r="Q736">
        <v>4.2</v>
      </c>
      <c r="R736">
        <v>4.7</v>
      </c>
      <c r="S736">
        <f>(C736-D736)*24</f>
        <v>2.0000000000582077</v>
      </c>
      <c r="T736">
        <f>IF(C736&lt;=D736,1,0)</f>
        <v>0</v>
      </c>
      <c r="U736">
        <f>(C736-B736)*24</f>
        <v>12</v>
      </c>
      <c r="V736" s="2">
        <f>G736/(F736*U736)</f>
        <v>0.67049808429118773</v>
      </c>
      <c r="W736" t="str">
        <f>IF(OR(MONTH(B736)=12, MONTH(B736)&lt;=2), "Winter", IF(AND(MONTH(B736)&gt;=7, MONTH(B736)&lt;=9), "Monsoon", "Other"))</f>
        <v>Winter</v>
      </c>
      <c r="X736">
        <f>IF(C736&gt;D736,1,0)</f>
        <v>1</v>
      </c>
      <c r="Y736" t="str">
        <f t="shared" si="22"/>
        <v>Slight Delay</v>
      </c>
      <c r="Z736">
        <f t="shared" si="23"/>
        <v>0</v>
      </c>
      <c r="AA736" s="6" t="str">
        <f>TEXT(B736, "yyyy-mm-dd")</f>
        <v>2024-01-31</v>
      </c>
    </row>
    <row r="737" spans="1:27" x14ac:dyDescent="0.3">
      <c r="A737" t="s">
        <v>825</v>
      </c>
      <c r="B737" s="1">
        <v>45322.625</v>
      </c>
      <c r="C737" s="1">
        <v>45323.125</v>
      </c>
      <c r="D737" s="1">
        <v>45323.041666666664</v>
      </c>
      <c r="E737" t="s">
        <v>32</v>
      </c>
      <c r="F737">
        <v>956</v>
      </c>
      <c r="G737">
        <v>540</v>
      </c>
      <c r="H737">
        <v>609</v>
      </c>
      <c r="I737">
        <v>13</v>
      </c>
      <c r="J737" t="s">
        <v>20</v>
      </c>
      <c r="K737" t="s">
        <v>21</v>
      </c>
      <c r="L737" t="s">
        <v>88</v>
      </c>
      <c r="M737" t="s">
        <v>61</v>
      </c>
      <c r="N737" t="s">
        <v>24</v>
      </c>
      <c r="O737">
        <v>4.2</v>
      </c>
      <c r="P737" t="s">
        <v>25</v>
      </c>
      <c r="Q737">
        <v>4.3</v>
      </c>
      <c r="R737">
        <v>4.2</v>
      </c>
      <c r="S737">
        <f>(C737-D737)*24</f>
        <v>2.0000000000582077</v>
      </c>
      <c r="T737">
        <f>IF(C737&lt;=D737,1,0)</f>
        <v>0</v>
      </c>
      <c r="U737">
        <f>(C737-B737)*24</f>
        <v>12</v>
      </c>
      <c r="V737" s="2">
        <f>G737/(F737*U737)</f>
        <v>4.7071129707112969E-2</v>
      </c>
      <c r="W737" t="str">
        <f>IF(OR(MONTH(B737)=12, MONTH(B737)&lt;=2), "Winter", IF(AND(MONTH(B737)&gt;=7, MONTH(B737)&lt;=9), "Monsoon", "Other"))</f>
        <v>Winter</v>
      </c>
      <c r="X737">
        <f>IF(C737&gt;D737,1,0)</f>
        <v>1</v>
      </c>
      <c r="Y737" t="str">
        <f t="shared" si="22"/>
        <v>Slight Delay</v>
      </c>
      <c r="Z737">
        <f t="shared" si="23"/>
        <v>0</v>
      </c>
      <c r="AA737" s="6" t="str">
        <f>TEXT(B737, "yyyy-mm-dd")</f>
        <v>2024-01-31</v>
      </c>
    </row>
    <row r="738" spans="1:27" x14ac:dyDescent="0.3">
      <c r="A738" t="s">
        <v>826</v>
      </c>
      <c r="B738" s="1">
        <v>45322.666666666664</v>
      </c>
      <c r="C738" s="1">
        <v>45323.166666666664</v>
      </c>
      <c r="D738" s="1">
        <v>45323.083333333336</v>
      </c>
      <c r="E738" t="s">
        <v>32</v>
      </c>
      <c r="F738">
        <v>276</v>
      </c>
      <c r="G738">
        <v>4512</v>
      </c>
      <c r="H738">
        <v>180</v>
      </c>
      <c r="I738">
        <v>29</v>
      </c>
      <c r="J738" t="s">
        <v>28</v>
      </c>
      <c r="K738" t="s">
        <v>64</v>
      </c>
      <c r="L738" t="s">
        <v>231</v>
      </c>
      <c r="M738" t="s">
        <v>45</v>
      </c>
      <c r="N738" t="s">
        <v>40</v>
      </c>
      <c r="O738">
        <v>4</v>
      </c>
      <c r="P738" t="s">
        <v>25</v>
      </c>
      <c r="Q738">
        <v>4.2</v>
      </c>
      <c r="R738">
        <v>4</v>
      </c>
      <c r="S738">
        <f>(C738-D738)*24</f>
        <v>1.9999999998835847</v>
      </c>
      <c r="T738">
        <f>IF(C738&lt;=D738,1,0)</f>
        <v>0</v>
      </c>
      <c r="U738">
        <f>(C738-B738)*24</f>
        <v>12</v>
      </c>
      <c r="V738" s="2">
        <f>G738/(F738*U738)</f>
        <v>1.3623188405797102</v>
      </c>
      <c r="W738" t="str">
        <f>IF(OR(MONTH(B738)=12, MONTH(B738)&lt;=2), "Winter", IF(AND(MONTH(B738)&gt;=7, MONTH(B738)&lt;=9), "Monsoon", "Other"))</f>
        <v>Winter</v>
      </c>
      <c r="X738">
        <f>IF(C738&gt;D738,1,0)</f>
        <v>1</v>
      </c>
      <c r="Y738" t="str">
        <f t="shared" si="22"/>
        <v>Slight Delay</v>
      </c>
      <c r="Z738">
        <f t="shared" si="23"/>
        <v>0</v>
      </c>
      <c r="AA738" s="6" t="str">
        <f>TEXT(B738, "yyyy-mm-dd")</f>
        <v>2024-01-31</v>
      </c>
    </row>
    <row r="739" spans="1:27" x14ac:dyDescent="0.3">
      <c r="A739" t="s">
        <v>827</v>
      </c>
      <c r="B739" s="1">
        <v>45322.708333333336</v>
      </c>
      <c r="C739" s="1">
        <v>45323.208333333336</v>
      </c>
      <c r="D739" s="1">
        <v>45323.125</v>
      </c>
      <c r="E739" t="s">
        <v>66</v>
      </c>
      <c r="F739">
        <v>56</v>
      </c>
      <c r="G739">
        <v>3741</v>
      </c>
      <c r="H739">
        <v>539</v>
      </c>
      <c r="I739">
        <v>18</v>
      </c>
      <c r="J739" t="s">
        <v>28</v>
      </c>
      <c r="K739" t="s">
        <v>38</v>
      </c>
      <c r="L739" t="s">
        <v>53</v>
      </c>
      <c r="M739" t="s">
        <v>23</v>
      </c>
      <c r="N739" t="s">
        <v>40</v>
      </c>
      <c r="O739">
        <v>4.2</v>
      </c>
      <c r="P739" t="s">
        <v>25</v>
      </c>
      <c r="Q739">
        <v>4.2</v>
      </c>
      <c r="R739">
        <v>4.2</v>
      </c>
      <c r="S739">
        <f>(C739-D739)*24</f>
        <v>2.0000000000582077</v>
      </c>
      <c r="T739">
        <f>IF(C739&lt;=D739,1,0)</f>
        <v>0</v>
      </c>
      <c r="U739">
        <f>(C739-B739)*24</f>
        <v>12</v>
      </c>
      <c r="V739" s="2">
        <f>G739/(F739*U739)</f>
        <v>5.5669642857142856</v>
      </c>
      <c r="W739" t="str">
        <f>IF(OR(MONTH(B739)=12, MONTH(B739)&lt;=2), "Winter", IF(AND(MONTH(B739)&gt;=7, MONTH(B739)&lt;=9), "Monsoon", "Other"))</f>
        <v>Winter</v>
      </c>
      <c r="X739">
        <f>IF(C739&gt;D739,1,0)</f>
        <v>1</v>
      </c>
      <c r="Y739" t="str">
        <f t="shared" si="22"/>
        <v>Slight Delay</v>
      </c>
      <c r="Z739">
        <f t="shared" si="23"/>
        <v>0</v>
      </c>
      <c r="AA739" s="6" t="str">
        <f>TEXT(B739, "yyyy-mm-dd")</f>
        <v>2024-01-31</v>
      </c>
    </row>
    <row r="740" spans="1:27" x14ac:dyDescent="0.3">
      <c r="A740" t="s">
        <v>828</v>
      </c>
      <c r="B740" s="1">
        <v>45322.75</v>
      </c>
      <c r="C740" s="1">
        <v>45323.25</v>
      </c>
      <c r="D740" s="1">
        <v>45323.166666666664</v>
      </c>
      <c r="E740" t="s">
        <v>32</v>
      </c>
      <c r="F740">
        <v>654</v>
      </c>
      <c r="G740">
        <v>2331</v>
      </c>
      <c r="H740">
        <v>272</v>
      </c>
      <c r="I740">
        <v>23</v>
      </c>
      <c r="J740" t="s">
        <v>20</v>
      </c>
      <c r="K740" t="s">
        <v>64</v>
      </c>
      <c r="L740" t="s">
        <v>70</v>
      </c>
      <c r="M740" t="s">
        <v>61</v>
      </c>
      <c r="N740" t="s">
        <v>40</v>
      </c>
      <c r="P740" t="s">
        <v>25</v>
      </c>
      <c r="Q740">
        <v>4.4000000000000004</v>
      </c>
      <c r="R740">
        <v>4.4000000000000004</v>
      </c>
      <c r="S740">
        <f>(C740-D740)*24</f>
        <v>2.0000000000582077</v>
      </c>
      <c r="T740">
        <f>IF(C740&lt;=D740,1,0)</f>
        <v>0</v>
      </c>
      <c r="U740">
        <f>(C740-B740)*24</f>
        <v>12</v>
      </c>
      <c r="V740" s="2">
        <f>G740/(F740*U740)</f>
        <v>0.29701834862385323</v>
      </c>
      <c r="W740" t="str">
        <f>IF(OR(MONTH(B740)=12, MONTH(B740)&lt;=2), "Winter", IF(AND(MONTH(B740)&gt;=7, MONTH(B740)&lt;=9), "Monsoon", "Other"))</f>
        <v>Winter</v>
      </c>
      <c r="X740">
        <f>IF(C740&gt;D740,1,0)</f>
        <v>1</v>
      </c>
      <c r="Y740" t="str">
        <f t="shared" si="22"/>
        <v>Slight Delay</v>
      </c>
      <c r="Z740">
        <f t="shared" si="23"/>
        <v>0</v>
      </c>
      <c r="AA740" s="6" t="str">
        <f>TEXT(B740, "yyyy-mm-dd")</f>
        <v>2024-01-31</v>
      </c>
    </row>
    <row r="741" spans="1:27" x14ac:dyDescent="0.3">
      <c r="A741" t="s">
        <v>829</v>
      </c>
      <c r="B741" s="1">
        <v>45322.791666666664</v>
      </c>
      <c r="C741" s="1">
        <v>45323.291666666664</v>
      </c>
      <c r="D741" s="1">
        <v>45323.208333333336</v>
      </c>
      <c r="E741" t="s">
        <v>55</v>
      </c>
      <c r="F741">
        <v>514</v>
      </c>
      <c r="G741">
        <v>2484</v>
      </c>
      <c r="H741">
        <v>127</v>
      </c>
      <c r="I741">
        <v>18</v>
      </c>
      <c r="J741" t="s">
        <v>33</v>
      </c>
      <c r="K741" t="s">
        <v>64</v>
      </c>
      <c r="L741" t="s">
        <v>81</v>
      </c>
      <c r="M741" t="s">
        <v>23</v>
      </c>
      <c r="N741" t="s">
        <v>24</v>
      </c>
      <c r="P741" t="s">
        <v>25</v>
      </c>
      <c r="Q741">
        <v>4.3</v>
      </c>
      <c r="R741">
        <v>4.3</v>
      </c>
      <c r="S741">
        <f>(C741-D741)*24</f>
        <v>1.9999999998835847</v>
      </c>
      <c r="T741">
        <f>IF(C741&lt;=D741,1,0)</f>
        <v>0</v>
      </c>
      <c r="U741">
        <f>(C741-B741)*24</f>
        <v>12</v>
      </c>
      <c r="V741" s="2">
        <f>G741/(F741*U741)</f>
        <v>0.40272373540856032</v>
      </c>
      <c r="W741" t="str">
        <f>IF(OR(MONTH(B741)=12, MONTH(B741)&lt;=2), "Winter", IF(AND(MONTH(B741)&gt;=7, MONTH(B741)&lt;=9), "Monsoon", "Other"))</f>
        <v>Winter</v>
      </c>
      <c r="X741">
        <f>IF(C741&gt;D741,1,0)</f>
        <v>1</v>
      </c>
      <c r="Y741" t="str">
        <f t="shared" si="22"/>
        <v>Slight Delay</v>
      </c>
      <c r="Z741">
        <f t="shared" si="23"/>
        <v>0</v>
      </c>
      <c r="AA741" s="6" t="str">
        <f>TEXT(B741, "yyyy-mm-dd")</f>
        <v>2024-01-31</v>
      </c>
    </row>
    <row r="742" spans="1:27" x14ac:dyDescent="0.3">
      <c r="A742" t="s">
        <v>830</v>
      </c>
      <c r="B742" s="1">
        <v>45322.833333333336</v>
      </c>
      <c r="C742" s="1">
        <v>45323.333333333336</v>
      </c>
      <c r="D742" s="1">
        <v>45323.25</v>
      </c>
      <c r="E742" t="s">
        <v>27</v>
      </c>
      <c r="F742">
        <v>222</v>
      </c>
      <c r="G742">
        <v>2343</v>
      </c>
      <c r="H742">
        <v>324</v>
      </c>
      <c r="I742">
        <v>26</v>
      </c>
      <c r="J742" t="s">
        <v>20</v>
      </c>
      <c r="K742" t="s">
        <v>64</v>
      </c>
      <c r="L742" t="s">
        <v>76</v>
      </c>
      <c r="M742" t="s">
        <v>23</v>
      </c>
      <c r="N742" t="s">
        <v>40</v>
      </c>
      <c r="O742">
        <v>4.7</v>
      </c>
      <c r="P742" t="s">
        <v>25</v>
      </c>
      <c r="Q742">
        <v>4.2</v>
      </c>
      <c r="R742">
        <v>4.7</v>
      </c>
      <c r="S742">
        <f>(C742-D742)*24</f>
        <v>2.0000000000582077</v>
      </c>
      <c r="T742">
        <f>IF(C742&lt;=D742,1,0)</f>
        <v>0</v>
      </c>
      <c r="U742">
        <f>(C742-B742)*24</f>
        <v>12</v>
      </c>
      <c r="V742" s="2">
        <f>G742/(F742*U742)</f>
        <v>0.87950450450450446</v>
      </c>
      <c r="W742" t="str">
        <f>IF(OR(MONTH(B742)=12, MONTH(B742)&lt;=2), "Winter", IF(AND(MONTH(B742)&gt;=7, MONTH(B742)&lt;=9), "Monsoon", "Other"))</f>
        <v>Winter</v>
      </c>
      <c r="X742">
        <f>IF(C742&gt;D742,1,0)</f>
        <v>1</v>
      </c>
      <c r="Y742" t="str">
        <f t="shared" si="22"/>
        <v>Slight Delay</v>
      </c>
      <c r="Z742">
        <f t="shared" si="23"/>
        <v>0</v>
      </c>
      <c r="AA742" s="6" t="str">
        <f>TEXT(B742, "yyyy-mm-dd")</f>
        <v>2024-01-31</v>
      </c>
    </row>
    <row r="743" spans="1:27" x14ac:dyDescent="0.3">
      <c r="A743" t="s">
        <v>831</v>
      </c>
      <c r="B743" s="1">
        <v>45322.875</v>
      </c>
      <c r="C743" s="1">
        <v>45323.375</v>
      </c>
      <c r="D743" s="1">
        <v>45323.291666666664</v>
      </c>
      <c r="E743" t="s">
        <v>32</v>
      </c>
      <c r="F743">
        <v>290</v>
      </c>
      <c r="G743">
        <v>4700</v>
      </c>
      <c r="H743">
        <v>379</v>
      </c>
      <c r="I743">
        <v>3</v>
      </c>
      <c r="J743" t="s">
        <v>28</v>
      </c>
      <c r="K743" t="s">
        <v>64</v>
      </c>
      <c r="L743" t="s">
        <v>96</v>
      </c>
      <c r="M743" t="s">
        <v>23</v>
      </c>
      <c r="N743" t="s">
        <v>24</v>
      </c>
      <c r="O743">
        <v>4.5</v>
      </c>
      <c r="P743" t="s">
        <v>25</v>
      </c>
      <c r="Q743">
        <v>4.3</v>
      </c>
      <c r="R743">
        <v>4.5</v>
      </c>
      <c r="S743">
        <f>(C743-D743)*24</f>
        <v>2.0000000000582077</v>
      </c>
      <c r="T743">
        <f>IF(C743&lt;=D743,1,0)</f>
        <v>0</v>
      </c>
      <c r="U743">
        <f>(C743-B743)*24</f>
        <v>12</v>
      </c>
      <c r="V743" s="2">
        <f>G743/(F743*U743)</f>
        <v>1.3505747126436782</v>
      </c>
      <c r="W743" t="str">
        <f>IF(OR(MONTH(B743)=12, MONTH(B743)&lt;=2), "Winter", IF(AND(MONTH(B743)&gt;=7, MONTH(B743)&lt;=9), "Monsoon", "Other"))</f>
        <v>Winter</v>
      </c>
      <c r="X743">
        <f>IF(C743&gt;D743,1,0)</f>
        <v>1</v>
      </c>
      <c r="Y743" t="str">
        <f t="shared" si="22"/>
        <v>Slight Delay</v>
      </c>
      <c r="Z743">
        <f t="shared" si="23"/>
        <v>0</v>
      </c>
      <c r="AA743" s="6" t="str">
        <f>TEXT(B743, "yyyy-mm-dd")</f>
        <v>2024-01-31</v>
      </c>
    </row>
    <row r="744" spans="1:27" x14ac:dyDescent="0.3">
      <c r="A744" t="s">
        <v>832</v>
      </c>
      <c r="B744" s="1">
        <v>45322.916666666664</v>
      </c>
      <c r="C744" s="1">
        <v>45323.416666666664</v>
      </c>
      <c r="D744" s="1">
        <v>45323.333333333336</v>
      </c>
      <c r="E744" t="s">
        <v>55</v>
      </c>
      <c r="F744">
        <v>960</v>
      </c>
      <c r="G744">
        <v>4522</v>
      </c>
      <c r="H744">
        <v>471</v>
      </c>
      <c r="I744">
        <v>17</v>
      </c>
      <c r="J744" t="s">
        <v>28</v>
      </c>
      <c r="K744" t="s">
        <v>34</v>
      </c>
      <c r="L744" t="s">
        <v>88</v>
      </c>
      <c r="M744" t="s">
        <v>61</v>
      </c>
      <c r="N744" t="s">
        <v>40</v>
      </c>
      <c r="O744">
        <v>4.5</v>
      </c>
      <c r="P744" t="s">
        <v>25</v>
      </c>
      <c r="Q744">
        <v>4.4000000000000004</v>
      </c>
      <c r="R744">
        <v>4.5</v>
      </c>
      <c r="S744">
        <f>(C744-D744)*24</f>
        <v>1.9999999998835847</v>
      </c>
      <c r="T744">
        <f>IF(C744&lt;=D744,1,0)</f>
        <v>0</v>
      </c>
      <c r="U744">
        <f>(C744-B744)*24</f>
        <v>12</v>
      </c>
      <c r="V744" s="2">
        <f>G744/(F744*U744)</f>
        <v>0.39253472222222224</v>
      </c>
      <c r="W744" t="str">
        <f>IF(OR(MONTH(B744)=12, MONTH(B744)&lt;=2), "Winter", IF(AND(MONTH(B744)&gt;=7, MONTH(B744)&lt;=9), "Monsoon", "Other"))</f>
        <v>Winter</v>
      </c>
      <c r="X744">
        <f>IF(C744&gt;D744,1,0)</f>
        <v>1</v>
      </c>
      <c r="Y744" t="str">
        <f t="shared" si="22"/>
        <v>Slight Delay</v>
      </c>
      <c r="Z744">
        <f t="shared" si="23"/>
        <v>0</v>
      </c>
      <c r="AA744" s="6" t="str">
        <f>TEXT(B744, "yyyy-mm-dd")</f>
        <v>2024-01-31</v>
      </c>
    </row>
    <row r="745" spans="1:27" x14ac:dyDescent="0.3">
      <c r="A745" t="s">
        <v>833</v>
      </c>
      <c r="B745" s="1">
        <v>45322.958333333336</v>
      </c>
      <c r="C745" s="1">
        <v>45323.458333333336</v>
      </c>
      <c r="D745" s="1">
        <v>45323.375</v>
      </c>
      <c r="E745" t="s">
        <v>19</v>
      </c>
      <c r="F745">
        <v>758</v>
      </c>
      <c r="G745">
        <v>1663</v>
      </c>
      <c r="H745">
        <v>240</v>
      </c>
      <c r="I745">
        <v>24</v>
      </c>
      <c r="J745" t="s">
        <v>37</v>
      </c>
      <c r="K745" t="s">
        <v>64</v>
      </c>
      <c r="L745" t="s">
        <v>172</v>
      </c>
      <c r="M745" t="s">
        <v>61</v>
      </c>
      <c r="N745" t="s">
        <v>40</v>
      </c>
      <c r="O745">
        <v>4</v>
      </c>
      <c r="P745" t="s">
        <v>25</v>
      </c>
      <c r="Q745">
        <v>4.4000000000000004</v>
      </c>
      <c r="R745">
        <v>4</v>
      </c>
      <c r="S745">
        <f>(C745-D745)*24</f>
        <v>2.0000000000582077</v>
      </c>
      <c r="T745">
        <f>IF(C745&lt;=D745,1,0)</f>
        <v>0</v>
      </c>
      <c r="U745">
        <f>(C745-B745)*24</f>
        <v>12</v>
      </c>
      <c r="V745" s="2">
        <f>G745/(F745*U745)</f>
        <v>0.18282761653474056</v>
      </c>
      <c r="W745" t="str">
        <f>IF(OR(MONTH(B745)=12, MONTH(B745)&lt;=2), "Winter", IF(AND(MONTH(B745)&gt;=7, MONTH(B745)&lt;=9), "Monsoon", "Other"))</f>
        <v>Winter</v>
      </c>
      <c r="X745">
        <f>IF(C745&gt;D745,1,0)</f>
        <v>1</v>
      </c>
      <c r="Y745" t="str">
        <f t="shared" si="22"/>
        <v>Slight Delay</v>
      </c>
      <c r="Z745">
        <f t="shared" si="23"/>
        <v>0</v>
      </c>
      <c r="AA745" s="6" t="str">
        <f>TEXT(B745, "yyyy-mm-dd")</f>
        <v>2024-01-31</v>
      </c>
    </row>
    <row r="746" spans="1:27" x14ac:dyDescent="0.3">
      <c r="A746" t="s">
        <v>834</v>
      </c>
      <c r="B746" s="1">
        <v>45323</v>
      </c>
      <c r="C746" s="1">
        <v>45323.5</v>
      </c>
      <c r="D746" s="1">
        <v>45323.416666666664</v>
      </c>
      <c r="E746" t="s">
        <v>55</v>
      </c>
      <c r="F746">
        <v>946</v>
      </c>
      <c r="G746">
        <v>1803</v>
      </c>
      <c r="H746">
        <v>440</v>
      </c>
      <c r="I746">
        <v>9</v>
      </c>
      <c r="J746" t="s">
        <v>28</v>
      </c>
      <c r="K746" t="s">
        <v>34</v>
      </c>
      <c r="L746" t="s">
        <v>56</v>
      </c>
      <c r="M746" t="s">
        <v>23</v>
      </c>
      <c r="N746" t="s">
        <v>24</v>
      </c>
      <c r="P746" t="s">
        <v>25</v>
      </c>
      <c r="Q746">
        <v>4.3</v>
      </c>
      <c r="R746">
        <v>4.3</v>
      </c>
      <c r="S746">
        <f>(C746-D746)*24</f>
        <v>2.0000000000582077</v>
      </c>
      <c r="T746">
        <f>IF(C746&lt;=D746,1,0)</f>
        <v>0</v>
      </c>
      <c r="U746">
        <f>(C746-B746)*24</f>
        <v>12</v>
      </c>
      <c r="V746" s="2">
        <f>G746/(F746*U746)</f>
        <v>0.15882663847780126</v>
      </c>
      <c r="W746" t="str">
        <f>IF(OR(MONTH(B746)=12, MONTH(B746)&lt;=2), "Winter", IF(AND(MONTH(B746)&gt;=7, MONTH(B746)&lt;=9), "Monsoon", "Other"))</f>
        <v>Winter</v>
      </c>
      <c r="X746">
        <f>IF(C746&gt;D746,1,0)</f>
        <v>1</v>
      </c>
      <c r="Y746" t="str">
        <f t="shared" si="22"/>
        <v>Slight Delay</v>
      </c>
      <c r="Z746">
        <f t="shared" si="23"/>
        <v>0</v>
      </c>
      <c r="AA746" s="6" t="str">
        <f>TEXT(B746, "yyyy-mm-dd")</f>
        <v>2024-02-01</v>
      </c>
    </row>
    <row r="747" spans="1:27" x14ac:dyDescent="0.3">
      <c r="A747" t="s">
        <v>835</v>
      </c>
      <c r="B747" s="1">
        <v>45323.041666666664</v>
      </c>
      <c r="C747" s="1">
        <v>45323.541666666664</v>
      </c>
      <c r="D747" s="1">
        <v>45323.458333333336</v>
      </c>
      <c r="E747" t="s">
        <v>50</v>
      </c>
      <c r="F747">
        <v>100</v>
      </c>
      <c r="G747">
        <v>4562</v>
      </c>
      <c r="H747">
        <v>353</v>
      </c>
      <c r="I747">
        <v>3</v>
      </c>
      <c r="J747" t="s">
        <v>33</v>
      </c>
      <c r="K747" t="s">
        <v>38</v>
      </c>
      <c r="L747" t="s">
        <v>138</v>
      </c>
      <c r="M747" t="s">
        <v>61</v>
      </c>
      <c r="N747" t="s">
        <v>24</v>
      </c>
      <c r="O747">
        <v>4.7</v>
      </c>
      <c r="P747" t="s">
        <v>25</v>
      </c>
      <c r="Q747">
        <v>4.3</v>
      </c>
      <c r="R747">
        <v>4.7</v>
      </c>
      <c r="S747">
        <f>(C747-D747)*24</f>
        <v>1.9999999998835847</v>
      </c>
      <c r="T747">
        <f>IF(C747&lt;=D747,1,0)</f>
        <v>0</v>
      </c>
      <c r="U747">
        <f>(C747-B747)*24</f>
        <v>12</v>
      </c>
      <c r="V747" s="2">
        <f>G747/(F747*U747)</f>
        <v>3.8016666666666667</v>
      </c>
      <c r="W747" t="str">
        <f>IF(OR(MONTH(B747)=12, MONTH(B747)&lt;=2), "Winter", IF(AND(MONTH(B747)&gt;=7, MONTH(B747)&lt;=9), "Monsoon", "Other"))</f>
        <v>Winter</v>
      </c>
      <c r="X747">
        <f>IF(C747&gt;D747,1,0)</f>
        <v>1</v>
      </c>
      <c r="Y747" t="str">
        <f t="shared" si="22"/>
        <v>Slight Delay</v>
      </c>
      <c r="Z747">
        <f t="shared" si="23"/>
        <v>0</v>
      </c>
      <c r="AA747" s="6" t="str">
        <f>TEXT(B747, "yyyy-mm-dd")</f>
        <v>2024-02-01</v>
      </c>
    </row>
    <row r="748" spans="1:27" x14ac:dyDescent="0.3">
      <c r="A748" t="s">
        <v>836</v>
      </c>
      <c r="B748" s="1">
        <v>45323.083333333336</v>
      </c>
      <c r="C748" s="1">
        <v>45323.583333333336</v>
      </c>
      <c r="D748" s="1">
        <v>45323.5</v>
      </c>
      <c r="E748" t="s">
        <v>55</v>
      </c>
      <c r="F748">
        <v>484</v>
      </c>
      <c r="G748">
        <v>4296</v>
      </c>
      <c r="H748">
        <v>563</v>
      </c>
      <c r="I748">
        <v>9</v>
      </c>
      <c r="J748" t="s">
        <v>20</v>
      </c>
      <c r="K748" t="s">
        <v>64</v>
      </c>
      <c r="L748" t="s">
        <v>127</v>
      </c>
      <c r="M748" t="s">
        <v>48</v>
      </c>
      <c r="N748" t="s">
        <v>24</v>
      </c>
      <c r="P748" t="s">
        <v>25</v>
      </c>
      <c r="Q748">
        <v>4.2</v>
      </c>
      <c r="R748">
        <v>4.2</v>
      </c>
      <c r="S748">
        <f>(C748-D748)*24</f>
        <v>2.0000000000582077</v>
      </c>
      <c r="T748">
        <f>IF(C748&lt;=D748,1,0)</f>
        <v>0</v>
      </c>
      <c r="U748">
        <f>(C748-B748)*24</f>
        <v>12</v>
      </c>
      <c r="V748" s="2">
        <f>G748/(F748*U748)</f>
        <v>0.73966942148760328</v>
      </c>
      <c r="W748" t="str">
        <f>IF(OR(MONTH(B748)=12, MONTH(B748)&lt;=2), "Winter", IF(AND(MONTH(B748)&gt;=7, MONTH(B748)&lt;=9), "Monsoon", "Other"))</f>
        <v>Winter</v>
      </c>
      <c r="X748">
        <f>IF(C748&gt;D748,1,0)</f>
        <v>1</v>
      </c>
      <c r="Y748" t="str">
        <f t="shared" si="22"/>
        <v>Slight Delay</v>
      </c>
      <c r="Z748">
        <f t="shared" si="23"/>
        <v>0</v>
      </c>
      <c r="AA748" s="6" t="str">
        <f>TEXT(B748, "yyyy-mm-dd")</f>
        <v>2024-02-01</v>
      </c>
    </row>
    <row r="749" spans="1:27" x14ac:dyDescent="0.3">
      <c r="A749" t="s">
        <v>837</v>
      </c>
      <c r="B749" s="1">
        <v>45323.125</v>
      </c>
      <c r="C749" s="1">
        <v>45323.625</v>
      </c>
      <c r="D749" s="1">
        <v>45323.541666666664</v>
      </c>
      <c r="E749" t="s">
        <v>32</v>
      </c>
      <c r="F749">
        <v>321</v>
      </c>
      <c r="G749">
        <v>2676</v>
      </c>
      <c r="H749">
        <v>704</v>
      </c>
      <c r="I749">
        <v>1</v>
      </c>
      <c r="J749" t="s">
        <v>37</v>
      </c>
      <c r="K749" t="s">
        <v>34</v>
      </c>
      <c r="L749" t="s">
        <v>253</v>
      </c>
      <c r="M749" t="s">
        <v>45</v>
      </c>
      <c r="N749" t="s">
        <v>40</v>
      </c>
      <c r="O749">
        <v>4.2</v>
      </c>
      <c r="P749" t="s">
        <v>25</v>
      </c>
      <c r="Q749">
        <v>4.2</v>
      </c>
      <c r="R749">
        <v>4.2</v>
      </c>
      <c r="S749">
        <f>(C749-D749)*24</f>
        <v>2.0000000000582077</v>
      </c>
      <c r="T749">
        <f>IF(C749&lt;=D749,1,0)</f>
        <v>0</v>
      </c>
      <c r="U749">
        <f>(C749-B749)*24</f>
        <v>12</v>
      </c>
      <c r="V749" s="2">
        <f>G749/(F749*U749)</f>
        <v>0.69470404984423673</v>
      </c>
      <c r="W749" t="str">
        <f>IF(OR(MONTH(B749)=12, MONTH(B749)&lt;=2), "Winter", IF(AND(MONTH(B749)&gt;=7, MONTH(B749)&lt;=9), "Monsoon", "Other"))</f>
        <v>Winter</v>
      </c>
      <c r="X749">
        <f>IF(C749&gt;D749,1,0)</f>
        <v>1</v>
      </c>
      <c r="Y749" t="str">
        <f t="shared" si="22"/>
        <v>Slight Delay</v>
      </c>
      <c r="Z749">
        <f t="shared" si="23"/>
        <v>0</v>
      </c>
      <c r="AA749" s="6" t="str">
        <f>TEXT(B749, "yyyy-mm-dd")</f>
        <v>2024-02-01</v>
      </c>
    </row>
    <row r="750" spans="1:27" x14ac:dyDescent="0.3">
      <c r="A750" t="s">
        <v>838</v>
      </c>
      <c r="B750" s="1">
        <v>45323.166666666664</v>
      </c>
      <c r="C750" s="1">
        <v>45323.666666666664</v>
      </c>
      <c r="D750" s="1">
        <v>45323.583333333336</v>
      </c>
      <c r="E750" t="s">
        <v>50</v>
      </c>
      <c r="F750">
        <v>190</v>
      </c>
      <c r="G750">
        <v>4873</v>
      </c>
      <c r="H750">
        <v>442</v>
      </c>
      <c r="I750">
        <v>12</v>
      </c>
      <c r="J750" t="s">
        <v>20</v>
      </c>
      <c r="K750" t="s">
        <v>34</v>
      </c>
      <c r="L750" t="s">
        <v>81</v>
      </c>
      <c r="M750" t="s">
        <v>45</v>
      </c>
      <c r="N750" t="s">
        <v>24</v>
      </c>
      <c r="O750">
        <v>4.5</v>
      </c>
      <c r="P750" t="s">
        <v>25</v>
      </c>
      <c r="Q750">
        <v>4.2</v>
      </c>
      <c r="R750">
        <v>4.5</v>
      </c>
      <c r="S750">
        <f>(C750-D750)*24</f>
        <v>1.9999999998835847</v>
      </c>
      <c r="T750">
        <f>IF(C750&lt;=D750,1,0)</f>
        <v>0</v>
      </c>
      <c r="U750">
        <f>(C750-B750)*24</f>
        <v>12</v>
      </c>
      <c r="V750" s="2">
        <f>G750/(F750*U750)</f>
        <v>2.1372807017543858</v>
      </c>
      <c r="W750" t="str">
        <f>IF(OR(MONTH(B750)=12, MONTH(B750)&lt;=2), "Winter", IF(AND(MONTH(B750)&gt;=7, MONTH(B750)&lt;=9), "Monsoon", "Other"))</f>
        <v>Winter</v>
      </c>
      <c r="X750">
        <f>IF(C750&gt;D750,1,0)</f>
        <v>1</v>
      </c>
      <c r="Y750" t="str">
        <f t="shared" si="22"/>
        <v>Slight Delay</v>
      </c>
      <c r="Z750">
        <f t="shared" si="23"/>
        <v>0</v>
      </c>
      <c r="AA750" s="6" t="str">
        <f>TEXT(B750, "yyyy-mm-dd")</f>
        <v>2024-02-01</v>
      </c>
    </row>
    <row r="751" spans="1:27" x14ac:dyDescent="0.3">
      <c r="A751" t="s">
        <v>839</v>
      </c>
      <c r="B751" s="1">
        <v>45323.208333333336</v>
      </c>
      <c r="C751" s="1">
        <v>45323.708333333336</v>
      </c>
      <c r="D751" s="1">
        <v>45323.625</v>
      </c>
      <c r="E751" t="s">
        <v>55</v>
      </c>
      <c r="F751">
        <v>464</v>
      </c>
      <c r="G751">
        <v>1023</v>
      </c>
      <c r="H751">
        <v>55</v>
      </c>
      <c r="I751">
        <v>27</v>
      </c>
      <c r="J751" t="s">
        <v>37</v>
      </c>
      <c r="K751" t="s">
        <v>38</v>
      </c>
      <c r="L751" t="s">
        <v>141</v>
      </c>
      <c r="M751" t="s">
        <v>23</v>
      </c>
      <c r="N751" t="s">
        <v>24</v>
      </c>
      <c r="P751" t="s">
        <v>25</v>
      </c>
      <c r="Q751">
        <v>4.3</v>
      </c>
      <c r="R751">
        <v>4.3</v>
      </c>
      <c r="S751">
        <f>(C751-D751)*24</f>
        <v>2.0000000000582077</v>
      </c>
      <c r="T751">
        <f>IF(C751&lt;=D751,1,0)</f>
        <v>0</v>
      </c>
      <c r="U751">
        <f>(C751-B751)*24</f>
        <v>12</v>
      </c>
      <c r="V751" s="2">
        <f>G751/(F751*U751)</f>
        <v>0.18372844827586207</v>
      </c>
      <c r="W751" t="str">
        <f>IF(OR(MONTH(B751)=12, MONTH(B751)&lt;=2), "Winter", IF(AND(MONTH(B751)&gt;=7, MONTH(B751)&lt;=9), "Monsoon", "Other"))</f>
        <v>Winter</v>
      </c>
      <c r="X751">
        <f>IF(C751&gt;D751,1,0)</f>
        <v>1</v>
      </c>
      <c r="Y751" t="str">
        <f t="shared" si="22"/>
        <v>Slight Delay</v>
      </c>
      <c r="Z751">
        <f t="shared" si="23"/>
        <v>0</v>
      </c>
      <c r="AA751" s="6" t="str">
        <f>TEXT(B751, "yyyy-mm-dd")</f>
        <v>2024-02-01</v>
      </c>
    </row>
    <row r="752" spans="1:27" x14ac:dyDescent="0.3">
      <c r="A752" t="s">
        <v>840</v>
      </c>
      <c r="B752" s="1">
        <v>45323.25</v>
      </c>
      <c r="C752" s="1">
        <v>45323.75</v>
      </c>
      <c r="D752" s="1">
        <v>45323.666666666664</v>
      </c>
      <c r="E752" t="s">
        <v>55</v>
      </c>
      <c r="F752">
        <v>836</v>
      </c>
      <c r="G752">
        <v>4405</v>
      </c>
      <c r="H752">
        <v>173</v>
      </c>
      <c r="I752">
        <v>28</v>
      </c>
      <c r="J752" t="s">
        <v>20</v>
      </c>
      <c r="K752" t="s">
        <v>64</v>
      </c>
      <c r="L752" t="s">
        <v>60</v>
      </c>
      <c r="M752" t="s">
        <v>23</v>
      </c>
      <c r="N752" t="s">
        <v>40</v>
      </c>
      <c r="P752" t="s">
        <v>25</v>
      </c>
      <c r="Q752">
        <v>4.2</v>
      </c>
      <c r="R752">
        <v>4.2</v>
      </c>
      <c r="S752">
        <f>(C752-D752)*24</f>
        <v>2.0000000000582077</v>
      </c>
      <c r="T752">
        <f>IF(C752&lt;=D752,1,0)</f>
        <v>0</v>
      </c>
      <c r="U752">
        <f>(C752-B752)*24</f>
        <v>12</v>
      </c>
      <c r="V752" s="2">
        <f>G752/(F752*U752)</f>
        <v>0.43909489633173843</v>
      </c>
      <c r="W752" t="str">
        <f>IF(OR(MONTH(B752)=12, MONTH(B752)&lt;=2), "Winter", IF(AND(MONTH(B752)&gt;=7, MONTH(B752)&lt;=9), "Monsoon", "Other"))</f>
        <v>Winter</v>
      </c>
      <c r="X752">
        <f>IF(C752&gt;D752,1,0)</f>
        <v>1</v>
      </c>
      <c r="Y752" t="str">
        <f t="shared" si="22"/>
        <v>Slight Delay</v>
      </c>
      <c r="Z752">
        <f t="shared" si="23"/>
        <v>0</v>
      </c>
      <c r="AA752" s="6" t="str">
        <f>TEXT(B752, "yyyy-mm-dd")</f>
        <v>2024-02-01</v>
      </c>
    </row>
    <row r="753" spans="1:27" x14ac:dyDescent="0.3">
      <c r="A753" t="s">
        <v>841</v>
      </c>
      <c r="B753" s="1">
        <v>45323.291666666664</v>
      </c>
      <c r="C753" s="1">
        <v>45323.791666666664</v>
      </c>
      <c r="D753" s="1">
        <v>45323.708333333336</v>
      </c>
      <c r="E753" t="s">
        <v>50</v>
      </c>
      <c r="F753">
        <v>556</v>
      </c>
      <c r="G753">
        <v>4077</v>
      </c>
      <c r="H753">
        <v>385</v>
      </c>
      <c r="I753">
        <v>3</v>
      </c>
      <c r="J753" t="s">
        <v>28</v>
      </c>
      <c r="K753" t="s">
        <v>64</v>
      </c>
      <c r="L753" t="s">
        <v>109</v>
      </c>
      <c r="M753" t="s">
        <v>45</v>
      </c>
      <c r="N753" t="s">
        <v>24</v>
      </c>
      <c r="P753" t="s">
        <v>25</v>
      </c>
      <c r="Q753">
        <v>4.2</v>
      </c>
      <c r="R753">
        <v>4.2</v>
      </c>
      <c r="S753">
        <f>(C753-D753)*24</f>
        <v>1.9999999998835847</v>
      </c>
      <c r="T753">
        <f>IF(C753&lt;=D753,1,0)</f>
        <v>0</v>
      </c>
      <c r="U753">
        <f>(C753-B753)*24</f>
        <v>12</v>
      </c>
      <c r="V753" s="2">
        <f>G753/(F753*U753)</f>
        <v>0.61106115107913672</v>
      </c>
      <c r="W753" t="str">
        <f>IF(OR(MONTH(B753)=12, MONTH(B753)&lt;=2), "Winter", IF(AND(MONTH(B753)&gt;=7, MONTH(B753)&lt;=9), "Monsoon", "Other"))</f>
        <v>Winter</v>
      </c>
      <c r="X753">
        <f>IF(C753&gt;D753,1,0)</f>
        <v>1</v>
      </c>
      <c r="Y753" t="str">
        <f t="shared" si="22"/>
        <v>Slight Delay</v>
      </c>
      <c r="Z753">
        <f t="shared" si="23"/>
        <v>0</v>
      </c>
      <c r="AA753" s="6" t="str">
        <f>TEXT(B753, "yyyy-mm-dd")</f>
        <v>2024-02-01</v>
      </c>
    </row>
    <row r="754" spans="1:27" x14ac:dyDescent="0.3">
      <c r="A754" t="s">
        <v>842</v>
      </c>
      <c r="B754" s="1">
        <v>45323.333333333336</v>
      </c>
      <c r="C754" s="1">
        <v>45323.833333333336</v>
      </c>
      <c r="D754" s="1">
        <v>45323.75</v>
      </c>
      <c r="E754" t="s">
        <v>55</v>
      </c>
      <c r="F754">
        <v>901</v>
      </c>
      <c r="G754">
        <v>3972</v>
      </c>
      <c r="H754">
        <v>462</v>
      </c>
      <c r="I754">
        <v>20</v>
      </c>
      <c r="J754" t="s">
        <v>20</v>
      </c>
      <c r="K754" t="s">
        <v>21</v>
      </c>
      <c r="L754" t="s">
        <v>42</v>
      </c>
      <c r="M754" t="s">
        <v>48</v>
      </c>
      <c r="N754" t="s">
        <v>40</v>
      </c>
      <c r="O754">
        <v>4</v>
      </c>
      <c r="P754" t="s">
        <v>25</v>
      </c>
      <c r="Q754">
        <v>4.2</v>
      </c>
      <c r="R754">
        <v>4</v>
      </c>
      <c r="S754">
        <f>(C754-D754)*24</f>
        <v>2.0000000000582077</v>
      </c>
      <c r="T754">
        <f>IF(C754&lt;=D754,1,0)</f>
        <v>0</v>
      </c>
      <c r="U754">
        <f>(C754-B754)*24</f>
        <v>12</v>
      </c>
      <c r="V754" s="2">
        <f>G754/(F754*U754)</f>
        <v>0.36736958934517205</v>
      </c>
      <c r="W754" t="str">
        <f>IF(OR(MONTH(B754)=12, MONTH(B754)&lt;=2), "Winter", IF(AND(MONTH(B754)&gt;=7, MONTH(B754)&lt;=9), "Monsoon", "Other"))</f>
        <v>Winter</v>
      </c>
      <c r="X754">
        <f>IF(C754&gt;D754,1,0)</f>
        <v>1</v>
      </c>
      <c r="Y754" t="str">
        <f t="shared" si="22"/>
        <v>Slight Delay</v>
      </c>
      <c r="Z754">
        <f t="shared" si="23"/>
        <v>0</v>
      </c>
      <c r="AA754" s="6" t="str">
        <f>TEXT(B754, "yyyy-mm-dd")</f>
        <v>2024-02-01</v>
      </c>
    </row>
    <row r="755" spans="1:27" x14ac:dyDescent="0.3">
      <c r="A755" t="s">
        <v>843</v>
      </c>
      <c r="B755" s="1">
        <v>45323.375</v>
      </c>
      <c r="C755" s="1">
        <v>45323.875</v>
      </c>
      <c r="D755" s="1">
        <v>45323.791666666664</v>
      </c>
      <c r="E755" t="s">
        <v>55</v>
      </c>
      <c r="F755">
        <v>509</v>
      </c>
      <c r="G755">
        <v>4781</v>
      </c>
      <c r="H755">
        <v>561</v>
      </c>
      <c r="I755">
        <v>15</v>
      </c>
      <c r="J755" t="s">
        <v>33</v>
      </c>
      <c r="K755" t="s">
        <v>38</v>
      </c>
      <c r="L755" t="s">
        <v>22</v>
      </c>
      <c r="M755" t="s">
        <v>61</v>
      </c>
      <c r="N755" t="s">
        <v>40</v>
      </c>
      <c r="O755">
        <v>4.7</v>
      </c>
      <c r="P755" t="s">
        <v>25</v>
      </c>
      <c r="Q755">
        <v>4.4000000000000004</v>
      </c>
      <c r="R755">
        <v>4.7</v>
      </c>
      <c r="S755">
        <f>(C755-D755)*24</f>
        <v>2.0000000000582077</v>
      </c>
      <c r="T755">
        <f>IF(C755&lt;=D755,1,0)</f>
        <v>0</v>
      </c>
      <c r="U755">
        <f>(C755-B755)*24</f>
        <v>12</v>
      </c>
      <c r="V755" s="2">
        <f>G755/(F755*U755)</f>
        <v>0.78274394237066147</v>
      </c>
      <c r="W755" t="str">
        <f>IF(OR(MONTH(B755)=12, MONTH(B755)&lt;=2), "Winter", IF(AND(MONTH(B755)&gt;=7, MONTH(B755)&lt;=9), "Monsoon", "Other"))</f>
        <v>Winter</v>
      </c>
      <c r="X755">
        <f>IF(C755&gt;D755,1,0)</f>
        <v>1</v>
      </c>
      <c r="Y755" t="str">
        <f t="shared" si="22"/>
        <v>Slight Delay</v>
      </c>
      <c r="Z755">
        <f t="shared" si="23"/>
        <v>0</v>
      </c>
      <c r="AA755" s="6" t="str">
        <f>TEXT(B755, "yyyy-mm-dd")</f>
        <v>2024-02-01</v>
      </c>
    </row>
    <row r="756" spans="1:27" x14ac:dyDescent="0.3">
      <c r="A756" t="s">
        <v>844</v>
      </c>
      <c r="B756" s="1">
        <v>45323.416666666664</v>
      </c>
      <c r="C756" s="1">
        <v>45323.916666666664</v>
      </c>
      <c r="D756" s="1">
        <v>45323.833333333336</v>
      </c>
      <c r="E756" t="s">
        <v>32</v>
      </c>
      <c r="F756">
        <v>978</v>
      </c>
      <c r="G756">
        <v>2158</v>
      </c>
      <c r="H756">
        <v>643</v>
      </c>
      <c r="I756">
        <v>23</v>
      </c>
      <c r="J756" t="s">
        <v>28</v>
      </c>
      <c r="K756" t="s">
        <v>34</v>
      </c>
      <c r="L756" t="s">
        <v>22</v>
      </c>
      <c r="M756" t="s">
        <v>30</v>
      </c>
      <c r="N756" t="s">
        <v>40</v>
      </c>
      <c r="O756">
        <v>4.7</v>
      </c>
      <c r="P756" t="s">
        <v>25</v>
      </c>
      <c r="Q756">
        <v>4.3</v>
      </c>
      <c r="R756">
        <v>4.7</v>
      </c>
      <c r="S756">
        <f>(C756-D756)*24</f>
        <v>1.9999999998835847</v>
      </c>
      <c r="T756">
        <f>IF(C756&lt;=D756,1,0)</f>
        <v>0</v>
      </c>
      <c r="U756">
        <f>(C756-B756)*24</f>
        <v>12</v>
      </c>
      <c r="V756" s="2">
        <f>G756/(F756*U756)</f>
        <v>0.18387866394001362</v>
      </c>
      <c r="W756" t="str">
        <f>IF(OR(MONTH(B756)=12, MONTH(B756)&lt;=2), "Winter", IF(AND(MONTH(B756)&gt;=7, MONTH(B756)&lt;=9), "Monsoon", "Other"))</f>
        <v>Winter</v>
      </c>
      <c r="X756">
        <f>IF(C756&gt;D756,1,0)</f>
        <v>1</v>
      </c>
      <c r="Y756" t="str">
        <f t="shared" si="22"/>
        <v>Slight Delay</v>
      </c>
      <c r="Z756">
        <f t="shared" si="23"/>
        <v>0</v>
      </c>
      <c r="AA756" s="6" t="str">
        <f>TEXT(B756, "yyyy-mm-dd")</f>
        <v>2024-02-01</v>
      </c>
    </row>
    <row r="757" spans="1:27" x14ac:dyDescent="0.3">
      <c r="A757" t="s">
        <v>845</v>
      </c>
      <c r="B757" s="1">
        <v>45323.458333333336</v>
      </c>
      <c r="C757" s="1">
        <v>45323.958333333336</v>
      </c>
      <c r="D757" s="1">
        <v>45323.875</v>
      </c>
      <c r="E757" t="s">
        <v>50</v>
      </c>
      <c r="F757">
        <v>495</v>
      </c>
      <c r="G757">
        <v>897</v>
      </c>
      <c r="H757">
        <v>364</v>
      </c>
      <c r="I757">
        <v>10</v>
      </c>
      <c r="J757" t="s">
        <v>37</v>
      </c>
      <c r="K757" t="s">
        <v>21</v>
      </c>
      <c r="L757" t="s">
        <v>70</v>
      </c>
      <c r="M757" t="s">
        <v>48</v>
      </c>
      <c r="N757" t="s">
        <v>40</v>
      </c>
      <c r="O757">
        <v>4.7</v>
      </c>
      <c r="P757" t="s">
        <v>25</v>
      </c>
      <c r="Q757">
        <v>4.2</v>
      </c>
      <c r="R757">
        <v>4.7</v>
      </c>
      <c r="S757">
        <f>(C757-D757)*24</f>
        <v>2.0000000000582077</v>
      </c>
      <c r="T757">
        <f>IF(C757&lt;=D757,1,0)</f>
        <v>0</v>
      </c>
      <c r="U757">
        <f>(C757-B757)*24</f>
        <v>12</v>
      </c>
      <c r="V757" s="2">
        <f>G757/(F757*U757)</f>
        <v>0.15101010101010101</v>
      </c>
      <c r="W757" t="str">
        <f>IF(OR(MONTH(B757)=12, MONTH(B757)&lt;=2), "Winter", IF(AND(MONTH(B757)&gt;=7, MONTH(B757)&lt;=9), "Monsoon", "Other"))</f>
        <v>Winter</v>
      </c>
      <c r="X757">
        <f>IF(C757&gt;D757,1,0)</f>
        <v>1</v>
      </c>
      <c r="Y757" t="str">
        <f t="shared" si="22"/>
        <v>Slight Delay</v>
      </c>
      <c r="Z757">
        <f t="shared" si="23"/>
        <v>0</v>
      </c>
      <c r="AA757" s="6" t="str">
        <f>TEXT(B757, "yyyy-mm-dd")</f>
        <v>2024-02-01</v>
      </c>
    </row>
    <row r="758" spans="1:27" x14ac:dyDescent="0.3">
      <c r="A758" t="s">
        <v>846</v>
      </c>
      <c r="B758" s="1">
        <v>45323.5</v>
      </c>
      <c r="C758" s="1">
        <v>45324</v>
      </c>
      <c r="D758" s="1">
        <v>45323.916666666664</v>
      </c>
      <c r="E758" t="s">
        <v>19</v>
      </c>
      <c r="F758">
        <v>146</v>
      </c>
      <c r="G758">
        <v>3649</v>
      </c>
      <c r="H758">
        <v>481</v>
      </c>
      <c r="I758">
        <v>1</v>
      </c>
      <c r="J758" t="s">
        <v>20</v>
      </c>
      <c r="K758" t="s">
        <v>21</v>
      </c>
      <c r="L758" t="s">
        <v>115</v>
      </c>
      <c r="M758" t="s">
        <v>30</v>
      </c>
      <c r="N758" t="s">
        <v>40</v>
      </c>
      <c r="O758">
        <v>3.8</v>
      </c>
      <c r="P758" t="s">
        <v>25</v>
      </c>
      <c r="Q758">
        <v>4.3</v>
      </c>
      <c r="R758">
        <v>3.8</v>
      </c>
      <c r="S758">
        <f>(C758-D758)*24</f>
        <v>2.0000000000582077</v>
      </c>
      <c r="T758">
        <f>IF(C758&lt;=D758,1,0)</f>
        <v>0</v>
      </c>
      <c r="U758">
        <f>(C758-B758)*24</f>
        <v>12</v>
      </c>
      <c r="V758" s="2">
        <f>G758/(F758*U758)</f>
        <v>2.0827625570776256</v>
      </c>
      <c r="W758" t="str">
        <f>IF(OR(MONTH(B758)=12, MONTH(B758)&lt;=2), "Winter", IF(AND(MONTH(B758)&gt;=7, MONTH(B758)&lt;=9), "Monsoon", "Other"))</f>
        <v>Winter</v>
      </c>
      <c r="X758">
        <f>IF(C758&gt;D758,1,0)</f>
        <v>1</v>
      </c>
      <c r="Y758" t="str">
        <f t="shared" si="22"/>
        <v>Slight Delay</v>
      </c>
      <c r="Z758">
        <f t="shared" si="23"/>
        <v>0</v>
      </c>
      <c r="AA758" s="6" t="str">
        <f>TEXT(B758, "yyyy-mm-dd")</f>
        <v>2024-02-01</v>
      </c>
    </row>
    <row r="759" spans="1:27" x14ac:dyDescent="0.3">
      <c r="A759" t="s">
        <v>847</v>
      </c>
      <c r="B759" s="1">
        <v>45323.541666666664</v>
      </c>
      <c r="C759" s="1">
        <v>45324.041666666664</v>
      </c>
      <c r="D759" s="1">
        <v>45323.958333333336</v>
      </c>
      <c r="E759" t="s">
        <v>19</v>
      </c>
      <c r="F759">
        <v>682</v>
      </c>
      <c r="G759">
        <v>3094</v>
      </c>
      <c r="H759">
        <v>546</v>
      </c>
      <c r="I759">
        <v>23</v>
      </c>
      <c r="J759" t="s">
        <v>33</v>
      </c>
      <c r="K759" t="s">
        <v>38</v>
      </c>
      <c r="L759" t="s">
        <v>129</v>
      </c>
      <c r="M759" t="s">
        <v>61</v>
      </c>
      <c r="N759" t="s">
        <v>24</v>
      </c>
      <c r="O759">
        <v>4.5</v>
      </c>
      <c r="P759" t="s">
        <v>25</v>
      </c>
      <c r="Q759">
        <v>4.3</v>
      </c>
      <c r="R759">
        <v>4.5</v>
      </c>
      <c r="S759">
        <f>(C759-D759)*24</f>
        <v>1.9999999998835847</v>
      </c>
      <c r="T759">
        <f>IF(C759&lt;=D759,1,0)</f>
        <v>0</v>
      </c>
      <c r="U759">
        <f>(C759-B759)*24</f>
        <v>12</v>
      </c>
      <c r="V759" s="2">
        <f>G759/(F759*U759)</f>
        <v>0.37805474095796676</v>
      </c>
      <c r="W759" t="str">
        <f>IF(OR(MONTH(B759)=12, MONTH(B759)&lt;=2), "Winter", IF(AND(MONTH(B759)&gt;=7, MONTH(B759)&lt;=9), "Monsoon", "Other"))</f>
        <v>Winter</v>
      </c>
      <c r="X759">
        <f>IF(C759&gt;D759,1,0)</f>
        <v>1</v>
      </c>
      <c r="Y759" t="str">
        <f t="shared" si="22"/>
        <v>Slight Delay</v>
      </c>
      <c r="Z759">
        <f t="shared" si="23"/>
        <v>0</v>
      </c>
      <c r="AA759" s="6" t="str">
        <f>TEXT(B759, "yyyy-mm-dd")</f>
        <v>2024-02-01</v>
      </c>
    </row>
    <row r="760" spans="1:27" x14ac:dyDescent="0.3">
      <c r="A760" t="s">
        <v>848</v>
      </c>
      <c r="B760" s="1">
        <v>45323.583333333336</v>
      </c>
      <c r="C760" s="1">
        <v>45324.083333333336</v>
      </c>
      <c r="D760" s="1">
        <v>45324</v>
      </c>
      <c r="E760" t="s">
        <v>32</v>
      </c>
      <c r="F760">
        <v>984</v>
      </c>
      <c r="G760">
        <v>3894</v>
      </c>
      <c r="H760">
        <v>738</v>
      </c>
      <c r="I760">
        <v>28</v>
      </c>
      <c r="J760" t="s">
        <v>20</v>
      </c>
      <c r="K760" t="s">
        <v>21</v>
      </c>
      <c r="L760" t="s">
        <v>105</v>
      </c>
      <c r="M760" t="s">
        <v>45</v>
      </c>
      <c r="N760" t="s">
        <v>24</v>
      </c>
      <c r="O760">
        <v>4.7</v>
      </c>
      <c r="P760" t="s">
        <v>25</v>
      </c>
      <c r="Q760">
        <v>4.2</v>
      </c>
      <c r="R760">
        <v>4.7</v>
      </c>
      <c r="S760">
        <f>(C760-D760)*24</f>
        <v>2.0000000000582077</v>
      </c>
      <c r="T760">
        <f>IF(C760&lt;=D760,1,0)</f>
        <v>0</v>
      </c>
      <c r="U760">
        <f>(C760-B760)*24</f>
        <v>12</v>
      </c>
      <c r="V760" s="2">
        <f>G760/(F760*U760)</f>
        <v>0.32977642276422764</v>
      </c>
      <c r="W760" t="str">
        <f>IF(OR(MONTH(B760)=12, MONTH(B760)&lt;=2), "Winter", IF(AND(MONTH(B760)&gt;=7, MONTH(B760)&lt;=9), "Monsoon", "Other"))</f>
        <v>Winter</v>
      </c>
      <c r="X760">
        <f>IF(C760&gt;D760,1,0)</f>
        <v>1</v>
      </c>
      <c r="Y760" t="str">
        <f t="shared" si="22"/>
        <v>Slight Delay</v>
      </c>
      <c r="Z760">
        <f t="shared" si="23"/>
        <v>0</v>
      </c>
      <c r="AA760" s="6" t="str">
        <f>TEXT(B760, "yyyy-mm-dd")</f>
        <v>2024-02-01</v>
      </c>
    </row>
    <row r="761" spans="1:27" x14ac:dyDescent="0.3">
      <c r="A761" t="s">
        <v>849</v>
      </c>
      <c r="B761" s="1">
        <v>45323.625</v>
      </c>
      <c r="C761" s="1">
        <v>45324.125</v>
      </c>
      <c r="D761" s="1">
        <v>45324.041666666664</v>
      </c>
      <c r="E761" t="s">
        <v>55</v>
      </c>
      <c r="F761">
        <v>451</v>
      </c>
      <c r="G761">
        <v>4592</v>
      </c>
      <c r="H761">
        <v>381</v>
      </c>
      <c r="I761">
        <v>8</v>
      </c>
      <c r="J761" t="s">
        <v>33</v>
      </c>
      <c r="K761" t="s">
        <v>38</v>
      </c>
      <c r="L761" t="s">
        <v>138</v>
      </c>
      <c r="M761" t="s">
        <v>23</v>
      </c>
      <c r="N761" t="s">
        <v>24</v>
      </c>
      <c r="O761">
        <v>3.8</v>
      </c>
      <c r="P761" t="s">
        <v>25</v>
      </c>
      <c r="Q761">
        <v>4.3</v>
      </c>
      <c r="R761">
        <v>3.8</v>
      </c>
      <c r="S761">
        <f>(C761-D761)*24</f>
        <v>2.0000000000582077</v>
      </c>
      <c r="T761">
        <f>IF(C761&lt;=D761,1,0)</f>
        <v>0</v>
      </c>
      <c r="U761">
        <f>(C761-B761)*24</f>
        <v>12</v>
      </c>
      <c r="V761" s="2">
        <f>G761/(F761*U761)</f>
        <v>0.84848484848484851</v>
      </c>
      <c r="W761" t="str">
        <f>IF(OR(MONTH(B761)=12, MONTH(B761)&lt;=2), "Winter", IF(AND(MONTH(B761)&gt;=7, MONTH(B761)&lt;=9), "Monsoon", "Other"))</f>
        <v>Winter</v>
      </c>
      <c r="X761">
        <f>IF(C761&gt;D761,1,0)</f>
        <v>1</v>
      </c>
      <c r="Y761" t="str">
        <f t="shared" si="22"/>
        <v>Slight Delay</v>
      </c>
      <c r="Z761">
        <f t="shared" si="23"/>
        <v>0</v>
      </c>
      <c r="AA761" s="6" t="str">
        <f>TEXT(B761, "yyyy-mm-dd")</f>
        <v>2024-02-01</v>
      </c>
    </row>
    <row r="762" spans="1:27" x14ac:dyDescent="0.3">
      <c r="A762" t="s">
        <v>850</v>
      </c>
      <c r="B762" s="1">
        <v>45323.666666666664</v>
      </c>
      <c r="C762" s="1">
        <v>45324.166666666664</v>
      </c>
      <c r="D762" s="1">
        <v>45324.083333333336</v>
      </c>
      <c r="E762" t="s">
        <v>32</v>
      </c>
      <c r="F762">
        <v>256</v>
      </c>
      <c r="G762">
        <v>4255</v>
      </c>
      <c r="H762">
        <v>74</v>
      </c>
      <c r="I762">
        <v>18</v>
      </c>
      <c r="J762" t="s">
        <v>20</v>
      </c>
      <c r="K762" t="s">
        <v>21</v>
      </c>
      <c r="L762" t="s">
        <v>129</v>
      </c>
      <c r="M762" t="s">
        <v>61</v>
      </c>
      <c r="N762" t="s">
        <v>40</v>
      </c>
      <c r="P762" t="s">
        <v>25</v>
      </c>
      <c r="Q762">
        <v>4.4000000000000004</v>
      </c>
      <c r="R762">
        <v>4.4000000000000004</v>
      </c>
      <c r="S762">
        <f>(C762-D762)*24</f>
        <v>1.9999999998835847</v>
      </c>
      <c r="T762">
        <f>IF(C762&lt;=D762,1,0)</f>
        <v>0</v>
      </c>
      <c r="U762">
        <f>(C762-B762)*24</f>
        <v>12</v>
      </c>
      <c r="V762" s="2">
        <f>G762/(F762*U762)</f>
        <v>1.3850911458333333</v>
      </c>
      <c r="W762" t="str">
        <f>IF(OR(MONTH(B762)=12, MONTH(B762)&lt;=2), "Winter", IF(AND(MONTH(B762)&gt;=7, MONTH(B762)&lt;=9), "Monsoon", "Other"))</f>
        <v>Winter</v>
      </c>
      <c r="X762">
        <f>IF(C762&gt;D762,1,0)</f>
        <v>1</v>
      </c>
      <c r="Y762" t="str">
        <f t="shared" si="22"/>
        <v>Slight Delay</v>
      </c>
      <c r="Z762">
        <f t="shared" si="23"/>
        <v>0</v>
      </c>
      <c r="AA762" s="6" t="str">
        <f>TEXT(B762, "yyyy-mm-dd")</f>
        <v>2024-02-01</v>
      </c>
    </row>
    <row r="763" spans="1:27" x14ac:dyDescent="0.3">
      <c r="A763" t="s">
        <v>851</v>
      </c>
      <c r="B763" s="1">
        <v>45323.708333333336</v>
      </c>
      <c r="C763" s="1">
        <v>45324.208333333336</v>
      </c>
      <c r="D763" s="1">
        <v>45324.125</v>
      </c>
      <c r="E763" t="s">
        <v>19</v>
      </c>
      <c r="F763">
        <v>290</v>
      </c>
      <c r="G763">
        <v>2282</v>
      </c>
      <c r="H763">
        <v>306</v>
      </c>
      <c r="I763">
        <v>23</v>
      </c>
      <c r="J763" t="s">
        <v>33</v>
      </c>
      <c r="K763" t="s">
        <v>38</v>
      </c>
      <c r="L763" t="s">
        <v>155</v>
      </c>
      <c r="M763" t="s">
        <v>30</v>
      </c>
      <c r="N763" t="s">
        <v>40</v>
      </c>
      <c r="O763">
        <v>4.2</v>
      </c>
      <c r="P763" t="s">
        <v>25</v>
      </c>
      <c r="Q763">
        <v>4.3</v>
      </c>
      <c r="R763">
        <v>4.2</v>
      </c>
      <c r="S763">
        <f>(C763-D763)*24</f>
        <v>2.0000000000582077</v>
      </c>
      <c r="T763">
        <f>IF(C763&lt;=D763,1,0)</f>
        <v>0</v>
      </c>
      <c r="U763">
        <f>(C763-B763)*24</f>
        <v>12</v>
      </c>
      <c r="V763" s="2">
        <f>G763/(F763*U763)</f>
        <v>0.65574712643678157</v>
      </c>
      <c r="W763" t="str">
        <f>IF(OR(MONTH(B763)=12, MONTH(B763)&lt;=2), "Winter", IF(AND(MONTH(B763)&gt;=7, MONTH(B763)&lt;=9), "Monsoon", "Other"))</f>
        <v>Winter</v>
      </c>
      <c r="X763">
        <f>IF(C763&gt;D763,1,0)</f>
        <v>1</v>
      </c>
      <c r="Y763" t="str">
        <f t="shared" si="22"/>
        <v>Slight Delay</v>
      </c>
      <c r="Z763">
        <f t="shared" si="23"/>
        <v>0</v>
      </c>
      <c r="AA763" s="6" t="str">
        <f>TEXT(B763, "yyyy-mm-dd")</f>
        <v>2024-02-01</v>
      </c>
    </row>
    <row r="764" spans="1:27" x14ac:dyDescent="0.3">
      <c r="A764" t="s">
        <v>852</v>
      </c>
      <c r="B764" s="1">
        <v>45323.75</v>
      </c>
      <c r="C764" s="1">
        <v>45324.25</v>
      </c>
      <c r="D764" s="1">
        <v>45324.166666666664</v>
      </c>
      <c r="E764" t="s">
        <v>55</v>
      </c>
      <c r="F764">
        <v>708</v>
      </c>
      <c r="G764">
        <v>3447</v>
      </c>
      <c r="H764">
        <v>552</v>
      </c>
      <c r="I764">
        <v>11</v>
      </c>
      <c r="J764" t="s">
        <v>37</v>
      </c>
      <c r="K764" t="s">
        <v>21</v>
      </c>
      <c r="L764" t="s">
        <v>117</v>
      </c>
      <c r="M764" t="s">
        <v>61</v>
      </c>
      <c r="N764" t="s">
        <v>40</v>
      </c>
      <c r="O764">
        <v>4.7</v>
      </c>
      <c r="P764" t="s">
        <v>25</v>
      </c>
      <c r="Q764">
        <v>4.4000000000000004</v>
      </c>
      <c r="R764">
        <v>4.7</v>
      </c>
      <c r="S764">
        <f>(C764-D764)*24</f>
        <v>2.0000000000582077</v>
      </c>
      <c r="T764">
        <f>IF(C764&lt;=D764,1,0)</f>
        <v>0</v>
      </c>
      <c r="U764">
        <f>(C764-B764)*24</f>
        <v>12</v>
      </c>
      <c r="V764" s="2">
        <f>G764/(F764*U764)</f>
        <v>0.40572033898305082</v>
      </c>
      <c r="W764" t="str">
        <f>IF(OR(MONTH(B764)=12, MONTH(B764)&lt;=2), "Winter", IF(AND(MONTH(B764)&gt;=7, MONTH(B764)&lt;=9), "Monsoon", "Other"))</f>
        <v>Winter</v>
      </c>
      <c r="X764">
        <f>IF(C764&gt;D764,1,0)</f>
        <v>1</v>
      </c>
      <c r="Y764" t="str">
        <f t="shared" si="22"/>
        <v>Slight Delay</v>
      </c>
      <c r="Z764">
        <f t="shared" si="23"/>
        <v>0</v>
      </c>
      <c r="AA764" s="6" t="str">
        <f>TEXT(B764, "yyyy-mm-dd")</f>
        <v>2024-02-01</v>
      </c>
    </row>
    <row r="765" spans="1:27" x14ac:dyDescent="0.3">
      <c r="A765" t="s">
        <v>853</v>
      </c>
      <c r="B765" s="1">
        <v>45323.791666666664</v>
      </c>
      <c r="C765" s="1">
        <v>45324.291666666664</v>
      </c>
      <c r="D765" s="1">
        <v>45324.208333333336</v>
      </c>
      <c r="E765" t="s">
        <v>32</v>
      </c>
      <c r="F765">
        <v>244</v>
      </c>
      <c r="G765">
        <v>3142</v>
      </c>
      <c r="H765">
        <v>623</v>
      </c>
      <c r="I765">
        <v>22</v>
      </c>
      <c r="J765" t="s">
        <v>28</v>
      </c>
      <c r="K765" t="s">
        <v>38</v>
      </c>
      <c r="L765" t="s">
        <v>78</v>
      </c>
      <c r="M765" t="s">
        <v>30</v>
      </c>
      <c r="N765" t="s">
        <v>24</v>
      </c>
      <c r="O765">
        <v>4.5</v>
      </c>
      <c r="P765" t="s">
        <v>25</v>
      </c>
      <c r="Q765">
        <v>4.3</v>
      </c>
      <c r="R765">
        <v>4.5</v>
      </c>
      <c r="S765">
        <f>(C765-D765)*24</f>
        <v>1.9999999998835847</v>
      </c>
      <c r="T765">
        <f>IF(C765&lt;=D765,1,0)</f>
        <v>0</v>
      </c>
      <c r="U765">
        <f>(C765-B765)*24</f>
        <v>12</v>
      </c>
      <c r="V765" s="2">
        <f>G765/(F765*U765)</f>
        <v>1.0730874316939891</v>
      </c>
      <c r="W765" t="str">
        <f>IF(OR(MONTH(B765)=12, MONTH(B765)&lt;=2), "Winter", IF(AND(MONTH(B765)&gt;=7, MONTH(B765)&lt;=9), "Monsoon", "Other"))</f>
        <v>Winter</v>
      </c>
      <c r="X765">
        <f>IF(C765&gt;D765,1,0)</f>
        <v>1</v>
      </c>
      <c r="Y765" t="str">
        <f t="shared" si="22"/>
        <v>Slight Delay</v>
      </c>
      <c r="Z765">
        <f t="shared" si="23"/>
        <v>0</v>
      </c>
      <c r="AA765" s="6" t="str">
        <f>TEXT(B765, "yyyy-mm-dd")</f>
        <v>2024-02-01</v>
      </c>
    </row>
    <row r="766" spans="1:27" x14ac:dyDescent="0.3">
      <c r="A766" t="s">
        <v>854</v>
      </c>
      <c r="B766" s="1">
        <v>45323.833333333336</v>
      </c>
      <c r="C766" s="1">
        <v>45324.333333333336</v>
      </c>
      <c r="D766" s="1">
        <v>45324.25</v>
      </c>
      <c r="E766" t="s">
        <v>55</v>
      </c>
      <c r="F766">
        <v>367</v>
      </c>
      <c r="G766">
        <v>4212</v>
      </c>
      <c r="H766">
        <v>497</v>
      </c>
      <c r="I766">
        <v>20</v>
      </c>
      <c r="J766" t="s">
        <v>37</v>
      </c>
      <c r="K766" t="s">
        <v>64</v>
      </c>
      <c r="L766" t="s">
        <v>81</v>
      </c>
      <c r="M766" t="s">
        <v>30</v>
      </c>
      <c r="N766" t="s">
        <v>24</v>
      </c>
      <c r="O766">
        <v>4.7</v>
      </c>
      <c r="P766" t="s">
        <v>25</v>
      </c>
      <c r="Q766">
        <v>4.3</v>
      </c>
      <c r="R766">
        <v>4.7</v>
      </c>
      <c r="S766">
        <f>(C766-D766)*24</f>
        <v>2.0000000000582077</v>
      </c>
      <c r="T766">
        <f>IF(C766&lt;=D766,1,0)</f>
        <v>0</v>
      </c>
      <c r="U766">
        <f>(C766-B766)*24</f>
        <v>12</v>
      </c>
      <c r="V766" s="2">
        <f>G766/(F766*U766)</f>
        <v>0.95640326975476841</v>
      </c>
      <c r="W766" t="str">
        <f>IF(OR(MONTH(B766)=12, MONTH(B766)&lt;=2), "Winter", IF(AND(MONTH(B766)&gt;=7, MONTH(B766)&lt;=9), "Monsoon", "Other"))</f>
        <v>Winter</v>
      </c>
      <c r="X766">
        <f>IF(C766&gt;D766,1,0)</f>
        <v>1</v>
      </c>
      <c r="Y766" t="str">
        <f t="shared" si="22"/>
        <v>Slight Delay</v>
      </c>
      <c r="Z766">
        <f t="shared" si="23"/>
        <v>0</v>
      </c>
      <c r="AA766" s="6" t="str">
        <f>TEXT(B766, "yyyy-mm-dd")</f>
        <v>2024-02-01</v>
      </c>
    </row>
    <row r="767" spans="1:27" x14ac:dyDescent="0.3">
      <c r="A767" t="s">
        <v>855</v>
      </c>
      <c r="B767" s="1">
        <v>45323.875</v>
      </c>
      <c r="C767" s="1">
        <v>45324.375</v>
      </c>
      <c r="D767" s="1">
        <v>45324.291666666664</v>
      </c>
      <c r="E767" t="s">
        <v>32</v>
      </c>
      <c r="F767">
        <v>108</v>
      </c>
      <c r="G767">
        <v>685</v>
      </c>
      <c r="H767">
        <v>601</v>
      </c>
      <c r="I767">
        <v>19</v>
      </c>
      <c r="J767" t="s">
        <v>33</v>
      </c>
      <c r="K767" t="s">
        <v>21</v>
      </c>
      <c r="L767" t="s">
        <v>129</v>
      </c>
      <c r="M767" t="s">
        <v>23</v>
      </c>
      <c r="N767" t="s">
        <v>40</v>
      </c>
      <c r="O767">
        <v>4.7</v>
      </c>
      <c r="P767" t="s">
        <v>25</v>
      </c>
      <c r="Q767">
        <v>4.2</v>
      </c>
      <c r="R767">
        <v>4.7</v>
      </c>
      <c r="S767">
        <f>(C767-D767)*24</f>
        <v>2.0000000000582077</v>
      </c>
      <c r="T767">
        <f>IF(C767&lt;=D767,1,0)</f>
        <v>0</v>
      </c>
      <c r="U767">
        <f>(C767-B767)*24</f>
        <v>12</v>
      </c>
      <c r="V767" s="2">
        <f>G767/(F767*U767)</f>
        <v>0.52854938271604934</v>
      </c>
      <c r="W767" t="str">
        <f>IF(OR(MONTH(B767)=12, MONTH(B767)&lt;=2), "Winter", IF(AND(MONTH(B767)&gt;=7, MONTH(B767)&lt;=9), "Monsoon", "Other"))</f>
        <v>Winter</v>
      </c>
      <c r="X767">
        <f>IF(C767&gt;D767,1,0)</f>
        <v>1</v>
      </c>
      <c r="Y767" t="str">
        <f t="shared" si="22"/>
        <v>Slight Delay</v>
      </c>
      <c r="Z767">
        <f t="shared" si="23"/>
        <v>0</v>
      </c>
      <c r="AA767" s="6" t="str">
        <f>TEXT(B767, "yyyy-mm-dd")</f>
        <v>2024-02-01</v>
      </c>
    </row>
    <row r="768" spans="1:27" x14ac:dyDescent="0.3">
      <c r="A768" t="s">
        <v>856</v>
      </c>
      <c r="B768" s="1">
        <v>45323.916666666664</v>
      </c>
      <c r="C768" s="1">
        <v>45324.416666666664</v>
      </c>
      <c r="D768" s="1">
        <v>45324.333333333336</v>
      </c>
      <c r="E768" t="s">
        <v>27</v>
      </c>
      <c r="F768">
        <v>205</v>
      </c>
      <c r="G768">
        <v>2969</v>
      </c>
      <c r="H768">
        <v>235</v>
      </c>
      <c r="I768">
        <v>15</v>
      </c>
      <c r="J768" t="s">
        <v>28</v>
      </c>
      <c r="K768" t="s">
        <v>38</v>
      </c>
      <c r="L768" t="s">
        <v>76</v>
      </c>
      <c r="M768" t="s">
        <v>48</v>
      </c>
      <c r="N768" t="s">
        <v>24</v>
      </c>
      <c r="O768">
        <v>4.2</v>
      </c>
      <c r="P768" t="s">
        <v>25</v>
      </c>
      <c r="Q768">
        <v>4.2</v>
      </c>
      <c r="R768">
        <v>4.2</v>
      </c>
      <c r="S768">
        <f>(C768-D768)*24</f>
        <v>1.9999999998835847</v>
      </c>
      <c r="T768">
        <f>IF(C768&lt;=D768,1,0)</f>
        <v>0</v>
      </c>
      <c r="U768">
        <f>(C768-B768)*24</f>
        <v>12</v>
      </c>
      <c r="V768" s="2">
        <f>G768/(F768*U768)</f>
        <v>1.2069105691056912</v>
      </c>
      <c r="W768" t="str">
        <f>IF(OR(MONTH(B768)=12, MONTH(B768)&lt;=2), "Winter", IF(AND(MONTH(B768)&gt;=7, MONTH(B768)&lt;=9), "Monsoon", "Other"))</f>
        <v>Winter</v>
      </c>
      <c r="X768">
        <f>IF(C768&gt;D768,1,0)</f>
        <v>1</v>
      </c>
      <c r="Y768" t="str">
        <f t="shared" si="22"/>
        <v>Slight Delay</v>
      </c>
      <c r="Z768">
        <f t="shared" si="23"/>
        <v>0</v>
      </c>
      <c r="AA768" s="6" t="str">
        <f>TEXT(B768, "yyyy-mm-dd")</f>
        <v>2024-02-01</v>
      </c>
    </row>
    <row r="769" spans="1:27" x14ac:dyDescent="0.3">
      <c r="A769" t="s">
        <v>857</v>
      </c>
      <c r="B769" s="1">
        <v>45323.958333333336</v>
      </c>
      <c r="C769" s="1">
        <v>45324.458333333336</v>
      </c>
      <c r="D769" s="1">
        <v>45324.375</v>
      </c>
      <c r="E769" t="s">
        <v>27</v>
      </c>
      <c r="F769">
        <v>75</v>
      </c>
      <c r="G769">
        <v>2787</v>
      </c>
      <c r="H769">
        <v>624</v>
      </c>
      <c r="I769">
        <v>7</v>
      </c>
      <c r="J769" t="s">
        <v>33</v>
      </c>
      <c r="K769" t="s">
        <v>38</v>
      </c>
      <c r="L769" t="s">
        <v>53</v>
      </c>
      <c r="M769" t="s">
        <v>61</v>
      </c>
      <c r="N769" t="s">
        <v>40</v>
      </c>
      <c r="P769" t="s">
        <v>25</v>
      </c>
      <c r="Q769">
        <v>4.4000000000000004</v>
      </c>
      <c r="R769">
        <v>4.4000000000000004</v>
      </c>
      <c r="S769">
        <f>(C769-D769)*24</f>
        <v>2.0000000000582077</v>
      </c>
      <c r="T769">
        <f>IF(C769&lt;=D769,1,0)</f>
        <v>0</v>
      </c>
      <c r="U769">
        <f>(C769-B769)*24</f>
        <v>12</v>
      </c>
      <c r="V769" s="2">
        <f>G769/(F769*U769)</f>
        <v>3.0966666666666667</v>
      </c>
      <c r="W769" t="str">
        <f>IF(OR(MONTH(B769)=12, MONTH(B769)&lt;=2), "Winter", IF(AND(MONTH(B769)&gt;=7, MONTH(B769)&lt;=9), "Monsoon", "Other"))</f>
        <v>Winter</v>
      </c>
      <c r="X769">
        <f>IF(C769&gt;D769,1,0)</f>
        <v>1</v>
      </c>
      <c r="Y769" t="str">
        <f t="shared" si="22"/>
        <v>Slight Delay</v>
      </c>
      <c r="Z769">
        <f t="shared" si="23"/>
        <v>0</v>
      </c>
      <c r="AA769" s="6" t="str">
        <f>TEXT(B769, "yyyy-mm-dd")</f>
        <v>2024-02-01</v>
      </c>
    </row>
    <row r="770" spans="1:27" x14ac:dyDescent="0.3">
      <c r="A770" t="s">
        <v>858</v>
      </c>
      <c r="B770" s="1">
        <v>45324</v>
      </c>
      <c r="C770" s="1">
        <v>45324.5</v>
      </c>
      <c r="D770" s="1">
        <v>45324.416666666664</v>
      </c>
      <c r="E770" t="s">
        <v>19</v>
      </c>
      <c r="F770">
        <v>801</v>
      </c>
      <c r="G770">
        <v>4954</v>
      </c>
      <c r="H770">
        <v>317</v>
      </c>
      <c r="I770">
        <v>10</v>
      </c>
      <c r="J770" t="s">
        <v>20</v>
      </c>
      <c r="K770" t="s">
        <v>38</v>
      </c>
      <c r="L770" t="s">
        <v>56</v>
      </c>
      <c r="M770" t="s">
        <v>61</v>
      </c>
      <c r="N770" t="s">
        <v>40</v>
      </c>
      <c r="O770">
        <v>4.7</v>
      </c>
      <c r="P770" t="s">
        <v>25</v>
      </c>
      <c r="Q770">
        <v>4.4000000000000004</v>
      </c>
      <c r="R770">
        <v>4.7</v>
      </c>
      <c r="S770">
        <f>(C770-D770)*24</f>
        <v>2.0000000000582077</v>
      </c>
      <c r="T770">
        <f>IF(C770&lt;=D770,1,0)</f>
        <v>0</v>
      </c>
      <c r="U770">
        <f>(C770-B770)*24</f>
        <v>12</v>
      </c>
      <c r="V770" s="2">
        <f>G770/(F770*U770)</f>
        <v>0.51539741989180188</v>
      </c>
      <c r="W770" t="str">
        <f>IF(OR(MONTH(B770)=12, MONTH(B770)&lt;=2), "Winter", IF(AND(MONTH(B770)&gt;=7, MONTH(B770)&lt;=9), "Monsoon", "Other"))</f>
        <v>Winter</v>
      </c>
      <c r="X770">
        <f>IF(C770&gt;D770,1,0)</f>
        <v>1</v>
      </c>
      <c r="Y770" t="str">
        <f t="shared" ref="Y770:Y833" si="24">IF(ROUND(S770*60,0)&lt;=30,"On-Time",IF(ROUND(S770*60,0)&lt;=120,"Slight Delay","Major Delay"))</f>
        <v>Slight Delay</v>
      </c>
      <c r="Z770">
        <f t="shared" ref="Z770:Z833" si="25">IF(ROUND(S770, 2) &gt; 2, 1, 0)</f>
        <v>0</v>
      </c>
      <c r="AA770" s="6" t="str">
        <f>TEXT(B770, "yyyy-mm-dd")</f>
        <v>2024-02-02</v>
      </c>
    </row>
    <row r="771" spans="1:27" x14ac:dyDescent="0.3">
      <c r="A771" t="s">
        <v>859</v>
      </c>
      <c r="B771" s="1">
        <v>45324.041666666664</v>
      </c>
      <c r="C771" s="1">
        <v>45324.541666666664</v>
      </c>
      <c r="D771" s="1">
        <v>45324.458333333336</v>
      </c>
      <c r="E771" t="s">
        <v>55</v>
      </c>
      <c r="F771">
        <v>725</v>
      </c>
      <c r="G771">
        <v>4514</v>
      </c>
      <c r="H771">
        <v>104</v>
      </c>
      <c r="I771">
        <v>4</v>
      </c>
      <c r="J771" t="s">
        <v>28</v>
      </c>
      <c r="K771" t="s">
        <v>38</v>
      </c>
      <c r="L771" t="s">
        <v>44</v>
      </c>
      <c r="M771" t="s">
        <v>48</v>
      </c>
      <c r="N771" t="s">
        <v>24</v>
      </c>
      <c r="O771">
        <v>4.2</v>
      </c>
      <c r="P771" t="s">
        <v>25</v>
      </c>
      <c r="Q771">
        <v>4.2</v>
      </c>
      <c r="R771">
        <v>4.2</v>
      </c>
      <c r="S771">
        <f>(C771-D771)*24</f>
        <v>1.9999999998835847</v>
      </c>
      <c r="T771">
        <f>IF(C771&lt;=D771,1,0)</f>
        <v>0</v>
      </c>
      <c r="U771">
        <f>(C771-B771)*24</f>
        <v>12</v>
      </c>
      <c r="V771" s="2">
        <f>G771/(F771*U771)</f>
        <v>0.51885057471264373</v>
      </c>
      <c r="W771" t="str">
        <f>IF(OR(MONTH(B771)=12, MONTH(B771)&lt;=2), "Winter", IF(AND(MONTH(B771)&gt;=7, MONTH(B771)&lt;=9), "Monsoon", "Other"))</f>
        <v>Winter</v>
      </c>
      <c r="X771">
        <f>IF(C771&gt;D771,1,0)</f>
        <v>1</v>
      </c>
      <c r="Y771" t="str">
        <f t="shared" si="24"/>
        <v>Slight Delay</v>
      </c>
      <c r="Z771">
        <f t="shared" si="25"/>
        <v>0</v>
      </c>
      <c r="AA771" s="6" t="str">
        <f>TEXT(B771, "yyyy-mm-dd")</f>
        <v>2024-02-02</v>
      </c>
    </row>
    <row r="772" spans="1:27" x14ac:dyDescent="0.3">
      <c r="A772" t="s">
        <v>860</v>
      </c>
      <c r="B772" s="1">
        <v>45324.083333333336</v>
      </c>
      <c r="C772" s="1">
        <v>45324.583333333336</v>
      </c>
      <c r="D772" s="1">
        <v>45324.5</v>
      </c>
      <c r="E772" t="s">
        <v>55</v>
      </c>
      <c r="F772">
        <v>972</v>
      </c>
      <c r="G772">
        <v>3523</v>
      </c>
      <c r="H772">
        <v>705</v>
      </c>
      <c r="I772">
        <v>23</v>
      </c>
      <c r="J772" t="s">
        <v>20</v>
      </c>
      <c r="K772" t="s">
        <v>34</v>
      </c>
      <c r="L772" t="s">
        <v>225</v>
      </c>
      <c r="M772" t="s">
        <v>61</v>
      </c>
      <c r="N772" t="s">
        <v>40</v>
      </c>
      <c r="O772">
        <v>3.8</v>
      </c>
      <c r="P772" t="s">
        <v>25</v>
      </c>
      <c r="Q772">
        <v>4.4000000000000004</v>
      </c>
      <c r="R772">
        <v>3.8</v>
      </c>
      <c r="S772">
        <f>(C772-D772)*24</f>
        <v>2.0000000000582077</v>
      </c>
      <c r="T772">
        <f>IF(C772&lt;=D772,1,0)</f>
        <v>0</v>
      </c>
      <c r="U772">
        <f>(C772-B772)*24</f>
        <v>12</v>
      </c>
      <c r="V772" s="2">
        <f>G772/(F772*U772)</f>
        <v>0.30204046639231824</v>
      </c>
      <c r="W772" t="str">
        <f>IF(OR(MONTH(B772)=12, MONTH(B772)&lt;=2), "Winter", IF(AND(MONTH(B772)&gt;=7, MONTH(B772)&lt;=9), "Monsoon", "Other"))</f>
        <v>Winter</v>
      </c>
      <c r="X772">
        <f>IF(C772&gt;D772,1,0)</f>
        <v>1</v>
      </c>
      <c r="Y772" t="str">
        <f t="shared" si="24"/>
        <v>Slight Delay</v>
      </c>
      <c r="Z772">
        <f t="shared" si="25"/>
        <v>0</v>
      </c>
      <c r="AA772" s="6" t="str">
        <f>TEXT(B772, "yyyy-mm-dd")</f>
        <v>2024-02-02</v>
      </c>
    </row>
    <row r="773" spans="1:27" x14ac:dyDescent="0.3">
      <c r="A773" t="s">
        <v>861</v>
      </c>
      <c r="B773" s="1">
        <v>45324.125</v>
      </c>
      <c r="C773" s="1">
        <v>45324.625</v>
      </c>
      <c r="D773" s="1">
        <v>45324.541666666664</v>
      </c>
      <c r="E773" t="s">
        <v>50</v>
      </c>
      <c r="F773">
        <v>754</v>
      </c>
      <c r="G773">
        <v>4557</v>
      </c>
      <c r="H773">
        <v>443</v>
      </c>
      <c r="I773">
        <v>13</v>
      </c>
      <c r="J773" t="s">
        <v>37</v>
      </c>
      <c r="K773" t="s">
        <v>34</v>
      </c>
      <c r="L773" t="s">
        <v>76</v>
      </c>
      <c r="M773" t="s">
        <v>23</v>
      </c>
      <c r="N773" t="s">
        <v>40</v>
      </c>
      <c r="O773">
        <v>4.7</v>
      </c>
      <c r="P773" t="s">
        <v>25</v>
      </c>
      <c r="Q773">
        <v>4.2</v>
      </c>
      <c r="R773">
        <v>4.7</v>
      </c>
      <c r="S773">
        <f>(C773-D773)*24</f>
        <v>2.0000000000582077</v>
      </c>
      <c r="T773">
        <f>IF(C773&lt;=D773,1,0)</f>
        <v>0</v>
      </c>
      <c r="U773">
        <f>(C773-B773)*24</f>
        <v>12</v>
      </c>
      <c r="V773" s="2">
        <f>G773/(F773*U773)</f>
        <v>0.50364721485411146</v>
      </c>
      <c r="W773" t="str">
        <f>IF(OR(MONTH(B773)=12, MONTH(B773)&lt;=2), "Winter", IF(AND(MONTH(B773)&gt;=7, MONTH(B773)&lt;=9), "Monsoon", "Other"))</f>
        <v>Winter</v>
      </c>
      <c r="X773">
        <f>IF(C773&gt;D773,1,0)</f>
        <v>1</v>
      </c>
      <c r="Y773" t="str">
        <f t="shared" si="24"/>
        <v>Slight Delay</v>
      </c>
      <c r="Z773">
        <f t="shared" si="25"/>
        <v>0</v>
      </c>
      <c r="AA773" s="6" t="str">
        <f>TEXT(B773, "yyyy-mm-dd")</f>
        <v>2024-02-02</v>
      </c>
    </row>
    <row r="774" spans="1:27" x14ac:dyDescent="0.3">
      <c r="A774" t="s">
        <v>862</v>
      </c>
      <c r="B774" s="1">
        <v>45324.166666666664</v>
      </c>
      <c r="C774" s="1">
        <v>45324.666666666664</v>
      </c>
      <c r="D774" s="1">
        <v>45324.583333333336</v>
      </c>
      <c r="E774" t="s">
        <v>66</v>
      </c>
      <c r="F774">
        <v>185</v>
      </c>
      <c r="G774">
        <v>2144</v>
      </c>
      <c r="H774">
        <v>165</v>
      </c>
      <c r="I774">
        <v>17</v>
      </c>
      <c r="J774" t="s">
        <v>37</v>
      </c>
      <c r="K774" t="s">
        <v>64</v>
      </c>
      <c r="L774" t="s">
        <v>35</v>
      </c>
      <c r="M774" t="s">
        <v>61</v>
      </c>
      <c r="N774" t="s">
        <v>40</v>
      </c>
      <c r="O774">
        <v>4</v>
      </c>
      <c r="P774" t="s">
        <v>25</v>
      </c>
      <c r="Q774">
        <v>4.4000000000000004</v>
      </c>
      <c r="R774">
        <v>4</v>
      </c>
      <c r="S774">
        <f>(C774-D774)*24</f>
        <v>1.9999999998835847</v>
      </c>
      <c r="T774">
        <f>IF(C774&lt;=D774,1,0)</f>
        <v>0</v>
      </c>
      <c r="U774">
        <f>(C774-B774)*24</f>
        <v>12</v>
      </c>
      <c r="V774" s="2">
        <f>G774/(F774*U774)</f>
        <v>0.96576576576576578</v>
      </c>
      <c r="W774" t="str">
        <f>IF(OR(MONTH(B774)=12, MONTH(B774)&lt;=2), "Winter", IF(AND(MONTH(B774)&gt;=7, MONTH(B774)&lt;=9), "Monsoon", "Other"))</f>
        <v>Winter</v>
      </c>
      <c r="X774">
        <f>IF(C774&gt;D774,1,0)</f>
        <v>1</v>
      </c>
      <c r="Y774" t="str">
        <f t="shared" si="24"/>
        <v>Slight Delay</v>
      </c>
      <c r="Z774">
        <f t="shared" si="25"/>
        <v>0</v>
      </c>
      <c r="AA774" s="6" t="str">
        <f>TEXT(B774, "yyyy-mm-dd")</f>
        <v>2024-02-02</v>
      </c>
    </row>
    <row r="775" spans="1:27" x14ac:dyDescent="0.3">
      <c r="A775" t="s">
        <v>863</v>
      </c>
      <c r="B775" s="1">
        <v>45324.208333333336</v>
      </c>
      <c r="C775" s="1">
        <v>45324.708333333336</v>
      </c>
      <c r="D775" s="1">
        <v>45324.625</v>
      </c>
      <c r="E775" t="s">
        <v>50</v>
      </c>
      <c r="F775">
        <v>216</v>
      </c>
      <c r="G775">
        <v>4698</v>
      </c>
      <c r="H775">
        <v>73</v>
      </c>
      <c r="I775">
        <v>17</v>
      </c>
      <c r="J775" t="s">
        <v>37</v>
      </c>
      <c r="K775" t="s">
        <v>64</v>
      </c>
      <c r="L775" t="s">
        <v>155</v>
      </c>
      <c r="M775" t="s">
        <v>61</v>
      </c>
      <c r="N775" t="s">
        <v>24</v>
      </c>
      <c r="O775">
        <v>4.2</v>
      </c>
      <c r="P775" t="s">
        <v>25</v>
      </c>
      <c r="Q775">
        <v>4.3</v>
      </c>
      <c r="R775">
        <v>4.2</v>
      </c>
      <c r="S775">
        <f>(C775-D775)*24</f>
        <v>2.0000000000582077</v>
      </c>
      <c r="T775">
        <f>IF(C775&lt;=D775,1,0)</f>
        <v>0</v>
      </c>
      <c r="U775">
        <f>(C775-B775)*24</f>
        <v>12</v>
      </c>
      <c r="V775" s="2">
        <f>G775/(F775*U775)</f>
        <v>1.8125</v>
      </c>
      <c r="W775" t="str">
        <f>IF(OR(MONTH(B775)=12, MONTH(B775)&lt;=2), "Winter", IF(AND(MONTH(B775)&gt;=7, MONTH(B775)&lt;=9), "Monsoon", "Other"))</f>
        <v>Winter</v>
      </c>
      <c r="X775">
        <f>IF(C775&gt;D775,1,0)</f>
        <v>1</v>
      </c>
      <c r="Y775" t="str">
        <f t="shared" si="24"/>
        <v>Slight Delay</v>
      </c>
      <c r="Z775">
        <f t="shared" si="25"/>
        <v>0</v>
      </c>
      <c r="AA775" s="6" t="str">
        <f>TEXT(B775, "yyyy-mm-dd")</f>
        <v>2024-02-02</v>
      </c>
    </row>
    <row r="776" spans="1:27" x14ac:dyDescent="0.3">
      <c r="A776" t="s">
        <v>864</v>
      </c>
      <c r="B776" s="1">
        <v>45324.25</v>
      </c>
      <c r="C776" s="1">
        <v>45324.75</v>
      </c>
      <c r="D776" s="1">
        <v>45324.666666666664</v>
      </c>
      <c r="E776" t="s">
        <v>27</v>
      </c>
      <c r="F776">
        <v>69</v>
      </c>
      <c r="G776">
        <v>2876</v>
      </c>
      <c r="H776">
        <v>305</v>
      </c>
      <c r="I776">
        <v>22</v>
      </c>
      <c r="J776" t="s">
        <v>37</v>
      </c>
      <c r="K776" t="s">
        <v>34</v>
      </c>
      <c r="L776" t="s">
        <v>141</v>
      </c>
      <c r="M776" t="s">
        <v>48</v>
      </c>
      <c r="N776" t="s">
        <v>24</v>
      </c>
      <c r="O776">
        <v>4</v>
      </c>
      <c r="P776" t="s">
        <v>25</v>
      </c>
      <c r="Q776">
        <v>4.2</v>
      </c>
      <c r="R776">
        <v>4</v>
      </c>
      <c r="S776">
        <f>(C776-D776)*24</f>
        <v>2.0000000000582077</v>
      </c>
      <c r="T776">
        <f>IF(C776&lt;=D776,1,0)</f>
        <v>0</v>
      </c>
      <c r="U776">
        <f>(C776-B776)*24</f>
        <v>12</v>
      </c>
      <c r="V776" s="2">
        <f>G776/(F776*U776)</f>
        <v>3.4734299516908211</v>
      </c>
      <c r="W776" t="str">
        <f>IF(OR(MONTH(B776)=12, MONTH(B776)&lt;=2), "Winter", IF(AND(MONTH(B776)&gt;=7, MONTH(B776)&lt;=9), "Monsoon", "Other"))</f>
        <v>Winter</v>
      </c>
      <c r="X776">
        <f>IF(C776&gt;D776,1,0)</f>
        <v>1</v>
      </c>
      <c r="Y776" t="str">
        <f t="shared" si="24"/>
        <v>Slight Delay</v>
      </c>
      <c r="Z776">
        <f t="shared" si="25"/>
        <v>0</v>
      </c>
      <c r="AA776" s="6" t="str">
        <f>TEXT(B776, "yyyy-mm-dd")</f>
        <v>2024-02-02</v>
      </c>
    </row>
    <row r="777" spans="1:27" x14ac:dyDescent="0.3">
      <c r="A777" t="s">
        <v>865</v>
      </c>
      <c r="B777" s="1">
        <v>45324.291666666664</v>
      </c>
      <c r="C777" s="1">
        <v>45324.791666666664</v>
      </c>
      <c r="D777" s="1">
        <v>45324.708333333336</v>
      </c>
      <c r="E777" t="s">
        <v>27</v>
      </c>
      <c r="F777">
        <v>681</v>
      </c>
      <c r="G777">
        <v>3691</v>
      </c>
      <c r="H777">
        <v>145</v>
      </c>
      <c r="I777">
        <v>3</v>
      </c>
      <c r="J777" t="s">
        <v>37</v>
      </c>
      <c r="K777" t="s">
        <v>38</v>
      </c>
      <c r="L777" t="s">
        <v>113</v>
      </c>
      <c r="M777" t="s">
        <v>48</v>
      </c>
      <c r="N777" t="s">
        <v>40</v>
      </c>
      <c r="P777" t="s">
        <v>25</v>
      </c>
      <c r="Q777">
        <v>4.2</v>
      </c>
      <c r="R777">
        <v>4.2</v>
      </c>
      <c r="S777">
        <f>(C777-D777)*24</f>
        <v>1.9999999998835847</v>
      </c>
      <c r="T777">
        <f>IF(C777&lt;=D777,1,0)</f>
        <v>0</v>
      </c>
      <c r="U777">
        <f>(C777-B777)*24</f>
        <v>12</v>
      </c>
      <c r="V777" s="2">
        <f>G777/(F777*U777)</f>
        <v>0.45166421928536465</v>
      </c>
      <c r="W777" t="str">
        <f>IF(OR(MONTH(B777)=12, MONTH(B777)&lt;=2), "Winter", IF(AND(MONTH(B777)&gt;=7, MONTH(B777)&lt;=9), "Monsoon", "Other"))</f>
        <v>Winter</v>
      </c>
      <c r="X777">
        <f>IF(C777&gt;D777,1,0)</f>
        <v>1</v>
      </c>
      <c r="Y777" t="str">
        <f t="shared" si="24"/>
        <v>Slight Delay</v>
      </c>
      <c r="Z777">
        <f t="shared" si="25"/>
        <v>0</v>
      </c>
      <c r="AA777" s="6" t="str">
        <f>TEXT(B777, "yyyy-mm-dd")</f>
        <v>2024-02-02</v>
      </c>
    </row>
    <row r="778" spans="1:27" x14ac:dyDescent="0.3">
      <c r="A778" t="s">
        <v>866</v>
      </c>
      <c r="B778" s="1">
        <v>45324.333333333336</v>
      </c>
      <c r="C778" s="1">
        <v>45324.833333333336</v>
      </c>
      <c r="D778" s="1">
        <v>45324.75</v>
      </c>
      <c r="E778" t="s">
        <v>27</v>
      </c>
      <c r="F778">
        <v>250</v>
      </c>
      <c r="G778">
        <v>2359</v>
      </c>
      <c r="H778">
        <v>343</v>
      </c>
      <c r="I778">
        <v>16</v>
      </c>
      <c r="J778" t="s">
        <v>20</v>
      </c>
      <c r="K778" t="s">
        <v>38</v>
      </c>
      <c r="L778" t="s">
        <v>60</v>
      </c>
      <c r="M778" t="s">
        <v>30</v>
      </c>
      <c r="N778" t="s">
        <v>24</v>
      </c>
      <c r="O778">
        <v>3.8</v>
      </c>
      <c r="P778" t="s">
        <v>25</v>
      </c>
      <c r="Q778">
        <v>4.3</v>
      </c>
      <c r="R778">
        <v>3.8</v>
      </c>
      <c r="S778">
        <f>(C778-D778)*24</f>
        <v>2.0000000000582077</v>
      </c>
      <c r="T778">
        <f>IF(C778&lt;=D778,1,0)</f>
        <v>0</v>
      </c>
      <c r="U778">
        <f>(C778-B778)*24</f>
        <v>12</v>
      </c>
      <c r="V778" s="2">
        <f>G778/(F778*U778)</f>
        <v>0.78633333333333333</v>
      </c>
      <c r="W778" t="str">
        <f>IF(OR(MONTH(B778)=12, MONTH(B778)&lt;=2), "Winter", IF(AND(MONTH(B778)&gt;=7, MONTH(B778)&lt;=9), "Monsoon", "Other"))</f>
        <v>Winter</v>
      </c>
      <c r="X778">
        <f>IF(C778&gt;D778,1,0)</f>
        <v>1</v>
      </c>
      <c r="Y778" t="str">
        <f t="shared" si="24"/>
        <v>Slight Delay</v>
      </c>
      <c r="Z778">
        <f t="shared" si="25"/>
        <v>0</v>
      </c>
      <c r="AA778" s="6" t="str">
        <f>TEXT(B778, "yyyy-mm-dd")</f>
        <v>2024-02-02</v>
      </c>
    </row>
    <row r="779" spans="1:27" x14ac:dyDescent="0.3">
      <c r="A779" t="s">
        <v>867</v>
      </c>
      <c r="B779" s="1">
        <v>45324.375</v>
      </c>
      <c r="C779" s="1">
        <v>45324.875</v>
      </c>
      <c r="D779" s="1">
        <v>45324.791666666664</v>
      </c>
      <c r="E779" t="s">
        <v>19</v>
      </c>
      <c r="F779">
        <v>215</v>
      </c>
      <c r="G779">
        <v>4877</v>
      </c>
      <c r="H779">
        <v>105</v>
      </c>
      <c r="I779">
        <v>6</v>
      </c>
      <c r="J779" t="s">
        <v>33</v>
      </c>
      <c r="K779" t="s">
        <v>34</v>
      </c>
      <c r="L779" t="s">
        <v>225</v>
      </c>
      <c r="M779" t="s">
        <v>23</v>
      </c>
      <c r="N779" t="s">
        <v>24</v>
      </c>
      <c r="O779">
        <v>4.5</v>
      </c>
      <c r="P779" t="s">
        <v>25</v>
      </c>
      <c r="Q779">
        <v>4.3</v>
      </c>
      <c r="R779">
        <v>4.5</v>
      </c>
      <c r="S779">
        <f>(C779-D779)*24</f>
        <v>2.0000000000582077</v>
      </c>
      <c r="T779">
        <f>IF(C779&lt;=D779,1,0)</f>
        <v>0</v>
      </c>
      <c r="U779">
        <f>(C779-B779)*24</f>
        <v>12</v>
      </c>
      <c r="V779" s="2">
        <f>G779/(F779*U779)</f>
        <v>1.8903100775193797</v>
      </c>
      <c r="W779" t="str">
        <f>IF(OR(MONTH(B779)=12, MONTH(B779)&lt;=2), "Winter", IF(AND(MONTH(B779)&gt;=7, MONTH(B779)&lt;=9), "Monsoon", "Other"))</f>
        <v>Winter</v>
      </c>
      <c r="X779">
        <f>IF(C779&gt;D779,1,0)</f>
        <v>1</v>
      </c>
      <c r="Y779" t="str">
        <f t="shared" si="24"/>
        <v>Slight Delay</v>
      </c>
      <c r="Z779">
        <f t="shared" si="25"/>
        <v>0</v>
      </c>
      <c r="AA779" s="6" t="str">
        <f>TEXT(B779, "yyyy-mm-dd")</f>
        <v>2024-02-02</v>
      </c>
    </row>
    <row r="780" spans="1:27" x14ac:dyDescent="0.3">
      <c r="A780" t="s">
        <v>868</v>
      </c>
      <c r="B780" s="1">
        <v>45324.416666666664</v>
      </c>
      <c r="C780" s="1">
        <v>45324.916666666664</v>
      </c>
      <c r="D780" s="1">
        <v>45324.833333333336</v>
      </c>
      <c r="E780" t="s">
        <v>32</v>
      </c>
      <c r="F780">
        <v>658</v>
      </c>
      <c r="G780">
        <v>3051</v>
      </c>
      <c r="H780">
        <v>454</v>
      </c>
      <c r="I780">
        <v>14</v>
      </c>
      <c r="J780" t="s">
        <v>33</v>
      </c>
      <c r="K780" t="s">
        <v>64</v>
      </c>
      <c r="L780" t="s">
        <v>53</v>
      </c>
      <c r="M780" t="s">
        <v>45</v>
      </c>
      <c r="N780" t="s">
        <v>24</v>
      </c>
      <c r="O780">
        <v>3.8</v>
      </c>
      <c r="P780" t="s">
        <v>25</v>
      </c>
      <c r="Q780">
        <v>4.2</v>
      </c>
      <c r="R780">
        <v>3.8</v>
      </c>
      <c r="S780">
        <f>(C780-D780)*24</f>
        <v>1.9999999998835847</v>
      </c>
      <c r="T780">
        <f>IF(C780&lt;=D780,1,0)</f>
        <v>0</v>
      </c>
      <c r="U780">
        <f>(C780-B780)*24</f>
        <v>12</v>
      </c>
      <c r="V780" s="2">
        <f>G780/(F780*U780)</f>
        <v>0.38639817629179329</v>
      </c>
      <c r="W780" t="str">
        <f>IF(OR(MONTH(B780)=12, MONTH(B780)&lt;=2), "Winter", IF(AND(MONTH(B780)&gt;=7, MONTH(B780)&lt;=9), "Monsoon", "Other"))</f>
        <v>Winter</v>
      </c>
      <c r="X780">
        <f>IF(C780&gt;D780,1,0)</f>
        <v>1</v>
      </c>
      <c r="Y780" t="str">
        <f t="shared" si="24"/>
        <v>Slight Delay</v>
      </c>
      <c r="Z780">
        <f t="shared" si="25"/>
        <v>0</v>
      </c>
      <c r="AA780" s="6" t="str">
        <f>TEXT(B780, "yyyy-mm-dd")</f>
        <v>2024-02-02</v>
      </c>
    </row>
    <row r="781" spans="1:27" x14ac:dyDescent="0.3">
      <c r="A781" t="s">
        <v>869</v>
      </c>
      <c r="B781" s="1">
        <v>45324.458333333336</v>
      </c>
      <c r="C781" s="1">
        <v>45324.958333333336</v>
      </c>
      <c r="D781" s="1">
        <v>45324.875</v>
      </c>
      <c r="E781" t="s">
        <v>55</v>
      </c>
      <c r="F781">
        <v>758</v>
      </c>
      <c r="G781">
        <v>1021</v>
      </c>
      <c r="H781">
        <v>736</v>
      </c>
      <c r="I781">
        <v>21</v>
      </c>
      <c r="J781" t="s">
        <v>33</v>
      </c>
      <c r="K781" t="s">
        <v>34</v>
      </c>
      <c r="L781" t="s">
        <v>214</v>
      </c>
      <c r="M781" t="s">
        <v>23</v>
      </c>
      <c r="N781" t="s">
        <v>24</v>
      </c>
      <c r="P781" t="s">
        <v>25</v>
      </c>
      <c r="Q781">
        <v>4.3</v>
      </c>
      <c r="R781">
        <v>4.3</v>
      </c>
      <c r="S781">
        <f>(C781-D781)*24</f>
        <v>2.0000000000582077</v>
      </c>
      <c r="T781">
        <f>IF(C781&lt;=D781,1,0)</f>
        <v>0</v>
      </c>
      <c r="U781">
        <f>(C781-B781)*24</f>
        <v>12</v>
      </c>
      <c r="V781" s="2">
        <f>G781/(F781*U781)</f>
        <v>0.11224714160070361</v>
      </c>
      <c r="W781" t="str">
        <f>IF(OR(MONTH(B781)=12, MONTH(B781)&lt;=2), "Winter", IF(AND(MONTH(B781)&gt;=7, MONTH(B781)&lt;=9), "Monsoon", "Other"))</f>
        <v>Winter</v>
      </c>
      <c r="X781">
        <f>IF(C781&gt;D781,1,0)</f>
        <v>1</v>
      </c>
      <c r="Y781" t="str">
        <f t="shared" si="24"/>
        <v>Slight Delay</v>
      </c>
      <c r="Z781">
        <f t="shared" si="25"/>
        <v>0</v>
      </c>
      <c r="AA781" s="6" t="str">
        <f>TEXT(B781, "yyyy-mm-dd")</f>
        <v>2024-02-02</v>
      </c>
    </row>
    <row r="782" spans="1:27" x14ac:dyDescent="0.3">
      <c r="A782" t="s">
        <v>870</v>
      </c>
      <c r="B782" s="1">
        <v>45324.5</v>
      </c>
      <c r="C782" s="1">
        <v>45325</v>
      </c>
      <c r="D782" s="1">
        <v>45324.916666666664</v>
      </c>
      <c r="E782" t="s">
        <v>32</v>
      </c>
      <c r="F782">
        <v>344</v>
      </c>
      <c r="G782">
        <v>772</v>
      </c>
      <c r="H782">
        <v>313</v>
      </c>
      <c r="I782">
        <v>25</v>
      </c>
      <c r="J782" t="s">
        <v>33</v>
      </c>
      <c r="K782" t="s">
        <v>21</v>
      </c>
      <c r="L782" t="s">
        <v>201</v>
      </c>
      <c r="M782" t="s">
        <v>48</v>
      </c>
      <c r="N782" t="s">
        <v>24</v>
      </c>
      <c r="P782" t="s">
        <v>25</v>
      </c>
      <c r="Q782">
        <v>4.2</v>
      </c>
      <c r="R782">
        <v>4.2</v>
      </c>
      <c r="S782">
        <f>(C782-D782)*24</f>
        <v>2.0000000000582077</v>
      </c>
      <c r="T782">
        <f>IF(C782&lt;=D782,1,0)</f>
        <v>0</v>
      </c>
      <c r="U782">
        <f>(C782-B782)*24</f>
        <v>12</v>
      </c>
      <c r="V782" s="2">
        <f>G782/(F782*U782)</f>
        <v>0.18701550387596899</v>
      </c>
      <c r="W782" t="str">
        <f>IF(OR(MONTH(B782)=12, MONTH(B782)&lt;=2), "Winter", IF(AND(MONTH(B782)&gt;=7, MONTH(B782)&lt;=9), "Monsoon", "Other"))</f>
        <v>Winter</v>
      </c>
      <c r="X782">
        <f>IF(C782&gt;D782,1,0)</f>
        <v>1</v>
      </c>
      <c r="Y782" t="str">
        <f t="shared" si="24"/>
        <v>Slight Delay</v>
      </c>
      <c r="Z782">
        <f t="shared" si="25"/>
        <v>0</v>
      </c>
      <c r="AA782" s="6" t="str">
        <f>TEXT(B782, "yyyy-mm-dd")</f>
        <v>2024-02-02</v>
      </c>
    </row>
    <row r="783" spans="1:27" x14ac:dyDescent="0.3">
      <c r="A783" t="s">
        <v>871</v>
      </c>
      <c r="B783" s="1">
        <v>45324.541666666664</v>
      </c>
      <c r="C783" s="1">
        <v>45325.041666666664</v>
      </c>
      <c r="D783" s="1">
        <v>45324.958333333336</v>
      </c>
      <c r="E783" t="s">
        <v>19</v>
      </c>
      <c r="F783">
        <v>969</v>
      </c>
      <c r="G783">
        <v>4975</v>
      </c>
      <c r="H783">
        <v>561</v>
      </c>
      <c r="I783">
        <v>3</v>
      </c>
      <c r="J783" t="s">
        <v>28</v>
      </c>
      <c r="K783" t="s">
        <v>38</v>
      </c>
      <c r="L783" t="s">
        <v>225</v>
      </c>
      <c r="M783" t="s">
        <v>48</v>
      </c>
      <c r="N783" t="s">
        <v>24</v>
      </c>
      <c r="O783">
        <v>4.2</v>
      </c>
      <c r="P783" t="s">
        <v>25</v>
      </c>
      <c r="Q783">
        <v>4.2</v>
      </c>
      <c r="R783">
        <v>4.2</v>
      </c>
      <c r="S783">
        <f>(C783-D783)*24</f>
        <v>1.9999999998835847</v>
      </c>
      <c r="T783">
        <f>IF(C783&lt;=D783,1,0)</f>
        <v>0</v>
      </c>
      <c r="U783">
        <f>(C783-B783)*24</f>
        <v>12</v>
      </c>
      <c r="V783" s="2">
        <f>G783/(F783*U783)</f>
        <v>0.42784657722738217</v>
      </c>
      <c r="W783" t="str">
        <f>IF(OR(MONTH(B783)=12, MONTH(B783)&lt;=2), "Winter", IF(AND(MONTH(B783)&gt;=7, MONTH(B783)&lt;=9), "Monsoon", "Other"))</f>
        <v>Winter</v>
      </c>
      <c r="X783">
        <f>IF(C783&gt;D783,1,0)</f>
        <v>1</v>
      </c>
      <c r="Y783" t="str">
        <f t="shared" si="24"/>
        <v>Slight Delay</v>
      </c>
      <c r="Z783">
        <f t="shared" si="25"/>
        <v>0</v>
      </c>
      <c r="AA783" s="6" t="str">
        <f>TEXT(B783, "yyyy-mm-dd")</f>
        <v>2024-02-02</v>
      </c>
    </row>
    <row r="784" spans="1:27" x14ac:dyDescent="0.3">
      <c r="A784" t="s">
        <v>872</v>
      </c>
      <c r="B784" s="1">
        <v>45324.583333333336</v>
      </c>
      <c r="C784" s="1">
        <v>45325.083333333336</v>
      </c>
      <c r="D784" s="1">
        <v>45325</v>
      </c>
      <c r="E784" t="s">
        <v>32</v>
      </c>
      <c r="F784">
        <v>211</v>
      </c>
      <c r="G784">
        <v>2685</v>
      </c>
      <c r="H784">
        <v>535</v>
      </c>
      <c r="I784">
        <v>10</v>
      </c>
      <c r="J784" t="s">
        <v>33</v>
      </c>
      <c r="K784" t="s">
        <v>38</v>
      </c>
      <c r="L784" t="s">
        <v>44</v>
      </c>
      <c r="M784" t="s">
        <v>61</v>
      </c>
      <c r="N784" t="s">
        <v>40</v>
      </c>
      <c r="O784">
        <v>4.5</v>
      </c>
      <c r="P784" t="s">
        <v>25</v>
      </c>
      <c r="Q784">
        <v>4.4000000000000004</v>
      </c>
      <c r="R784">
        <v>4.5</v>
      </c>
      <c r="S784">
        <f>(C784-D784)*24</f>
        <v>2.0000000000582077</v>
      </c>
      <c r="T784">
        <f>IF(C784&lt;=D784,1,0)</f>
        <v>0</v>
      </c>
      <c r="U784">
        <f>(C784-B784)*24</f>
        <v>12</v>
      </c>
      <c r="V784" s="2">
        <f>G784/(F784*U784)</f>
        <v>1.0604265402843602</v>
      </c>
      <c r="W784" t="str">
        <f>IF(OR(MONTH(B784)=12, MONTH(B784)&lt;=2), "Winter", IF(AND(MONTH(B784)&gt;=7, MONTH(B784)&lt;=9), "Monsoon", "Other"))</f>
        <v>Winter</v>
      </c>
      <c r="X784">
        <f>IF(C784&gt;D784,1,0)</f>
        <v>1</v>
      </c>
      <c r="Y784" t="str">
        <f t="shared" si="24"/>
        <v>Slight Delay</v>
      </c>
      <c r="Z784">
        <f t="shared" si="25"/>
        <v>0</v>
      </c>
      <c r="AA784" s="6" t="str">
        <f>TEXT(B784, "yyyy-mm-dd")</f>
        <v>2024-02-02</v>
      </c>
    </row>
    <row r="785" spans="1:27" x14ac:dyDescent="0.3">
      <c r="A785" t="s">
        <v>873</v>
      </c>
      <c r="B785" s="1">
        <v>45324.625</v>
      </c>
      <c r="C785" s="1">
        <v>45325.125</v>
      </c>
      <c r="D785" s="1">
        <v>45325.041666666664</v>
      </c>
      <c r="E785" t="s">
        <v>55</v>
      </c>
      <c r="F785">
        <v>261</v>
      </c>
      <c r="G785">
        <v>3743</v>
      </c>
      <c r="H785">
        <v>103</v>
      </c>
      <c r="I785">
        <v>27</v>
      </c>
      <c r="J785" t="s">
        <v>20</v>
      </c>
      <c r="K785" t="s">
        <v>38</v>
      </c>
      <c r="L785" t="s">
        <v>174</v>
      </c>
      <c r="M785" t="s">
        <v>30</v>
      </c>
      <c r="N785" t="s">
        <v>24</v>
      </c>
      <c r="P785" t="s">
        <v>25</v>
      </c>
      <c r="Q785">
        <v>4.3</v>
      </c>
      <c r="R785">
        <v>4.3</v>
      </c>
      <c r="S785">
        <f>(C785-D785)*24</f>
        <v>2.0000000000582077</v>
      </c>
      <c r="T785">
        <f>IF(C785&lt;=D785,1,0)</f>
        <v>0</v>
      </c>
      <c r="U785">
        <f>(C785-B785)*24</f>
        <v>12</v>
      </c>
      <c r="V785" s="2">
        <f>G785/(F785*U785)</f>
        <v>1.1950830140485313</v>
      </c>
      <c r="W785" t="str">
        <f>IF(OR(MONTH(B785)=12, MONTH(B785)&lt;=2), "Winter", IF(AND(MONTH(B785)&gt;=7, MONTH(B785)&lt;=9), "Monsoon", "Other"))</f>
        <v>Winter</v>
      </c>
      <c r="X785">
        <f>IF(C785&gt;D785,1,0)</f>
        <v>1</v>
      </c>
      <c r="Y785" t="str">
        <f t="shared" si="24"/>
        <v>Slight Delay</v>
      </c>
      <c r="Z785">
        <f t="shared" si="25"/>
        <v>0</v>
      </c>
      <c r="AA785" s="6" t="str">
        <f>TEXT(B785, "yyyy-mm-dd")</f>
        <v>2024-02-02</v>
      </c>
    </row>
    <row r="786" spans="1:27" x14ac:dyDescent="0.3">
      <c r="A786" t="s">
        <v>874</v>
      </c>
      <c r="B786" s="1">
        <v>45324.666666666664</v>
      </c>
      <c r="C786" s="1">
        <v>45325.166666666664</v>
      </c>
      <c r="D786" s="1">
        <v>45325.083333333336</v>
      </c>
      <c r="E786" t="s">
        <v>50</v>
      </c>
      <c r="F786">
        <v>235</v>
      </c>
      <c r="G786">
        <v>585</v>
      </c>
      <c r="H786">
        <v>229</v>
      </c>
      <c r="I786">
        <v>15</v>
      </c>
      <c r="J786" t="s">
        <v>37</v>
      </c>
      <c r="K786" t="s">
        <v>21</v>
      </c>
      <c r="L786" t="s">
        <v>214</v>
      </c>
      <c r="M786" t="s">
        <v>23</v>
      </c>
      <c r="N786" t="s">
        <v>24</v>
      </c>
      <c r="P786" t="s">
        <v>25</v>
      </c>
      <c r="Q786">
        <v>4.3</v>
      </c>
      <c r="R786">
        <v>4.3</v>
      </c>
      <c r="S786">
        <f>(C786-D786)*24</f>
        <v>1.9999999998835847</v>
      </c>
      <c r="T786">
        <f>IF(C786&lt;=D786,1,0)</f>
        <v>0</v>
      </c>
      <c r="U786">
        <f>(C786-B786)*24</f>
        <v>12</v>
      </c>
      <c r="V786" s="2">
        <f>G786/(F786*U786)</f>
        <v>0.20744680851063829</v>
      </c>
      <c r="W786" t="str">
        <f>IF(OR(MONTH(B786)=12, MONTH(B786)&lt;=2), "Winter", IF(AND(MONTH(B786)&gt;=7, MONTH(B786)&lt;=9), "Monsoon", "Other"))</f>
        <v>Winter</v>
      </c>
      <c r="X786">
        <f>IF(C786&gt;D786,1,0)</f>
        <v>1</v>
      </c>
      <c r="Y786" t="str">
        <f t="shared" si="24"/>
        <v>Slight Delay</v>
      </c>
      <c r="Z786">
        <f t="shared" si="25"/>
        <v>0</v>
      </c>
      <c r="AA786" s="6" t="str">
        <f>TEXT(B786, "yyyy-mm-dd")</f>
        <v>2024-02-02</v>
      </c>
    </row>
    <row r="787" spans="1:27" x14ac:dyDescent="0.3">
      <c r="A787" t="s">
        <v>875</v>
      </c>
      <c r="B787" s="1">
        <v>45324.708333333336</v>
      </c>
      <c r="C787" s="1">
        <v>45325.208333333336</v>
      </c>
      <c r="D787" s="1">
        <v>45325.125</v>
      </c>
      <c r="E787" t="s">
        <v>50</v>
      </c>
      <c r="F787">
        <v>300</v>
      </c>
      <c r="G787">
        <v>1237</v>
      </c>
      <c r="H787">
        <v>703</v>
      </c>
      <c r="I787">
        <v>4</v>
      </c>
      <c r="J787" t="s">
        <v>37</v>
      </c>
      <c r="K787" t="s">
        <v>64</v>
      </c>
      <c r="L787" t="s">
        <v>111</v>
      </c>
      <c r="M787" t="s">
        <v>45</v>
      </c>
      <c r="N787" t="s">
        <v>40</v>
      </c>
      <c r="O787">
        <v>4.2</v>
      </c>
      <c r="P787" t="s">
        <v>25</v>
      </c>
      <c r="Q787">
        <v>4.2</v>
      </c>
      <c r="R787">
        <v>4.2</v>
      </c>
      <c r="S787">
        <f>(C787-D787)*24</f>
        <v>2.0000000000582077</v>
      </c>
      <c r="T787">
        <f>IF(C787&lt;=D787,1,0)</f>
        <v>0</v>
      </c>
      <c r="U787">
        <f>(C787-B787)*24</f>
        <v>12</v>
      </c>
      <c r="V787" s="2">
        <f>G787/(F787*U787)</f>
        <v>0.34361111111111109</v>
      </c>
      <c r="W787" t="str">
        <f>IF(OR(MONTH(B787)=12, MONTH(B787)&lt;=2), "Winter", IF(AND(MONTH(B787)&gt;=7, MONTH(B787)&lt;=9), "Monsoon", "Other"))</f>
        <v>Winter</v>
      </c>
      <c r="X787">
        <f>IF(C787&gt;D787,1,0)</f>
        <v>1</v>
      </c>
      <c r="Y787" t="str">
        <f t="shared" si="24"/>
        <v>Slight Delay</v>
      </c>
      <c r="Z787">
        <f t="shared" si="25"/>
        <v>0</v>
      </c>
      <c r="AA787" s="6" t="str">
        <f>TEXT(B787, "yyyy-mm-dd")</f>
        <v>2024-02-02</v>
      </c>
    </row>
    <row r="788" spans="1:27" x14ac:dyDescent="0.3">
      <c r="A788" t="s">
        <v>876</v>
      </c>
      <c r="B788" s="1">
        <v>45324.75</v>
      </c>
      <c r="C788" s="1">
        <v>45325.25</v>
      </c>
      <c r="D788" s="1">
        <v>45325.166666666664</v>
      </c>
      <c r="E788" t="s">
        <v>19</v>
      </c>
      <c r="F788">
        <v>393</v>
      </c>
      <c r="G788">
        <v>3809</v>
      </c>
      <c r="H788">
        <v>459</v>
      </c>
      <c r="I788">
        <v>22</v>
      </c>
      <c r="J788" t="s">
        <v>37</v>
      </c>
      <c r="K788" t="s">
        <v>38</v>
      </c>
      <c r="L788" t="s">
        <v>127</v>
      </c>
      <c r="M788" t="s">
        <v>30</v>
      </c>
      <c r="N788" t="s">
        <v>40</v>
      </c>
      <c r="O788">
        <v>3.8</v>
      </c>
      <c r="P788" t="s">
        <v>25</v>
      </c>
      <c r="Q788">
        <v>4.3</v>
      </c>
      <c r="R788">
        <v>3.8</v>
      </c>
      <c r="S788">
        <f>(C788-D788)*24</f>
        <v>2.0000000000582077</v>
      </c>
      <c r="T788">
        <f>IF(C788&lt;=D788,1,0)</f>
        <v>0</v>
      </c>
      <c r="U788">
        <f>(C788-B788)*24</f>
        <v>12</v>
      </c>
      <c r="V788" s="2">
        <f>G788/(F788*U788)</f>
        <v>0.80767599660729428</v>
      </c>
      <c r="W788" t="str">
        <f>IF(OR(MONTH(B788)=12, MONTH(B788)&lt;=2), "Winter", IF(AND(MONTH(B788)&gt;=7, MONTH(B788)&lt;=9), "Monsoon", "Other"))</f>
        <v>Winter</v>
      </c>
      <c r="X788">
        <f>IF(C788&gt;D788,1,0)</f>
        <v>1</v>
      </c>
      <c r="Y788" t="str">
        <f t="shared" si="24"/>
        <v>Slight Delay</v>
      </c>
      <c r="Z788">
        <f t="shared" si="25"/>
        <v>0</v>
      </c>
      <c r="AA788" s="6" t="str">
        <f>TEXT(B788, "yyyy-mm-dd")</f>
        <v>2024-02-02</v>
      </c>
    </row>
    <row r="789" spans="1:27" x14ac:dyDescent="0.3">
      <c r="A789" t="s">
        <v>877</v>
      </c>
      <c r="B789" s="1">
        <v>45324.791666666664</v>
      </c>
      <c r="C789" s="1">
        <v>45325.291666666664</v>
      </c>
      <c r="D789" s="1">
        <v>45325.208333333336</v>
      </c>
      <c r="E789" t="s">
        <v>27</v>
      </c>
      <c r="F789">
        <v>290</v>
      </c>
      <c r="G789">
        <v>574</v>
      </c>
      <c r="H789">
        <v>709</v>
      </c>
      <c r="I789">
        <v>9</v>
      </c>
      <c r="J789" t="s">
        <v>37</v>
      </c>
      <c r="K789" t="s">
        <v>21</v>
      </c>
      <c r="L789" t="s">
        <v>98</v>
      </c>
      <c r="M789" t="s">
        <v>23</v>
      </c>
      <c r="N789" t="s">
        <v>24</v>
      </c>
      <c r="P789" t="s">
        <v>25</v>
      </c>
      <c r="Q789">
        <v>4.3</v>
      </c>
      <c r="R789">
        <v>4.3</v>
      </c>
      <c r="S789">
        <f>(C789-D789)*24</f>
        <v>1.9999999998835847</v>
      </c>
      <c r="T789">
        <f>IF(C789&lt;=D789,1,0)</f>
        <v>0</v>
      </c>
      <c r="U789">
        <f>(C789-B789)*24</f>
        <v>12</v>
      </c>
      <c r="V789" s="2">
        <f>G789/(F789*U789)</f>
        <v>0.16494252873563217</v>
      </c>
      <c r="W789" t="str">
        <f>IF(OR(MONTH(B789)=12, MONTH(B789)&lt;=2), "Winter", IF(AND(MONTH(B789)&gt;=7, MONTH(B789)&lt;=9), "Monsoon", "Other"))</f>
        <v>Winter</v>
      </c>
      <c r="X789">
        <f>IF(C789&gt;D789,1,0)</f>
        <v>1</v>
      </c>
      <c r="Y789" t="str">
        <f t="shared" si="24"/>
        <v>Slight Delay</v>
      </c>
      <c r="Z789">
        <f t="shared" si="25"/>
        <v>0</v>
      </c>
      <c r="AA789" s="6" t="str">
        <f>TEXT(B789, "yyyy-mm-dd")</f>
        <v>2024-02-02</v>
      </c>
    </row>
    <row r="790" spans="1:27" x14ac:dyDescent="0.3">
      <c r="A790" t="s">
        <v>878</v>
      </c>
      <c r="B790" s="1">
        <v>45324.833333333336</v>
      </c>
      <c r="C790" s="1">
        <v>45325.333333333336</v>
      </c>
      <c r="D790" s="1">
        <v>45325.25</v>
      </c>
      <c r="E790" t="s">
        <v>27</v>
      </c>
      <c r="F790">
        <v>949</v>
      </c>
      <c r="G790">
        <v>3987</v>
      </c>
      <c r="H790">
        <v>247</v>
      </c>
      <c r="I790">
        <v>3</v>
      </c>
      <c r="J790" t="s">
        <v>20</v>
      </c>
      <c r="K790" t="s">
        <v>64</v>
      </c>
      <c r="L790" t="s">
        <v>111</v>
      </c>
      <c r="M790" t="s">
        <v>45</v>
      </c>
      <c r="N790" t="s">
        <v>40</v>
      </c>
      <c r="O790">
        <v>4.5</v>
      </c>
      <c r="P790" t="s">
        <v>25</v>
      </c>
      <c r="Q790">
        <v>4.2</v>
      </c>
      <c r="R790">
        <v>4.5</v>
      </c>
      <c r="S790">
        <f>(C790-D790)*24</f>
        <v>2.0000000000582077</v>
      </c>
      <c r="T790">
        <f>IF(C790&lt;=D790,1,0)</f>
        <v>0</v>
      </c>
      <c r="U790">
        <f>(C790-B790)*24</f>
        <v>12</v>
      </c>
      <c r="V790" s="2">
        <f>G790/(F790*U790)</f>
        <v>0.35010537407797682</v>
      </c>
      <c r="W790" t="str">
        <f>IF(OR(MONTH(B790)=12, MONTH(B790)&lt;=2), "Winter", IF(AND(MONTH(B790)&gt;=7, MONTH(B790)&lt;=9), "Monsoon", "Other"))</f>
        <v>Winter</v>
      </c>
      <c r="X790">
        <f>IF(C790&gt;D790,1,0)</f>
        <v>1</v>
      </c>
      <c r="Y790" t="str">
        <f t="shared" si="24"/>
        <v>Slight Delay</v>
      </c>
      <c r="Z790">
        <f t="shared" si="25"/>
        <v>0</v>
      </c>
      <c r="AA790" s="6" t="str">
        <f>TEXT(B790, "yyyy-mm-dd")</f>
        <v>2024-02-02</v>
      </c>
    </row>
    <row r="791" spans="1:27" x14ac:dyDescent="0.3">
      <c r="A791" t="s">
        <v>879</v>
      </c>
      <c r="B791" s="1">
        <v>45324.875</v>
      </c>
      <c r="C791" s="1">
        <v>45325.375</v>
      </c>
      <c r="D791" s="1">
        <v>45325.291666666664</v>
      </c>
      <c r="E791" t="s">
        <v>55</v>
      </c>
      <c r="F791">
        <v>374</v>
      </c>
      <c r="G791">
        <v>2635</v>
      </c>
      <c r="H791">
        <v>451</v>
      </c>
      <c r="I791">
        <v>1</v>
      </c>
      <c r="J791" t="s">
        <v>37</v>
      </c>
      <c r="K791" t="s">
        <v>34</v>
      </c>
      <c r="L791" t="s">
        <v>67</v>
      </c>
      <c r="M791" t="s">
        <v>45</v>
      </c>
      <c r="N791" t="s">
        <v>24</v>
      </c>
      <c r="O791">
        <v>4</v>
      </c>
      <c r="P791" t="s">
        <v>25</v>
      </c>
      <c r="Q791">
        <v>4.2</v>
      </c>
      <c r="R791">
        <v>4</v>
      </c>
      <c r="S791">
        <f>(C791-D791)*24</f>
        <v>2.0000000000582077</v>
      </c>
      <c r="T791">
        <f>IF(C791&lt;=D791,1,0)</f>
        <v>0</v>
      </c>
      <c r="U791">
        <f>(C791-B791)*24</f>
        <v>12</v>
      </c>
      <c r="V791" s="2">
        <f>G791/(F791*U791)</f>
        <v>0.58712121212121215</v>
      </c>
      <c r="W791" t="str">
        <f>IF(OR(MONTH(B791)=12, MONTH(B791)&lt;=2), "Winter", IF(AND(MONTH(B791)&gt;=7, MONTH(B791)&lt;=9), "Monsoon", "Other"))</f>
        <v>Winter</v>
      </c>
      <c r="X791">
        <f>IF(C791&gt;D791,1,0)</f>
        <v>1</v>
      </c>
      <c r="Y791" t="str">
        <f t="shared" si="24"/>
        <v>Slight Delay</v>
      </c>
      <c r="Z791">
        <f t="shared" si="25"/>
        <v>0</v>
      </c>
      <c r="AA791" s="6" t="str">
        <f>TEXT(B791, "yyyy-mm-dd")</f>
        <v>2024-02-02</v>
      </c>
    </row>
    <row r="792" spans="1:27" x14ac:dyDescent="0.3">
      <c r="A792" t="s">
        <v>880</v>
      </c>
      <c r="B792" s="1">
        <v>45324.916666666664</v>
      </c>
      <c r="C792" s="1">
        <v>45325.416666666664</v>
      </c>
      <c r="D792" s="1">
        <v>45325.333333333336</v>
      </c>
      <c r="E792" t="s">
        <v>66</v>
      </c>
      <c r="F792">
        <v>210</v>
      </c>
      <c r="G792">
        <v>3541</v>
      </c>
      <c r="H792">
        <v>453</v>
      </c>
      <c r="I792">
        <v>3</v>
      </c>
      <c r="J792" t="s">
        <v>37</v>
      </c>
      <c r="K792" t="s">
        <v>38</v>
      </c>
      <c r="L792" t="s">
        <v>214</v>
      </c>
      <c r="M792" t="s">
        <v>45</v>
      </c>
      <c r="N792" t="s">
        <v>40</v>
      </c>
      <c r="O792">
        <v>4.2</v>
      </c>
      <c r="P792" t="s">
        <v>25</v>
      </c>
      <c r="Q792">
        <v>4.2</v>
      </c>
      <c r="R792">
        <v>4.2</v>
      </c>
      <c r="S792">
        <f>(C792-D792)*24</f>
        <v>1.9999999998835847</v>
      </c>
      <c r="T792">
        <f>IF(C792&lt;=D792,1,0)</f>
        <v>0</v>
      </c>
      <c r="U792">
        <f>(C792-B792)*24</f>
        <v>12</v>
      </c>
      <c r="V792" s="2">
        <f>G792/(F792*U792)</f>
        <v>1.4051587301587301</v>
      </c>
      <c r="W792" t="str">
        <f>IF(OR(MONTH(B792)=12, MONTH(B792)&lt;=2), "Winter", IF(AND(MONTH(B792)&gt;=7, MONTH(B792)&lt;=9), "Monsoon", "Other"))</f>
        <v>Winter</v>
      </c>
      <c r="X792">
        <f>IF(C792&gt;D792,1,0)</f>
        <v>1</v>
      </c>
      <c r="Y792" t="str">
        <f t="shared" si="24"/>
        <v>Slight Delay</v>
      </c>
      <c r="Z792">
        <f t="shared" si="25"/>
        <v>0</v>
      </c>
      <c r="AA792" s="6" t="str">
        <f>TEXT(B792, "yyyy-mm-dd")</f>
        <v>2024-02-02</v>
      </c>
    </row>
    <row r="793" spans="1:27" x14ac:dyDescent="0.3">
      <c r="A793" t="s">
        <v>881</v>
      </c>
      <c r="B793" s="1">
        <v>45324.958333333336</v>
      </c>
      <c r="C793" s="1">
        <v>45325.458333333336</v>
      </c>
      <c r="D793" s="1">
        <v>45325.375</v>
      </c>
      <c r="E793" t="s">
        <v>27</v>
      </c>
      <c r="F793">
        <v>303</v>
      </c>
      <c r="G793">
        <v>4550</v>
      </c>
      <c r="H793">
        <v>176</v>
      </c>
      <c r="I793">
        <v>11</v>
      </c>
      <c r="J793" t="s">
        <v>33</v>
      </c>
      <c r="K793" t="s">
        <v>21</v>
      </c>
      <c r="L793" t="s">
        <v>225</v>
      </c>
      <c r="M793" t="s">
        <v>30</v>
      </c>
      <c r="N793" t="s">
        <v>40</v>
      </c>
      <c r="O793">
        <v>3.8</v>
      </c>
      <c r="P793" t="s">
        <v>25</v>
      </c>
      <c r="Q793">
        <v>4.3</v>
      </c>
      <c r="R793">
        <v>3.8</v>
      </c>
      <c r="S793">
        <f>(C793-D793)*24</f>
        <v>2.0000000000582077</v>
      </c>
      <c r="T793">
        <f>IF(C793&lt;=D793,1,0)</f>
        <v>0</v>
      </c>
      <c r="U793">
        <f>(C793-B793)*24</f>
        <v>12</v>
      </c>
      <c r="V793" s="2">
        <f>G793/(F793*U793)</f>
        <v>1.2513751375137514</v>
      </c>
      <c r="W793" t="str">
        <f>IF(OR(MONTH(B793)=12, MONTH(B793)&lt;=2), "Winter", IF(AND(MONTH(B793)&gt;=7, MONTH(B793)&lt;=9), "Monsoon", "Other"))</f>
        <v>Winter</v>
      </c>
      <c r="X793">
        <f>IF(C793&gt;D793,1,0)</f>
        <v>1</v>
      </c>
      <c r="Y793" t="str">
        <f t="shared" si="24"/>
        <v>Slight Delay</v>
      </c>
      <c r="Z793">
        <f t="shared" si="25"/>
        <v>0</v>
      </c>
      <c r="AA793" s="6" t="str">
        <f>TEXT(B793, "yyyy-mm-dd")</f>
        <v>2024-02-02</v>
      </c>
    </row>
    <row r="794" spans="1:27" x14ac:dyDescent="0.3">
      <c r="A794" t="s">
        <v>882</v>
      </c>
      <c r="B794" s="1">
        <v>45325</v>
      </c>
      <c r="C794" s="1">
        <v>45325.5</v>
      </c>
      <c r="D794" s="1">
        <v>45325.416666666664</v>
      </c>
      <c r="E794" t="s">
        <v>32</v>
      </c>
      <c r="F794">
        <v>594</v>
      </c>
      <c r="G794">
        <v>3300</v>
      </c>
      <c r="H794">
        <v>720</v>
      </c>
      <c r="I794">
        <v>24</v>
      </c>
      <c r="J794" t="s">
        <v>20</v>
      </c>
      <c r="K794" t="s">
        <v>64</v>
      </c>
      <c r="L794" t="s">
        <v>129</v>
      </c>
      <c r="M794" t="s">
        <v>61</v>
      </c>
      <c r="N794" t="s">
        <v>24</v>
      </c>
      <c r="P794" t="s">
        <v>25</v>
      </c>
      <c r="Q794">
        <v>4.3</v>
      </c>
      <c r="R794">
        <v>4.3</v>
      </c>
      <c r="S794">
        <f>(C794-D794)*24</f>
        <v>2.0000000000582077</v>
      </c>
      <c r="T794">
        <f>IF(C794&lt;=D794,1,0)</f>
        <v>0</v>
      </c>
      <c r="U794">
        <f>(C794-B794)*24</f>
        <v>12</v>
      </c>
      <c r="V794" s="2">
        <f>G794/(F794*U794)</f>
        <v>0.46296296296296297</v>
      </c>
      <c r="W794" t="str">
        <f>IF(OR(MONTH(B794)=12, MONTH(B794)&lt;=2), "Winter", IF(AND(MONTH(B794)&gt;=7, MONTH(B794)&lt;=9), "Monsoon", "Other"))</f>
        <v>Winter</v>
      </c>
      <c r="X794">
        <f>IF(C794&gt;D794,1,0)</f>
        <v>1</v>
      </c>
      <c r="Y794" t="str">
        <f t="shared" si="24"/>
        <v>Slight Delay</v>
      </c>
      <c r="Z794">
        <f t="shared" si="25"/>
        <v>0</v>
      </c>
      <c r="AA794" s="6" t="str">
        <f>TEXT(B794, "yyyy-mm-dd")</f>
        <v>2024-02-03</v>
      </c>
    </row>
    <row r="795" spans="1:27" x14ac:dyDescent="0.3">
      <c r="A795" t="s">
        <v>883</v>
      </c>
      <c r="B795" s="1">
        <v>45325.041666666664</v>
      </c>
      <c r="C795" s="1">
        <v>45325.541666666664</v>
      </c>
      <c r="D795" s="1">
        <v>45325.458333333336</v>
      </c>
      <c r="E795" t="s">
        <v>32</v>
      </c>
      <c r="F795">
        <v>245</v>
      </c>
      <c r="G795">
        <v>3618</v>
      </c>
      <c r="H795">
        <v>672</v>
      </c>
      <c r="I795">
        <v>28</v>
      </c>
      <c r="J795" t="s">
        <v>28</v>
      </c>
      <c r="K795" t="s">
        <v>34</v>
      </c>
      <c r="L795" t="s">
        <v>67</v>
      </c>
      <c r="M795" t="s">
        <v>23</v>
      </c>
      <c r="N795" t="s">
        <v>40</v>
      </c>
      <c r="O795">
        <v>4.5</v>
      </c>
      <c r="P795" t="s">
        <v>25</v>
      </c>
      <c r="Q795">
        <v>4.2</v>
      </c>
      <c r="R795">
        <v>4.5</v>
      </c>
      <c r="S795">
        <f>(C795-D795)*24</f>
        <v>1.9999999998835847</v>
      </c>
      <c r="T795">
        <f>IF(C795&lt;=D795,1,0)</f>
        <v>0</v>
      </c>
      <c r="U795">
        <f>(C795-B795)*24</f>
        <v>12</v>
      </c>
      <c r="V795" s="2">
        <f>G795/(F795*U795)</f>
        <v>1.2306122448979593</v>
      </c>
      <c r="W795" t="str">
        <f>IF(OR(MONTH(B795)=12, MONTH(B795)&lt;=2), "Winter", IF(AND(MONTH(B795)&gt;=7, MONTH(B795)&lt;=9), "Monsoon", "Other"))</f>
        <v>Winter</v>
      </c>
      <c r="X795">
        <f>IF(C795&gt;D795,1,0)</f>
        <v>1</v>
      </c>
      <c r="Y795" t="str">
        <f t="shared" si="24"/>
        <v>Slight Delay</v>
      </c>
      <c r="Z795">
        <f t="shared" si="25"/>
        <v>0</v>
      </c>
      <c r="AA795" s="6" t="str">
        <f>TEXT(B795, "yyyy-mm-dd")</f>
        <v>2024-02-03</v>
      </c>
    </row>
    <row r="796" spans="1:27" x14ac:dyDescent="0.3">
      <c r="A796" t="s">
        <v>884</v>
      </c>
      <c r="B796" s="1">
        <v>45325.083333333336</v>
      </c>
      <c r="C796" s="1">
        <v>45325.583333333336</v>
      </c>
      <c r="D796" s="1">
        <v>45325.5</v>
      </c>
      <c r="E796" t="s">
        <v>32</v>
      </c>
      <c r="F796">
        <v>412</v>
      </c>
      <c r="G796">
        <v>4655</v>
      </c>
      <c r="H796">
        <v>439</v>
      </c>
      <c r="I796">
        <v>12</v>
      </c>
      <c r="J796" t="s">
        <v>28</v>
      </c>
      <c r="K796" t="s">
        <v>38</v>
      </c>
      <c r="L796" t="s">
        <v>81</v>
      </c>
      <c r="M796" t="s">
        <v>23</v>
      </c>
      <c r="N796" t="s">
        <v>40</v>
      </c>
      <c r="O796">
        <v>4.5</v>
      </c>
      <c r="P796" t="s">
        <v>25</v>
      </c>
      <c r="Q796">
        <v>4.2</v>
      </c>
      <c r="R796">
        <v>4.5</v>
      </c>
      <c r="S796">
        <f>(C796-D796)*24</f>
        <v>2.0000000000582077</v>
      </c>
      <c r="T796">
        <f>IF(C796&lt;=D796,1,0)</f>
        <v>0</v>
      </c>
      <c r="U796">
        <f>(C796-B796)*24</f>
        <v>12</v>
      </c>
      <c r="V796" s="2">
        <f>G796/(F796*U796)</f>
        <v>0.94154530744336573</v>
      </c>
      <c r="W796" t="str">
        <f>IF(OR(MONTH(B796)=12, MONTH(B796)&lt;=2), "Winter", IF(AND(MONTH(B796)&gt;=7, MONTH(B796)&lt;=9), "Monsoon", "Other"))</f>
        <v>Winter</v>
      </c>
      <c r="X796">
        <f>IF(C796&gt;D796,1,0)</f>
        <v>1</v>
      </c>
      <c r="Y796" t="str">
        <f t="shared" si="24"/>
        <v>Slight Delay</v>
      </c>
      <c r="Z796">
        <f t="shared" si="25"/>
        <v>0</v>
      </c>
      <c r="AA796" s="6" t="str">
        <f>TEXT(B796, "yyyy-mm-dd")</f>
        <v>2024-02-03</v>
      </c>
    </row>
    <row r="797" spans="1:27" x14ac:dyDescent="0.3">
      <c r="A797" t="s">
        <v>885</v>
      </c>
      <c r="B797" s="1">
        <v>45325.125</v>
      </c>
      <c r="C797" s="1">
        <v>45325.625</v>
      </c>
      <c r="D797" s="1">
        <v>45325.541666666664</v>
      </c>
      <c r="E797" t="s">
        <v>55</v>
      </c>
      <c r="F797">
        <v>486</v>
      </c>
      <c r="G797">
        <v>3814</v>
      </c>
      <c r="H797">
        <v>82</v>
      </c>
      <c r="I797">
        <v>14</v>
      </c>
      <c r="J797" t="s">
        <v>28</v>
      </c>
      <c r="K797" t="s">
        <v>34</v>
      </c>
      <c r="L797" t="s">
        <v>105</v>
      </c>
      <c r="M797" t="s">
        <v>48</v>
      </c>
      <c r="N797" t="s">
        <v>24</v>
      </c>
      <c r="O797">
        <v>4.2</v>
      </c>
      <c r="P797" t="s">
        <v>25</v>
      </c>
      <c r="Q797">
        <v>4.2</v>
      </c>
      <c r="R797">
        <v>4.2</v>
      </c>
      <c r="S797">
        <f>(C797-D797)*24</f>
        <v>2.0000000000582077</v>
      </c>
      <c r="T797">
        <f>IF(C797&lt;=D797,1,0)</f>
        <v>0</v>
      </c>
      <c r="U797">
        <f>(C797-B797)*24</f>
        <v>12</v>
      </c>
      <c r="V797" s="2">
        <f>G797/(F797*U797)</f>
        <v>0.6539780521262003</v>
      </c>
      <c r="W797" t="str">
        <f>IF(OR(MONTH(B797)=12, MONTH(B797)&lt;=2), "Winter", IF(AND(MONTH(B797)&gt;=7, MONTH(B797)&lt;=9), "Monsoon", "Other"))</f>
        <v>Winter</v>
      </c>
      <c r="X797">
        <f>IF(C797&gt;D797,1,0)</f>
        <v>1</v>
      </c>
      <c r="Y797" t="str">
        <f t="shared" si="24"/>
        <v>Slight Delay</v>
      </c>
      <c r="Z797">
        <f t="shared" si="25"/>
        <v>0</v>
      </c>
      <c r="AA797" s="6" t="str">
        <f>TEXT(B797, "yyyy-mm-dd")</f>
        <v>2024-02-03</v>
      </c>
    </row>
    <row r="798" spans="1:27" x14ac:dyDescent="0.3">
      <c r="A798" t="s">
        <v>886</v>
      </c>
      <c r="B798" s="1">
        <v>45325.166666666664</v>
      </c>
      <c r="C798" s="1">
        <v>45325.666666666664</v>
      </c>
      <c r="D798" s="1">
        <v>45325.583333333336</v>
      </c>
      <c r="E798" t="s">
        <v>66</v>
      </c>
      <c r="F798">
        <v>669</v>
      </c>
      <c r="G798">
        <v>3315</v>
      </c>
      <c r="H798">
        <v>767</v>
      </c>
      <c r="I798">
        <v>4</v>
      </c>
      <c r="J798" t="s">
        <v>28</v>
      </c>
      <c r="K798" t="s">
        <v>64</v>
      </c>
      <c r="L798" t="s">
        <v>70</v>
      </c>
      <c r="M798" t="s">
        <v>23</v>
      </c>
      <c r="N798" t="s">
        <v>40</v>
      </c>
      <c r="O798">
        <v>4.7</v>
      </c>
      <c r="P798" t="s">
        <v>25</v>
      </c>
      <c r="Q798">
        <v>4.2</v>
      </c>
      <c r="R798">
        <v>4.7</v>
      </c>
      <c r="S798">
        <f>(C798-D798)*24</f>
        <v>1.9999999998835847</v>
      </c>
      <c r="T798">
        <f>IF(C798&lt;=D798,1,0)</f>
        <v>0</v>
      </c>
      <c r="U798">
        <f>(C798-B798)*24</f>
        <v>12</v>
      </c>
      <c r="V798" s="2">
        <f>G798/(F798*U798)</f>
        <v>0.41292974588938713</v>
      </c>
      <c r="W798" t="str">
        <f>IF(OR(MONTH(B798)=12, MONTH(B798)&lt;=2), "Winter", IF(AND(MONTH(B798)&gt;=7, MONTH(B798)&lt;=9), "Monsoon", "Other"))</f>
        <v>Winter</v>
      </c>
      <c r="X798">
        <f>IF(C798&gt;D798,1,0)</f>
        <v>1</v>
      </c>
      <c r="Y798" t="str">
        <f t="shared" si="24"/>
        <v>Slight Delay</v>
      </c>
      <c r="Z798">
        <f t="shared" si="25"/>
        <v>0</v>
      </c>
      <c r="AA798" s="6" t="str">
        <f>TEXT(B798, "yyyy-mm-dd")</f>
        <v>2024-02-03</v>
      </c>
    </row>
    <row r="799" spans="1:27" x14ac:dyDescent="0.3">
      <c r="A799" t="s">
        <v>887</v>
      </c>
      <c r="B799" s="1">
        <v>45325.208333333336</v>
      </c>
      <c r="C799" s="1">
        <v>45325.708333333336</v>
      </c>
      <c r="D799" s="1">
        <v>45325.625</v>
      </c>
      <c r="E799" t="s">
        <v>50</v>
      </c>
      <c r="F799">
        <v>51</v>
      </c>
      <c r="G799">
        <v>2247</v>
      </c>
      <c r="H799">
        <v>415</v>
      </c>
      <c r="I799">
        <v>22</v>
      </c>
      <c r="J799" t="s">
        <v>20</v>
      </c>
      <c r="K799" t="s">
        <v>34</v>
      </c>
      <c r="L799" t="s">
        <v>127</v>
      </c>
      <c r="M799" t="s">
        <v>23</v>
      </c>
      <c r="N799" t="s">
        <v>40</v>
      </c>
      <c r="P799" t="s">
        <v>25</v>
      </c>
      <c r="Q799">
        <v>4.2</v>
      </c>
      <c r="R799">
        <v>4.2</v>
      </c>
      <c r="S799">
        <f>(C799-D799)*24</f>
        <v>2.0000000000582077</v>
      </c>
      <c r="T799">
        <f>IF(C799&lt;=D799,1,0)</f>
        <v>0</v>
      </c>
      <c r="U799">
        <f>(C799-B799)*24</f>
        <v>12</v>
      </c>
      <c r="V799" s="2">
        <f>G799/(F799*U799)</f>
        <v>3.6715686274509802</v>
      </c>
      <c r="W799" t="str">
        <f>IF(OR(MONTH(B799)=12, MONTH(B799)&lt;=2), "Winter", IF(AND(MONTH(B799)&gt;=7, MONTH(B799)&lt;=9), "Monsoon", "Other"))</f>
        <v>Winter</v>
      </c>
      <c r="X799">
        <f>IF(C799&gt;D799,1,0)</f>
        <v>1</v>
      </c>
      <c r="Y799" t="str">
        <f t="shared" si="24"/>
        <v>Slight Delay</v>
      </c>
      <c r="Z799">
        <f t="shared" si="25"/>
        <v>0</v>
      </c>
      <c r="AA799" s="6" t="str">
        <f>TEXT(B799, "yyyy-mm-dd")</f>
        <v>2024-02-03</v>
      </c>
    </row>
    <row r="800" spans="1:27" x14ac:dyDescent="0.3">
      <c r="A800" t="s">
        <v>888</v>
      </c>
      <c r="B800" s="1">
        <v>45325.25</v>
      </c>
      <c r="C800" s="1">
        <v>45325.75</v>
      </c>
      <c r="D800" s="1">
        <v>45325.666666666664</v>
      </c>
      <c r="E800" t="s">
        <v>66</v>
      </c>
      <c r="F800">
        <v>911</v>
      </c>
      <c r="G800">
        <v>2782</v>
      </c>
      <c r="H800">
        <v>524</v>
      </c>
      <c r="I800">
        <v>8</v>
      </c>
      <c r="J800" t="s">
        <v>37</v>
      </c>
      <c r="K800" t="s">
        <v>64</v>
      </c>
      <c r="L800" t="s">
        <v>84</v>
      </c>
      <c r="M800" t="s">
        <v>45</v>
      </c>
      <c r="N800" t="s">
        <v>24</v>
      </c>
      <c r="O800">
        <v>4.5</v>
      </c>
      <c r="P800" t="s">
        <v>25</v>
      </c>
      <c r="Q800">
        <v>4.2</v>
      </c>
      <c r="R800">
        <v>4.5</v>
      </c>
      <c r="S800">
        <f>(C800-D800)*24</f>
        <v>2.0000000000582077</v>
      </c>
      <c r="T800">
        <f>IF(C800&lt;=D800,1,0)</f>
        <v>0</v>
      </c>
      <c r="U800">
        <f>(C800-B800)*24</f>
        <v>12</v>
      </c>
      <c r="V800" s="2">
        <f>G800/(F800*U800)</f>
        <v>0.25448225393340651</v>
      </c>
      <c r="W800" t="str">
        <f>IF(OR(MONTH(B800)=12, MONTH(B800)&lt;=2), "Winter", IF(AND(MONTH(B800)&gt;=7, MONTH(B800)&lt;=9), "Monsoon", "Other"))</f>
        <v>Winter</v>
      </c>
      <c r="X800">
        <f>IF(C800&gt;D800,1,0)</f>
        <v>1</v>
      </c>
      <c r="Y800" t="str">
        <f t="shared" si="24"/>
        <v>Slight Delay</v>
      </c>
      <c r="Z800">
        <f t="shared" si="25"/>
        <v>0</v>
      </c>
      <c r="AA800" s="6" t="str">
        <f>TEXT(B800, "yyyy-mm-dd")</f>
        <v>2024-02-03</v>
      </c>
    </row>
    <row r="801" spans="1:27" x14ac:dyDescent="0.3">
      <c r="A801" t="s">
        <v>889</v>
      </c>
      <c r="B801" s="1">
        <v>45325.291666666664</v>
      </c>
      <c r="C801" s="1">
        <v>45325.791666666664</v>
      </c>
      <c r="D801" s="1">
        <v>45325.708333333336</v>
      </c>
      <c r="E801" t="s">
        <v>50</v>
      </c>
      <c r="F801">
        <v>328</v>
      </c>
      <c r="G801">
        <v>1574</v>
      </c>
      <c r="H801">
        <v>617</v>
      </c>
      <c r="I801">
        <v>23</v>
      </c>
      <c r="J801" t="s">
        <v>20</v>
      </c>
      <c r="K801" t="s">
        <v>34</v>
      </c>
      <c r="L801" t="s">
        <v>172</v>
      </c>
      <c r="M801" t="s">
        <v>45</v>
      </c>
      <c r="N801" t="s">
        <v>24</v>
      </c>
      <c r="P801" t="s">
        <v>25</v>
      </c>
      <c r="Q801">
        <v>4.2</v>
      </c>
      <c r="R801">
        <v>4.2</v>
      </c>
      <c r="S801">
        <f>(C801-D801)*24</f>
        <v>1.9999999998835847</v>
      </c>
      <c r="T801">
        <f>IF(C801&lt;=D801,1,0)</f>
        <v>0</v>
      </c>
      <c r="U801">
        <f>(C801-B801)*24</f>
        <v>12</v>
      </c>
      <c r="V801" s="2">
        <f>G801/(F801*U801)</f>
        <v>0.39989837398373984</v>
      </c>
      <c r="W801" t="str">
        <f>IF(OR(MONTH(B801)=12, MONTH(B801)&lt;=2), "Winter", IF(AND(MONTH(B801)&gt;=7, MONTH(B801)&lt;=9), "Monsoon", "Other"))</f>
        <v>Winter</v>
      </c>
      <c r="X801">
        <f>IF(C801&gt;D801,1,0)</f>
        <v>1</v>
      </c>
      <c r="Y801" t="str">
        <f t="shared" si="24"/>
        <v>Slight Delay</v>
      </c>
      <c r="Z801">
        <f t="shared" si="25"/>
        <v>0</v>
      </c>
      <c r="AA801" s="6" t="str">
        <f>TEXT(B801, "yyyy-mm-dd")</f>
        <v>2024-02-03</v>
      </c>
    </row>
    <row r="802" spans="1:27" x14ac:dyDescent="0.3">
      <c r="A802" t="s">
        <v>890</v>
      </c>
      <c r="B802" s="1">
        <v>45325.333333333336</v>
      </c>
      <c r="C802" s="1">
        <v>45325.833333333336</v>
      </c>
      <c r="D802" s="1">
        <v>45325.75</v>
      </c>
      <c r="E802" t="s">
        <v>19</v>
      </c>
      <c r="F802">
        <v>303</v>
      </c>
      <c r="G802">
        <v>4035</v>
      </c>
      <c r="H802">
        <v>349</v>
      </c>
      <c r="I802">
        <v>14</v>
      </c>
      <c r="J802" t="s">
        <v>28</v>
      </c>
      <c r="K802" t="s">
        <v>38</v>
      </c>
      <c r="L802" t="s">
        <v>78</v>
      </c>
      <c r="M802" t="s">
        <v>61</v>
      </c>
      <c r="N802" t="s">
        <v>40</v>
      </c>
      <c r="O802">
        <v>4.7</v>
      </c>
      <c r="P802" t="s">
        <v>25</v>
      </c>
      <c r="Q802">
        <v>4.4000000000000004</v>
      </c>
      <c r="R802">
        <v>4.7</v>
      </c>
      <c r="S802">
        <f>(C802-D802)*24</f>
        <v>2.0000000000582077</v>
      </c>
      <c r="T802">
        <f>IF(C802&lt;=D802,1,0)</f>
        <v>0</v>
      </c>
      <c r="U802">
        <f>(C802-B802)*24</f>
        <v>12</v>
      </c>
      <c r="V802" s="2">
        <f>G802/(F802*U802)</f>
        <v>1.1097359735973598</v>
      </c>
      <c r="W802" t="str">
        <f>IF(OR(MONTH(B802)=12, MONTH(B802)&lt;=2), "Winter", IF(AND(MONTH(B802)&gt;=7, MONTH(B802)&lt;=9), "Monsoon", "Other"))</f>
        <v>Winter</v>
      </c>
      <c r="X802">
        <f>IF(C802&gt;D802,1,0)</f>
        <v>1</v>
      </c>
      <c r="Y802" t="str">
        <f t="shared" si="24"/>
        <v>Slight Delay</v>
      </c>
      <c r="Z802">
        <f t="shared" si="25"/>
        <v>0</v>
      </c>
      <c r="AA802" s="6" t="str">
        <f>TEXT(B802, "yyyy-mm-dd")</f>
        <v>2024-02-03</v>
      </c>
    </row>
    <row r="803" spans="1:27" x14ac:dyDescent="0.3">
      <c r="A803" t="s">
        <v>891</v>
      </c>
      <c r="B803" s="1">
        <v>45325.375</v>
      </c>
      <c r="C803" s="1">
        <v>45325.875</v>
      </c>
      <c r="D803" s="1">
        <v>45325.791666666664</v>
      </c>
      <c r="E803" t="s">
        <v>50</v>
      </c>
      <c r="F803">
        <v>304</v>
      </c>
      <c r="G803">
        <v>3917</v>
      </c>
      <c r="H803">
        <v>310</v>
      </c>
      <c r="I803">
        <v>24</v>
      </c>
      <c r="J803" t="s">
        <v>33</v>
      </c>
      <c r="K803" t="s">
        <v>34</v>
      </c>
      <c r="L803" t="s">
        <v>159</v>
      </c>
      <c r="M803" t="s">
        <v>45</v>
      </c>
      <c r="N803" t="s">
        <v>24</v>
      </c>
      <c r="O803">
        <v>3.8</v>
      </c>
      <c r="P803" t="s">
        <v>25</v>
      </c>
      <c r="Q803">
        <v>4.2</v>
      </c>
      <c r="R803">
        <v>3.8</v>
      </c>
      <c r="S803">
        <f>(C803-D803)*24</f>
        <v>2.0000000000582077</v>
      </c>
      <c r="T803">
        <f>IF(C803&lt;=D803,1,0)</f>
        <v>0</v>
      </c>
      <c r="U803">
        <f>(C803-B803)*24</f>
        <v>12</v>
      </c>
      <c r="V803" s="2">
        <f>G803/(F803*U803)</f>
        <v>1.0737390350877194</v>
      </c>
      <c r="W803" t="str">
        <f>IF(OR(MONTH(B803)=12, MONTH(B803)&lt;=2), "Winter", IF(AND(MONTH(B803)&gt;=7, MONTH(B803)&lt;=9), "Monsoon", "Other"))</f>
        <v>Winter</v>
      </c>
      <c r="X803">
        <f>IF(C803&gt;D803,1,0)</f>
        <v>1</v>
      </c>
      <c r="Y803" t="str">
        <f t="shared" si="24"/>
        <v>Slight Delay</v>
      </c>
      <c r="Z803">
        <f t="shared" si="25"/>
        <v>0</v>
      </c>
      <c r="AA803" s="6" t="str">
        <f>TEXT(B803, "yyyy-mm-dd")</f>
        <v>2024-02-03</v>
      </c>
    </row>
    <row r="804" spans="1:27" x14ac:dyDescent="0.3">
      <c r="A804" t="s">
        <v>892</v>
      </c>
      <c r="B804" s="1">
        <v>45325.416666666664</v>
      </c>
      <c r="C804" s="1">
        <v>45325.916666666664</v>
      </c>
      <c r="D804" s="1">
        <v>45325.833333333336</v>
      </c>
      <c r="E804" t="s">
        <v>55</v>
      </c>
      <c r="F804">
        <v>997</v>
      </c>
      <c r="G804">
        <v>3158</v>
      </c>
      <c r="H804">
        <v>698</v>
      </c>
      <c r="I804">
        <v>25</v>
      </c>
      <c r="J804" t="s">
        <v>28</v>
      </c>
      <c r="K804" t="s">
        <v>38</v>
      </c>
      <c r="L804" t="s">
        <v>58</v>
      </c>
      <c r="M804" t="s">
        <v>23</v>
      </c>
      <c r="N804" t="s">
        <v>24</v>
      </c>
      <c r="O804">
        <v>4.2</v>
      </c>
      <c r="P804" t="s">
        <v>25</v>
      </c>
      <c r="Q804">
        <v>4.3</v>
      </c>
      <c r="R804">
        <v>4.2</v>
      </c>
      <c r="S804">
        <f>(C804-D804)*24</f>
        <v>1.9999999998835847</v>
      </c>
      <c r="T804">
        <f>IF(C804&lt;=D804,1,0)</f>
        <v>0</v>
      </c>
      <c r="U804">
        <f>(C804-B804)*24</f>
        <v>12</v>
      </c>
      <c r="V804" s="2">
        <f>G804/(F804*U804)</f>
        <v>0.26395854229354732</v>
      </c>
      <c r="W804" t="str">
        <f>IF(OR(MONTH(B804)=12, MONTH(B804)&lt;=2), "Winter", IF(AND(MONTH(B804)&gt;=7, MONTH(B804)&lt;=9), "Monsoon", "Other"))</f>
        <v>Winter</v>
      </c>
      <c r="X804">
        <f>IF(C804&gt;D804,1,0)</f>
        <v>1</v>
      </c>
      <c r="Y804" t="str">
        <f t="shared" si="24"/>
        <v>Slight Delay</v>
      </c>
      <c r="Z804">
        <f t="shared" si="25"/>
        <v>0</v>
      </c>
      <c r="AA804" s="6" t="str">
        <f>TEXT(B804, "yyyy-mm-dd")</f>
        <v>2024-02-03</v>
      </c>
    </row>
    <row r="805" spans="1:27" x14ac:dyDescent="0.3">
      <c r="A805" t="s">
        <v>893</v>
      </c>
      <c r="B805" s="1">
        <v>45325.458333333336</v>
      </c>
      <c r="C805" s="1">
        <v>45325.958333333336</v>
      </c>
      <c r="D805" s="1">
        <v>45325.875</v>
      </c>
      <c r="E805" t="s">
        <v>66</v>
      </c>
      <c r="F805">
        <v>523</v>
      </c>
      <c r="G805">
        <v>1059</v>
      </c>
      <c r="H805">
        <v>570</v>
      </c>
      <c r="I805">
        <v>5</v>
      </c>
      <c r="J805" t="s">
        <v>37</v>
      </c>
      <c r="K805" t="s">
        <v>21</v>
      </c>
      <c r="L805" t="s">
        <v>22</v>
      </c>
      <c r="M805" t="s">
        <v>48</v>
      </c>
      <c r="N805" t="s">
        <v>24</v>
      </c>
      <c r="O805">
        <v>4.5</v>
      </c>
      <c r="P805" t="s">
        <v>25</v>
      </c>
      <c r="Q805">
        <v>4.2</v>
      </c>
      <c r="R805">
        <v>4.5</v>
      </c>
      <c r="S805">
        <f>(C805-D805)*24</f>
        <v>2.0000000000582077</v>
      </c>
      <c r="T805">
        <f>IF(C805&lt;=D805,1,0)</f>
        <v>0</v>
      </c>
      <c r="U805">
        <f>(C805-B805)*24</f>
        <v>12</v>
      </c>
      <c r="V805" s="2">
        <f>G805/(F805*U805)</f>
        <v>0.16873804971319312</v>
      </c>
      <c r="W805" t="str">
        <f>IF(OR(MONTH(B805)=12, MONTH(B805)&lt;=2), "Winter", IF(AND(MONTH(B805)&gt;=7, MONTH(B805)&lt;=9), "Monsoon", "Other"))</f>
        <v>Winter</v>
      </c>
      <c r="X805">
        <f>IF(C805&gt;D805,1,0)</f>
        <v>1</v>
      </c>
      <c r="Y805" t="str">
        <f t="shared" si="24"/>
        <v>Slight Delay</v>
      </c>
      <c r="Z805">
        <f t="shared" si="25"/>
        <v>0</v>
      </c>
      <c r="AA805" s="6" t="str">
        <f>TEXT(B805, "yyyy-mm-dd")</f>
        <v>2024-02-03</v>
      </c>
    </row>
    <row r="806" spans="1:27" x14ac:dyDescent="0.3">
      <c r="A806" t="s">
        <v>894</v>
      </c>
      <c r="B806" s="1">
        <v>45325.5</v>
      </c>
      <c r="C806" s="1">
        <v>45326</v>
      </c>
      <c r="D806" s="1">
        <v>45325.916666666664</v>
      </c>
      <c r="E806" t="s">
        <v>19</v>
      </c>
      <c r="F806">
        <v>545</v>
      </c>
      <c r="G806">
        <v>1322</v>
      </c>
      <c r="H806">
        <v>548</v>
      </c>
      <c r="I806">
        <v>22</v>
      </c>
      <c r="J806" t="s">
        <v>33</v>
      </c>
      <c r="K806" t="s">
        <v>34</v>
      </c>
      <c r="L806" t="s">
        <v>174</v>
      </c>
      <c r="M806" t="s">
        <v>30</v>
      </c>
      <c r="N806" t="s">
        <v>40</v>
      </c>
      <c r="O806">
        <v>3.8</v>
      </c>
      <c r="P806" t="s">
        <v>25</v>
      </c>
      <c r="Q806">
        <v>4.3</v>
      </c>
      <c r="R806">
        <v>3.8</v>
      </c>
      <c r="S806">
        <f>(C806-D806)*24</f>
        <v>2.0000000000582077</v>
      </c>
      <c r="T806">
        <f>IF(C806&lt;=D806,1,0)</f>
        <v>0</v>
      </c>
      <c r="U806">
        <f>(C806-B806)*24</f>
        <v>12</v>
      </c>
      <c r="V806" s="2">
        <f>G806/(F806*U806)</f>
        <v>0.20214067278287462</v>
      </c>
      <c r="W806" t="str">
        <f>IF(OR(MONTH(B806)=12, MONTH(B806)&lt;=2), "Winter", IF(AND(MONTH(B806)&gt;=7, MONTH(B806)&lt;=9), "Monsoon", "Other"))</f>
        <v>Winter</v>
      </c>
      <c r="X806">
        <f>IF(C806&gt;D806,1,0)</f>
        <v>1</v>
      </c>
      <c r="Y806" t="str">
        <f t="shared" si="24"/>
        <v>Slight Delay</v>
      </c>
      <c r="Z806">
        <f t="shared" si="25"/>
        <v>0</v>
      </c>
      <c r="AA806" s="6" t="str">
        <f>TEXT(B806, "yyyy-mm-dd")</f>
        <v>2024-02-03</v>
      </c>
    </row>
    <row r="807" spans="1:27" x14ac:dyDescent="0.3">
      <c r="A807" t="s">
        <v>895</v>
      </c>
      <c r="B807" s="1">
        <v>45325.541666666664</v>
      </c>
      <c r="C807" s="1">
        <v>45326.041666666664</v>
      </c>
      <c r="D807" s="1">
        <v>45325.958333333336</v>
      </c>
      <c r="E807" t="s">
        <v>32</v>
      </c>
      <c r="F807">
        <v>297</v>
      </c>
      <c r="G807">
        <v>4853</v>
      </c>
      <c r="H807">
        <v>500</v>
      </c>
      <c r="I807">
        <v>23</v>
      </c>
      <c r="J807" t="s">
        <v>28</v>
      </c>
      <c r="K807" t="s">
        <v>34</v>
      </c>
      <c r="L807" t="s">
        <v>78</v>
      </c>
      <c r="M807" t="s">
        <v>61</v>
      </c>
      <c r="N807" t="s">
        <v>40</v>
      </c>
      <c r="O807">
        <v>4.7</v>
      </c>
      <c r="P807" t="s">
        <v>25</v>
      </c>
      <c r="Q807">
        <v>4.4000000000000004</v>
      </c>
      <c r="R807">
        <v>4.7</v>
      </c>
      <c r="S807">
        <f>(C807-D807)*24</f>
        <v>1.9999999998835847</v>
      </c>
      <c r="T807">
        <f>IF(C807&lt;=D807,1,0)</f>
        <v>0</v>
      </c>
      <c r="U807">
        <f>(C807-B807)*24</f>
        <v>12</v>
      </c>
      <c r="V807" s="2">
        <f>G807/(F807*U807)</f>
        <v>1.361672278338945</v>
      </c>
      <c r="W807" t="str">
        <f>IF(OR(MONTH(B807)=12, MONTH(B807)&lt;=2), "Winter", IF(AND(MONTH(B807)&gt;=7, MONTH(B807)&lt;=9), "Monsoon", "Other"))</f>
        <v>Winter</v>
      </c>
      <c r="X807">
        <f>IF(C807&gt;D807,1,0)</f>
        <v>1</v>
      </c>
      <c r="Y807" t="str">
        <f t="shared" si="24"/>
        <v>Slight Delay</v>
      </c>
      <c r="Z807">
        <f t="shared" si="25"/>
        <v>0</v>
      </c>
      <c r="AA807" s="6" t="str">
        <f>TEXT(B807, "yyyy-mm-dd")</f>
        <v>2024-02-03</v>
      </c>
    </row>
    <row r="808" spans="1:27" x14ac:dyDescent="0.3">
      <c r="A808" t="s">
        <v>896</v>
      </c>
      <c r="B808" s="1">
        <v>45325.583333333336</v>
      </c>
      <c r="C808" s="1">
        <v>45326.083333333336</v>
      </c>
      <c r="D808" s="1">
        <v>45326</v>
      </c>
      <c r="E808" t="s">
        <v>66</v>
      </c>
      <c r="F808">
        <v>338</v>
      </c>
      <c r="G808">
        <v>2368</v>
      </c>
      <c r="H808">
        <v>304</v>
      </c>
      <c r="I808">
        <v>16</v>
      </c>
      <c r="J808" t="s">
        <v>28</v>
      </c>
      <c r="K808" t="s">
        <v>38</v>
      </c>
      <c r="L808" t="s">
        <v>78</v>
      </c>
      <c r="M808" t="s">
        <v>30</v>
      </c>
      <c r="N808" t="s">
        <v>40</v>
      </c>
      <c r="P808" t="s">
        <v>25</v>
      </c>
      <c r="Q808">
        <v>4.3</v>
      </c>
      <c r="R808">
        <v>4.3</v>
      </c>
      <c r="S808">
        <f>(C808-D808)*24</f>
        <v>2.0000000000582077</v>
      </c>
      <c r="T808">
        <f>IF(C808&lt;=D808,1,0)</f>
        <v>0</v>
      </c>
      <c r="U808">
        <f>(C808-B808)*24</f>
        <v>12</v>
      </c>
      <c r="V808" s="2">
        <f>G808/(F808*U808)</f>
        <v>0.58382642998027612</v>
      </c>
      <c r="W808" t="str">
        <f>IF(OR(MONTH(B808)=12, MONTH(B808)&lt;=2), "Winter", IF(AND(MONTH(B808)&gt;=7, MONTH(B808)&lt;=9), "Monsoon", "Other"))</f>
        <v>Winter</v>
      </c>
      <c r="X808">
        <f>IF(C808&gt;D808,1,0)</f>
        <v>1</v>
      </c>
      <c r="Y808" t="str">
        <f t="shared" si="24"/>
        <v>Slight Delay</v>
      </c>
      <c r="Z808">
        <f t="shared" si="25"/>
        <v>0</v>
      </c>
      <c r="AA808" s="6" t="str">
        <f>TEXT(B808, "yyyy-mm-dd")</f>
        <v>2024-02-03</v>
      </c>
    </row>
    <row r="809" spans="1:27" x14ac:dyDescent="0.3">
      <c r="A809" t="s">
        <v>897</v>
      </c>
      <c r="B809" s="1">
        <v>45325.625</v>
      </c>
      <c r="C809" s="1">
        <v>45326.125</v>
      </c>
      <c r="D809" s="1">
        <v>45326.041666666664</v>
      </c>
      <c r="E809" t="s">
        <v>19</v>
      </c>
      <c r="F809">
        <v>771</v>
      </c>
      <c r="G809">
        <v>1232</v>
      </c>
      <c r="H809">
        <v>113</v>
      </c>
      <c r="I809">
        <v>8</v>
      </c>
      <c r="J809" t="s">
        <v>28</v>
      </c>
      <c r="K809" t="s">
        <v>21</v>
      </c>
      <c r="L809" t="s">
        <v>159</v>
      </c>
      <c r="M809" t="s">
        <v>45</v>
      </c>
      <c r="N809" t="s">
        <v>40</v>
      </c>
      <c r="O809">
        <v>4.7</v>
      </c>
      <c r="P809" t="s">
        <v>25</v>
      </c>
      <c r="Q809">
        <v>4.2</v>
      </c>
      <c r="R809">
        <v>4.7</v>
      </c>
      <c r="S809">
        <f>(C809-D809)*24</f>
        <v>2.0000000000582077</v>
      </c>
      <c r="T809">
        <f>IF(C809&lt;=D809,1,0)</f>
        <v>0</v>
      </c>
      <c r="U809">
        <f>(C809-B809)*24</f>
        <v>12</v>
      </c>
      <c r="V809" s="2">
        <f>G809/(F809*U809)</f>
        <v>0.13316039775183744</v>
      </c>
      <c r="W809" t="str">
        <f>IF(OR(MONTH(B809)=12, MONTH(B809)&lt;=2), "Winter", IF(AND(MONTH(B809)&gt;=7, MONTH(B809)&lt;=9), "Monsoon", "Other"))</f>
        <v>Winter</v>
      </c>
      <c r="X809">
        <f>IF(C809&gt;D809,1,0)</f>
        <v>1</v>
      </c>
      <c r="Y809" t="str">
        <f t="shared" si="24"/>
        <v>Slight Delay</v>
      </c>
      <c r="Z809">
        <f t="shared" si="25"/>
        <v>0</v>
      </c>
      <c r="AA809" s="6" t="str">
        <f>TEXT(B809, "yyyy-mm-dd")</f>
        <v>2024-02-03</v>
      </c>
    </row>
    <row r="810" spans="1:27" x14ac:dyDescent="0.3">
      <c r="A810" t="s">
        <v>898</v>
      </c>
      <c r="B810" s="1">
        <v>45325.666666666664</v>
      </c>
      <c r="C810" s="1">
        <v>45326.166666666664</v>
      </c>
      <c r="D810" s="1">
        <v>45326.083333333336</v>
      </c>
      <c r="E810" t="s">
        <v>19</v>
      </c>
      <c r="F810">
        <v>103</v>
      </c>
      <c r="G810">
        <v>4103</v>
      </c>
      <c r="H810">
        <v>699</v>
      </c>
      <c r="I810">
        <v>2</v>
      </c>
      <c r="J810" t="s">
        <v>37</v>
      </c>
      <c r="K810" t="s">
        <v>64</v>
      </c>
      <c r="L810" t="s">
        <v>131</v>
      </c>
      <c r="M810" t="s">
        <v>23</v>
      </c>
      <c r="N810" t="s">
        <v>40</v>
      </c>
      <c r="O810">
        <v>4</v>
      </c>
      <c r="P810" t="s">
        <v>25</v>
      </c>
      <c r="Q810">
        <v>4.2</v>
      </c>
      <c r="R810">
        <v>4</v>
      </c>
      <c r="S810">
        <f>(C810-D810)*24</f>
        <v>1.9999999998835847</v>
      </c>
      <c r="T810">
        <f>IF(C810&lt;=D810,1,0)</f>
        <v>0</v>
      </c>
      <c r="U810">
        <f>(C810-B810)*24</f>
        <v>12</v>
      </c>
      <c r="V810" s="2">
        <f>G810/(F810*U810)</f>
        <v>3.3195792880258899</v>
      </c>
      <c r="W810" t="str">
        <f>IF(OR(MONTH(B810)=12, MONTH(B810)&lt;=2), "Winter", IF(AND(MONTH(B810)&gt;=7, MONTH(B810)&lt;=9), "Monsoon", "Other"))</f>
        <v>Winter</v>
      </c>
      <c r="X810">
        <f>IF(C810&gt;D810,1,0)</f>
        <v>1</v>
      </c>
      <c r="Y810" t="str">
        <f t="shared" si="24"/>
        <v>Slight Delay</v>
      </c>
      <c r="Z810">
        <f t="shared" si="25"/>
        <v>0</v>
      </c>
      <c r="AA810" s="6" t="str">
        <f>TEXT(B810, "yyyy-mm-dd")</f>
        <v>2024-02-03</v>
      </c>
    </row>
    <row r="811" spans="1:27" x14ac:dyDescent="0.3">
      <c r="A811" t="s">
        <v>899</v>
      </c>
      <c r="B811" s="1">
        <v>45325.708333333336</v>
      </c>
      <c r="C811" s="1">
        <v>45326.208333333336</v>
      </c>
      <c r="D811" s="1">
        <v>45326.125</v>
      </c>
      <c r="E811" t="s">
        <v>27</v>
      </c>
      <c r="F811">
        <v>666</v>
      </c>
      <c r="G811">
        <v>789</v>
      </c>
      <c r="H811">
        <v>169</v>
      </c>
      <c r="I811">
        <v>6</v>
      </c>
      <c r="J811" t="s">
        <v>37</v>
      </c>
      <c r="K811" t="s">
        <v>21</v>
      </c>
      <c r="L811" t="s">
        <v>184</v>
      </c>
      <c r="M811" t="s">
        <v>48</v>
      </c>
      <c r="N811" t="s">
        <v>24</v>
      </c>
      <c r="O811">
        <v>4</v>
      </c>
      <c r="P811" t="s">
        <v>25</v>
      </c>
      <c r="Q811">
        <v>4.2</v>
      </c>
      <c r="R811">
        <v>4</v>
      </c>
      <c r="S811">
        <f>(C811-D811)*24</f>
        <v>2.0000000000582077</v>
      </c>
      <c r="T811">
        <f>IF(C811&lt;=D811,1,0)</f>
        <v>0</v>
      </c>
      <c r="U811">
        <f>(C811-B811)*24</f>
        <v>12</v>
      </c>
      <c r="V811" s="2">
        <f>G811/(F811*U811)</f>
        <v>9.8723723723723719E-2</v>
      </c>
      <c r="W811" t="str">
        <f>IF(OR(MONTH(B811)=12, MONTH(B811)&lt;=2), "Winter", IF(AND(MONTH(B811)&gt;=7, MONTH(B811)&lt;=9), "Monsoon", "Other"))</f>
        <v>Winter</v>
      </c>
      <c r="X811">
        <f>IF(C811&gt;D811,1,0)</f>
        <v>1</v>
      </c>
      <c r="Y811" t="str">
        <f t="shared" si="24"/>
        <v>Slight Delay</v>
      </c>
      <c r="Z811">
        <f t="shared" si="25"/>
        <v>0</v>
      </c>
      <c r="AA811" s="6" t="str">
        <f>TEXT(B811, "yyyy-mm-dd")</f>
        <v>2024-02-03</v>
      </c>
    </row>
    <row r="812" spans="1:27" x14ac:dyDescent="0.3">
      <c r="A812" t="s">
        <v>900</v>
      </c>
      <c r="B812" s="1">
        <v>45325.75</v>
      </c>
      <c r="C812" s="1">
        <v>45326.25</v>
      </c>
      <c r="D812" s="1">
        <v>45326.166666666664</v>
      </c>
      <c r="E812" t="s">
        <v>66</v>
      </c>
      <c r="F812">
        <v>329</v>
      </c>
      <c r="G812">
        <v>3661</v>
      </c>
      <c r="H812">
        <v>712</v>
      </c>
      <c r="I812">
        <v>16</v>
      </c>
      <c r="J812" t="s">
        <v>28</v>
      </c>
      <c r="K812" t="s">
        <v>38</v>
      </c>
      <c r="L812" t="s">
        <v>141</v>
      </c>
      <c r="M812" t="s">
        <v>23</v>
      </c>
      <c r="N812" t="s">
        <v>40</v>
      </c>
      <c r="P812" t="s">
        <v>25</v>
      </c>
      <c r="Q812">
        <v>4.2</v>
      </c>
      <c r="R812">
        <v>4.2</v>
      </c>
      <c r="S812">
        <f>(C812-D812)*24</f>
        <v>2.0000000000582077</v>
      </c>
      <c r="T812">
        <f>IF(C812&lt;=D812,1,0)</f>
        <v>0</v>
      </c>
      <c r="U812">
        <f>(C812-B812)*24</f>
        <v>12</v>
      </c>
      <c r="V812" s="2">
        <f>G812/(F812*U812)</f>
        <v>0.92730496453900713</v>
      </c>
      <c r="W812" t="str">
        <f>IF(OR(MONTH(B812)=12, MONTH(B812)&lt;=2), "Winter", IF(AND(MONTH(B812)&gt;=7, MONTH(B812)&lt;=9), "Monsoon", "Other"))</f>
        <v>Winter</v>
      </c>
      <c r="X812">
        <f>IF(C812&gt;D812,1,0)</f>
        <v>1</v>
      </c>
      <c r="Y812" t="str">
        <f t="shared" si="24"/>
        <v>Slight Delay</v>
      </c>
      <c r="Z812">
        <f t="shared" si="25"/>
        <v>0</v>
      </c>
      <c r="AA812" s="6" t="str">
        <f>TEXT(B812, "yyyy-mm-dd")</f>
        <v>2024-02-03</v>
      </c>
    </row>
    <row r="813" spans="1:27" x14ac:dyDescent="0.3">
      <c r="A813" t="s">
        <v>901</v>
      </c>
      <c r="B813" s="1">
        <v>45325.791666666664</v>
      </c>
      <c r="C813" s="1">
        <v>45326.291666666664</v>
      </c>
      <c r="D813" s="1">
        <v>45326.208333333336</v>
      </c>
      <c r="E813" t="s">
        <v>66</v>
      </c>
      <c r="F813">
        <v>657</v>
      </c>
      <c r="G813">
        <v>3649</v>
      </c>
      <c r="H813">
        <v>747</v>
      </c>
      <c r="I813">
        <v>24</v>
      </c>
      <c r="J813" t="s">
        <v>28</v>
      </c>
      <c r="K813" t="s">
        <v>21</v>
      </c>
      <c r="L813" t="s">
        <v>76</v>
      </c>
      <c r="M813" t="s">
        <v>61</v>
      </c>
      <c r="N813" t="s">
        <v>24</v>
      </c>
      <c r="O813">
        <v>4.7</v>
      </c>
      <c r="P813" t="s">
        <v>25</v>
      </c>
      <c r="Q813">
        <v>4.3</v>
      </c>
      <c r="R813">
        <v>4.7</v>
      </c>
      <c r="S813">
        <f>(C813-D813)*24</f>
        <v>1.9999999998835847</v>
      </c>
      <c r="T813">
        <f>IF(C813&lt;=D813,1,0)</f>
        <v>0</v>
      </c>
      <c r="U813">
        <f>(C813-B813)*24</f>
        <v>12</v>
      </c>
      <c r="V813" s="2">
        <f>G813/(F813*U813)</f>
        <v>0.46283612379502792</v>
      </c>
      <c r="W813" t="str">
        <f>IF(OR(MONTH(B813)=12, MONTH(B813)&lt;=2), "Winter", IF(AND(MONTH(B813)&gt;=7, MONTH(B813)&lt;=9), "Monsoon", "Other"))</f>
        <v>Winter</v>
      </c>
      <c r="X813">
        <f>IF(C813&gt;D813,1,0)</f>
        <v>1</v>
      </c>
      <c r="Y813" t="str">
        <f t="shared" si="24"/>
        <v>Slight Delay</v>
      </c>
      <c r="Z813">
        <f t="shared" si="25"/>
        <v>0</v>
      </c>
      <c r="AA813" s="6" t="str">
        <f>TEXT(B813, "yyyy-mm-dd")</f>
        <v>2024-02-03</v>
      </c>
    </row>
    <row r="814" spans="1:27" x14ac:dyDescent="0.3">
      <c r="A814" t="s">
        <v>902</v>
      </c>
      <c r="B814" s="1">
        <v>45325.833333333336</v>
      </c>
      <c r="C814" s="1">
        <v>45326.333333333336</v>
      </c>
      <c r="D814" s="1">
        <v>45326.25</v>
      </c>
      <c r="E814" t="s">
        <v>19</v>
      </c>
      <c r="F814">
        <v>978</v>
      </c>
      <c r="G814">
        <v>3294</v>
      </c>
      <c r="H814">
        <v>514</v>
      </c>
      <c r="I814">
        <v>27</v>
      </c>
      <c r="J814" t="s">
        <v>33</v>
      </c>
      <c r="K814" t="s">
        <v>64</v>
      </c>
      <c r="L814" t="s">
        <v>78</v>
      </c>
      <c r="M814" t="s">
        <v>48</v>
      </c>
      <c r="N814" t="s">
        <v>40</v>
      </c>
      <c r="O814">
        <v>3.8</v>
      </c>
      <c r="P814" t="s">
        <v>25</v>
      </c>
      <c r="Q814">
        <v>4.2</v>
      </c>
      <c r="R814">
        <v>3.8</v>
      </c>
      <c r="S814">
        <f>(C814-D814)*24</f>
        <v>2.0000000000582077</v>
      </c>
      <c r="T814">
        <f>IF(C814&lt;=D814,1,0)</f>
        <v>0</v>
      </c>
      <c r="U814">
        <f>(C814-B814)*24</f>
        <v>12</v>
      </c>
      <c r="V814" s="2">
        <f>G814/(F814*U814)</f>
        <v>0.28067484662576686</v>
      </c>
      <c r="W814" t="str">
        <f>IF(OR(MONTH(B814)=12, MONTH(B814)&lt;=2), "Winter", IF(AND(MONTH(B814)&gt;=7, MONTH(B814)&lt;=9), "Monsoon", "Other"))</f>
        <v>Winter</v>
      </c>
      <c r="X814">
        <f>IF(C814&gt;D814,1,0)</f>
        <v>1</v>
      </c>
      <c r="Y814" t="str">
        <f t="shared" si="24"/>
        <v>Slight Delay</v>
      </c>
      <c r="Z814">
        <f t="shared" si="25"/>
        <v>0</v>
      </c>
      <c r="AA814" s="6" t="str">
        <f>TEXT(B814, "yyyy-mm-dd")</f>
        <v>2024-02-03</v>
      </c>
    </row>
    <row r="815" spans="1:27" x14ac:dyDescent="0.3">
      <c r="A815" t="s">
        <v>903</v>
      </c>
      <c r="B815" s="1">
        <v>45325.875</v>
      </c>
      <c r="C815" s="1">
        <v>45326.375</v>
      </c>
      <c r="D815" s="1">
        <v>45326.291666666664</v>
      </c>
      <c r="E815" t="s">
        <v>19</v>
      </c>
      <c r="F815">
        <v>555</v>
      </c>
      <c r="G815">
        <v>2164</v>
      </c>
      <c r="H815">
        <v>664</v>
      </c>
      <c r="I815">
        <v>3</v>
      </c>
      <c r="J815" t="s">
        <v>33</v>
      </c>
      <c r="K815" t="s">
        <v>38</v>
      </c>
      <c r="L815" t="s">
        <v>131</v>
      </c>
      <c r="M815" t="s">
        <v>30</v>
      </c>
      <c r="N815" t="s">
        <v>40</v>
      </c>
      <c r="P815" t="s">
        <v>25</v>
      </c>
      <c r="Q815">
        <v>4.3</v>
      </c>
      <c r="R815">
        <v>4.3</v>
      </c>
      <c r="S815">
        <f>(C815-D815)*24</f>
        <v>2.0000000000582077</v>
      </c>
      <c r="T815">
        <f>IF(C815&lt;=D815,1,0)</f>
        <v>0</v>
      </c>
      <c r="U815">
        <f>(C815-B815)*24</f>
        <v>12</v>
      </c>
      <c r="V815" s="2">
        <f>G815/(F815*U815)</f>
        <v>0.32492492492492492</v>
      </c>
      <c r="W815" t="str">
        <f>IF(OR(MONTH(B815)=12, MONTH(B815)&lt;=2), "Winter", IF(AND(MONTH(B815)&gt;=7, MONTH(B815)&lt;=9), "Monsoon", "Other"))</f>
        <v>Winter</v>
      </c>
      <c r="X815">
        <f>IF(C815&gt;D815,1,0)</f>
        <v>1</v>
      </c>
      <c r="Y815" t="str">
        <f t="shared" si="24"/>
        <v>Slight Delay</v>
      </c>
      <c r="Z815">
        <f t="shared" si="25"/>
        <v>0</v>
      </c>
      <c r="AA815" s="6" t="str">
        <f>TEXT(B815, "yyyy-mm-dd")</f>
        <v>2024-02-03</v>
      </c>
    </row>
    <row r="816" spans="1:27" x14ac:dyDescent="0.3">
      <c r="A816" t="s">
        <v>904</v>
      </c>
      <c r="B816" s="1">
        <v>45325.916666666664</v>
      </c>
      <c r="C816" s="1">
        <v>45326.416666666664</v>
      </c>
      <c r="D816" s="1">
        <v>45326.333333333336</v>
      </c>
      <c r="E816" t="s">
        <v>19</v>
      </c>
      <c r="F816">
        <v>708</v>
      </c>
      <c r="G816">
        <v>2214</v>
      </c>
      <c r="H816">
        <v>183</v>
      </c>
      <c r="I816">
        <v>9</v>
      </c>
      <c r="J816" t="s">
        <v>37</v>
      </c>
      <c r="K816" t="s">
        <v>38</v>
      </c>
      <c r="L816" t="s">
        <v>58</v>
      </c>
      <c r="M816" t="s">
        <v>48</v>
      </c>
      <c r="N816" t="s">
        <v>40</v>
      </c>
      <c r="O816">
        <v>4</v>
      </c>
      <c r="P816" t="s">
        <v>25</v>
      </c>
      <c r="Q816">
        <v>4.2</v>
      </c>
      <c r="R816">
        <v>4</v>
      </c>
      <c r="S816">
        <f>(C816-D816)*24</f>
        <v>1.9999999998835847</v>
      </c>
      <c r="T816">
        <f>IF(C816&lt;=D816,1,0)</f>
        <v>0</v>
      </c>
      <c r="U816">
        <f>(C816-B816)*24</f>
        <v>12</v>
      </c>
      <c r="V816" s="2">
        <f>G816/(F816*U816)</f>
        <v>0.26059322033898308</v>
      </c>
      <c r="W816" t="str">
        <f>IF(OR(MONTH(B816)=12, MONTH(B816)&lt;=2), "Winter", IF(AND(MONTH(B816)&gt;=7, MONTH(B816)&lt;=9), "Monsoon", "Other"))</f>
        <v>Winter</v>
      </c>
      <c r="X816">
        <f>IF(C816&gt;D816,1,0)</f>
        <v>1</v>
      </c>
      <c r="Y816" t="str">
        <f t="shared" si="24"/>
        <v>Slight Delay</v>
      </c>
      <c r="Z816">
        <f t="shared" si="25"/>
        <v>0</v>
      </c>
      <c r="AA816" s="6" t="str">
        <f>TEXT(B816, "yyyy-mm-dd")</f>
        <v>2024-02-03</v>
      </c>
    </row>
    <row r="817" spans="1:27" x14ac:dyDescent="0.3">
      <c r="A817" t="s">
        <v>905</v>
      </c>
      <c r="B817" s="1">
        <v>45325.958333333336</v>
      </c>
      <c r="C817" s="1">
        <v>45326.458333333336</v>
      </c>
      <c r="D817" s="1">
        <v>45326.375</v>
      </c>
      <c r="E817" t="s">
        <v>19</v>
      </c>
      <c r="F817">
        <v>879</v>
      </c>
      <c r="G817">
        <v>2562</v>
      </c>
      <c r="H817">
        <v>354</v>
      </c>
      <c r="I817">
        <v>15</v>
      </c>
      <c r="J817" t="s">
        <v>20</v>
      </c>
      <c r="K817" t="s">
        <v>64</v>
      </c>
      <c r="L817" t="s">
        <v>47</v>
      </c>
      <c r="M817" t="s">
        <v>23</v>
      </c>
      <c r="N817" t="s">
        <v>24</v>
      </c>
      <c r="P817" t="s">
        <v>25</v>
      </c>
      <c r="Q817">
        <v>4.3</v>
      </c>
      <c r="R817">
        <v>4.3</v>
      </c>
      <c r="S817">
        <f>(C817-D817)*24</f>
        <v>2.0000000000582077</v>
      </c>
      <c r="T817">
        <f>IF(C817&lt;=D817,1,0)</f>
        <v>0</v>
      </c>
      <c r="U817">
        <f>(C817-B817)*24</f>
        <v>12</v>
      </c>
      <c r="V817" s="2">
        <f>G817/(F817*U817)</f>
        <v>0.24288964732650739</v>
      </c>
      <c r="W817" t="str">
        <f>IF(OR(MONTH(B817)=12, MONTH(B817)&lt;=2), "Winter", IF(AND(MONTH(B817)&gt;=7, MONTH(B817)&lt;=9), "Monsoon", "Other"))</f>
        <v>Winter</v>
      </c>
      <c r="X817">
        <f>IF(C817&gt;D817,1,0)</f>
        <v>1</v>
      </c>
      <c r="Y817" t="str">
        <f t="shared" si="24"/>
        <v>Slight Delay</v>
      </c>
      <c r="Z817">
        <f t="shared" si="25"/>
        <v>0</v>
      </c>
      <c r="AA817" s="6" t="str">
        <f>TEXT(B817, "yyyy-mm-dd")</f>
        <v>2024-02-03</v>
      </c>
    </row>
    <row r="818" spans="1:27" x14ac:dyDescent="0.3">
      <c r="A818" t="s">
        <v>906</v>
      </c>
      <c r="B818" s="1">
        <v>45326</v>
      </c>
      <c r="C818" s="1">
        <v>45326.5</v>
      </c>
      <c r="D818" s="1">
        <v>45326.416666666664</v>
      </c>
      <c r="E818" t="s">
        <v>55</v>
      </c>
      <c r="F818">
        <v>78</v>
      </c>
      <c r="G818">
        <v>2789</v>
      </c>
      <c r="H818">
        <v>214</v>
      </c>
      <c r="I818">
        <v>26</v>
      </c>
      <c r="J818" t="s">
        <v>37</v>
      </c>
      <c r="K818" t="s">
        <v>64</v>
      </c>
      <c r="L818" t="s">
        <v>39</v>
      </c>
      <c r="M818" t="s">
        <v>48</v>
      </c>
      <c r="N818" t="s">
        <v>24</v>
      </c>
      <c r="O818">
        <v>4.2</v>
      </c>
      <c r="P818" t="s">
        <v>25</v>
      </c>
      <c r="Q818">
        <v>4.2</v>
      </c>
      <c r="R818">
        <v>4.2</v>
      </c>
      <c r="S818">
        <f>(C818-D818)*24</f>
        <v>2.0000000000582077</v>
      </c>
      <c r="T818">
        <f>IF(C818&lt;=D818,1,0)</f>
        <v>0</v>
      </c>
      <c r="U818">
        <f>(C818-B818)*24</f>
        <v>12</v>
      </c>
      <c r="V818" s="2">
        <f>G818/(F818*U818)</f>
        <v>2.9797008547008548</v>
      </c>
      <c r="W818" t="str">
        <f>IF(OR(MONTH(B818)=12, MONTH(B818)&lt;=2), "Winter", IF(AND(MONTH(B818)&gt;=7, MONTH(B818)&lt;=9), "Monsoon", "Other"))</f>
        <v>Winter</v>
      </c>
      <c r="X818">
        <f>IF(C818&gt;D818,1,0)</f>
        <v>1</v>
      </c>
      <c r="Y818" t="str">
        <f t="shared" si="24"/>
        <v>Slight Delay</v>
      </c>
      <c r="Z818">
        <f t="shared" si="25"/>
        <v>0</v>
      </c>
      <c r="AA818" s="6" t="str">
        <f>TEXT(B818, "yyyy-mm-dd")</f>
        <v>2024-02-04</v>
      </c>
    </row>
    <row r="819" spans="1:27" x14ac:dyDescent="0.3">
      <c r="A819" t="s">
        <v>907</v>
      </c>
      <c r="B819" s="1">
        <v>45326.041666666664</v>
      </c>
      <c r="C819" s="1">
        <v>45326.541666666664</v>
      </c>
      <c r="D819" s="1">
        <v>45326.458333333336</v>
      </c>
      <c r="E819" t="s">
        <v>27</v>
      </c>
      <c r="F819">
        <v>961</v>
      </c>
      <c r="G819">
        <v>3768</v>
      </c>
      <c r="H819">
        <v>209</v>
      </c>
      <c r="I819">
        <v>1</v>
      </c>
      <c r="J819" t="s">
        <v>20</v>
      </c>
      <c r="K819" t="s">
        <v>34</v>
      </c>
      <c r="L819" t="s">
        <v>74</v>
      </c>
      <c r="M819" t="s">
        <v>48</v>
      </c>
      <c r="N819" t="s">
        <v>40</v>
      </c>
      <c r="O819">
        <v>3.8</v>
      </c>
      <c r="P819" t="s">
        <v>25</v>
      </c>
      <c r="Q819">
        <v>4.2</v>
      </c>
      <c r="R819">
        <v>3.8</v>
      </c>
      <c r="S819">
        <f>(C819-D819)*24</f>
        <v>1.9999999998835847</v>
      </c>
      <c r="T819">
        <f>IF(C819&lt;=D819,1,0)</f>
        <v>0</v>
      </c>
      <c r="U819">
        <f>(C819-B819)*24</f>
        <v>12</v>
      </c>
      <c r="V819" s="2">
        <f>G819/(F819*U819)</f>
        <v>0.3267429760665973</v>
      </c>
      <c r="W819" t="str">
        <f>IF(OR(MONTH(B819)=12, MONTH(B819)&lt;=2), "Winter", IF(AND(MONTH(B819)&gt;=7, MONTH(B819)&lt;=9), "Monsoon", "Other"))</f>
        <v>Winter</v>
      </c>
      <c r="X819">
        <f>IF(C819&gt;D819,1,0)</f>
        <v>1</v>
      </c>
      <c r="Y819" t="str">
        <f t="shared" si="24"/>
        <v>Slight Delay</v>
      </c>
      <c r="Z819">
        <f t="shared" si="25"/>
        <v>0</v>
      </c>
      <c r="AA819" s="6" t="str">
        <f>TEXT(B819, "yyyy-mm-dd")</f>
        <v>2024-02-04</v>
      </c>
    </row>
    <row r="820" spans="1:27" x14ac:dyDescent="0.3">
      <c r="A820" t="s">
        <v>908</v>
      </c>
      <c r="B820" s="1">
        <v>45326.083333333336</v>
      </c>
      <c r="C820" s="1">
        <v>45326.583333333336</v>
      </c>
      <c r="D820" s="1">
        <v>45326.5</v>
      </c>
      <c r="E820" t="s">
        <v>32</v>
      </c>
      <c r="F820">
        <v>542</v>
      </c>
      <c r="G820">
        <v>743</v>
      </c>
      <c r="H820">
        <v>573</v>
      </c>
      <c r="I820">
        <v>23</v>
      </c>
      <c r="J820" t="s">
        <v>20</v>
      </c>
      <c r="K820" t="s">
        <v>34</v>
      </c>
      <c r="L820" t="s">
        <v>109</v>
      </c>
      <c r="M820" t="s">
        <v>45</v>
      </c>
      <c r="N820" t="s">
        <v>40</v>
      </c>
      <c r="O820">
        <v>4.5</v>
      </c>
      <c r="P820" t="s">
        <v>25</v>
      </c>
      <c r="Q820">
        <v>4.2</v>
      </c>
      <c r="R820">
        <v>4.5</v>
      </c>
      <c r="S820">
        <f>(C820-D820)*24</f>
        <v>2.0000000000582077</v>
      </c>
      <c r="T820">
        <f>IF(C820&lt;=D820,1,0)</f>
        <v>0</v>
      </c>
      <c r="U820">
        <f>(C820-B820)*24</f>
        <v>12</v>
      </c>
      <c r="V820" s="2">
        <f>G820/(F820*U820)</f>
        <v>0.11423739237392373</v>
      </c>
      <c r="W820" t="str">
        <f>IF(OR(MONTH(B820)=12, MONTH(B820)&lt;=2), "Winter", IF(AND(MONTH(B820)&gt;=7, MONTH(B820)&lt;=9), "Monsoon", "Other"))</f>
        <v>Winter</v>
      </c>
      <c r="X820">
        <f>IF(C820&gt;D820,1,0)</f>
        <v>1</v>
      </c>
      <c r="Y820" t="str">
        <f t="shared" si="24"/>
        <v>Slight Delay</v>
      </c>
      <c r="Z820">
        <f t="shared" si="25"/>
        <v>0</v>
      </c>
      <c r="AA820" s="6" t="str">
        <f>TEXT(B820, "yyyy-mm-dd")</f>
        <v>2024-02-04</v>
      </c>
    </row>
    <row r="821" spans="1:27" x14ac:dyDescent="0.3">
      <c r="A821" t="s">
        <v>909</v>
      </c>
      <c r="B821" s="1">
        <v>45326.125</v>
      </c>
      <c r="C821" s="1">
        <v>45326.625</v>
      </c>
      <c r="D821" s="1">
        <v>45326.541666666664</v>
      </c>
      <c r="E821" t="s">
        <v>32</v>
      </c>
      <c r="F821">
        <v>818</v>
      </c>
      <c r="G821">
        <v>4719</v>
      </c>
      <c r="H821">
        <v>461</v>
      </c>
      <c r="I821">
        <v>28</v>
      </c>
      <c r="J821" t="s">
        <v>33</v>
      </c>
      <c r="K821" t="s">
        <v>64</v>
      </c>
      <c r="L821" t="s">
        <v>155</v>
      </c>
      <c r="M821" t="s">
        <v>45</v>
      </c>
      <c r="N821" t="s">
        <v>40</v>
      </c>
      <c r="O821">
        <v>4.2</v>
      </c>
      <c r="P821" t="s">
        <v>25</v>
      </c>
      <c r="Q821">
        <v>4.2</v>
      </c>
      <c r="R821">
        <v>4.2</v>
      </c>
      <c r="S821">
        <f>(C821-D821)*24</f>
        <v>2.0000000000582077</v>
      </c>
      <c r="T821">
        <f>IF(C821&lt;=D821,1,0)</f>
        <v>0</v>
      </c>
      <c r="U821">
        <f>(C821-B821)*24</f>
        <v>12</v>
      </c>
      <c r="V821" s="2">
        <f>G821/(F821*U821)</f>
        <v>0.48074572127139364</v>
      </c>
      <c r="W821" t="str">
        <f>IF(OR(MONTH(B821)=12, MONTH(B821)&lt;=2), "Winter", IF(AND(MONTH(B821)&gt;=7, MONTH(B821)&lt;=9), "Monsoon", "Other"))</f>
        <v>Winter</v>
      </c>
      <c r="X821">
        <f>IF(C821&gt;D821,1,0)</f>
        <v>1</v>
      </c>
      <c r="Y821" t="str">
        <f t="shared" si="24"/>
        <v>Slight Delay</v>
      </c>
      <c r="Z821">
        <f t="shared" si="25"/>
        <v>0</v>
      </c>
      <c r="AA821" s="6" t="str">
        <f>TEXT(B821, "yyyy-mm-dd")</f>
        <v>2024-02-04</v>
      </c>
    </row>
    <row r="822" spans="1:27" x14ac:dyDescent="0.3">
      <c r="A822" t="s">
        <v>910</v>
      </c>
      <c r="B822" s="1">
        <v>45326.166666666664</v>
      </c>
      <c r="C822" s="1">
        <v>45326.666666666664</v>
      </c>
      <c r="D822" s="1">
        <v>45326.583333333336</v>
      </c>
      <c r="E822" t="s">
        <v>27</v>
      </c>
      <c r="F822">
        <v>414</v>
      </c>
      <c r="G822">
        <v>4764</v>
      </c>
      <c r="H822">
        <v>726</v>
      </c>
      <c r="I822">
        <v>2</v>
      </c>
      <c r="J822" t="s">
        <v>28</v>
      </c>
      <c r="K822" t="s">
        <v>38</v>
      </c>
      <c r="L822" t="s">
        <v>67</v>
      </c>
      <c r="M822" t="s">
        <v>23</v>
      </c>
      <c r="N822" t="s">
        <v>24</v>
      </c>
      <c r="P822" t="s">
        <v>25</v>
      </c>
      <c r="Q822">
        <v>4.3</v>
      </c>
      <c r="R822">
        <v>4.3</v>
      </c>
      <c r="S822">
        <f>(C822-D822)*24</f>
        <v>1.9999999998835847</v>
      </c>
      <c r="T822">
        <f>IF(C822&lt;=D822,1,0)</f>
        <v>0</v>
      </c>
      <c r="U822">
        <f>(C822-B822)*24</f>
        <v>12</v>
      </c>
      <c r="V822" s="2">
        <f>G822/(F822*U822)</f>
        <v>0.95893719806763289</v>
      </c>
      <c r="W822" t="str">
        <f>IF(OR(MONTH(B822)=12, MONTH(B822)&lt;=2), "Winter", IF(AND(MONTH(B822)&gt;=7, MONTH(B822)&lt;=9), "Monsoon", "Other"))</f>
        <v>Winter</v>
      </c>
      <c r="X822">
        <f>IF(C822&gt;D822,1,0)</f>
        <v>1</v>
      </c>
      <c r="Y822" t="str">
        <f t="shared" si="24"/>
        <v>Slight Delay</v>
      </c>
      <c r="Z822">
        <f t="shared" si="25"/>
        <v>0</v>
      </c>
      <c r="AA822" s="6" t="str">
        <f>TEXT(B822, "yyyy-mm-dd")</f>
        <v>2024-02-04</v>
      </c>
    </row>
    <row r="823" spans="1:27" x14ac:dyDescent="0.3">
      <c r="A823" t="s">
        <v>911</v>
      </c>
      <c r="B823" s="1">
        <v>45326.208333333336</v>
      </c>
      <c r="C823" s="1">
        <v>45326.708333333336</v>
      </c>
      <c r="D823" s="1">
        <v>45326.625</v>
      </c>
      <c r="E823" t="s">
        <v>55</v>
      </c>
      <c r="F823">
        <v>705</v>
      </c>
      <c r="G823">
        <v>3341</v>
      </c>
      <c r="H823">
        <v>605</v>
      </c>
      <c r="I823">
        <v>11</v>
      </c>
      <c r="J823" t="s">
        <v>20</v>
      </c>
      <c r="K823" t="s">
        <v>64</v>
      </c>
      <c r="L823" t="s">
        <v>113</v>
      </c>
      <c r="M823" t="s">
        <v>61</v>
      </c>
      <c r="N823" t="s">
        <v>40</v>
      </c>
      <c r="O823">
        <v>4.5</v>
      </c>
      <c r="P823" t="s">
        <v>25</v>
      </c>
      <c r="Q823">
        <v>4.4000000000000004</v>
      </c>
      <c r="R823">
        <v>4.5</v>
      </c>
      <c r="S823">
        <f>(C823-D823)*24</f>
        <v>2.0000000000582077</v>
      </c>
      <c r="T823">
        <f>IF(C823&lt;=D823,1,0)</f>
        <v>0</v>
      </c>
      <c r="U823">
        <f>(C823-B823)*24</f>
        <v>12</v>
      </c>
      <c r="V823" s="2">
        <f>G823/(F823*U823)</f>
        <v>0.39491725768321512</v>
      </c>
      <c r="W823" t="str">
        <f>IF(OR(MONTH(B823)=12, MONTH(B823)&lt;=2), "Winter", IF(AND(MONTH(B823)&gt;=7, MONTH(B823)&lt;=9), "Monsoon", "Other"))</f>
        <v>Winter</v>
      </c>
      <c r="X823">
        <f>IF(C823&gt;D823,1,0)</f>
        <v>1</v>
      </c>
      <c r="Y823" t="str">
        <f t="shared" si="24"/>
        <v>Slight Delay</v>
      </c>
      <c r="Z823">
        <f t="shared" si="25"/>
        <v>0</v>
      </c>
      <c r="AA823" s="6" t="str">
        <f>TEXT(B823, "yyyy-mm-dd")</f>
        <v>2024-02-04</v>
      </c>
    </row>
    <row r="824" spans="1:27" x14ac:dyDescent="0.3">
      <c r="A824" t="s">
        <v>912</v>
      </c>
      <c r="B824" s="1">
        <v>45326.25</v>
      </c>
      <c r="C824" s="1">
        <v>45326.75</v>
      </c>
      <c r="D824" s="1">
        <v>45326.666666666664</v>
      </c>
      <c r="E824" t="s">
        <v>19</v>
      </c>
      <c r="F824">
        <v>817</v>
      </c>
      <c r="G824">
        <v>4322</v>
      </c>
      <c r="H824">
        <v>197</v>
      </c>
      <c r="I824">
        <v>8</v>
      </c>
      <c r="J824" t="s">
        <v>33</v>
      </c>
      <c r="K824" t="s">
        <v>38</v>
      </c>
      <c r="L824" t="s">
        <v>51</v>
      </c>
      <c r="M824" t="s">
        <v>23</v>
      </c>
      <c r="N824" t="s">
        <v>24</v>
      </c>
      <c r="O824">
        <v>3.8</v>
      </c>
      <c r="P824" t="s">
        <v>25</v>
      </c>
      <c r="Q824">
        <v>4.3</v>
      </c>
      <c r="R824">
        <v>3.8</v>
      </c>
      <c r="S824">
        <f>(C824-D824)*24</f>
        <v>2.0000000000582077</v>
      </c>
      <c r="T824">
        <f>IF(C824&lt;=D824,1,0)</f>
        <v>0</v>
      </c>
      <c r="U824">
        <f>(C824-B824)*24</f>
        <v>12</v>
      </c>
      <c r="V824" s="2">
        <f>G824/(F824*U824)</f>
        <v>0.44084047327621378</v>
      </c>
      <c r="W824" t="str">
        <f>IF(OR(MONTH(B824)=12, MONTH(B824)&lt;=2), "Winter", IF(AND(MONTH(B824)&gt;=7, MONTH(B824)&lt;=9), "Monsoon", "Other"))</f>
        <v>Winter</v>
      </c>
      <c r="X824">
        <f>IF(C824&gt;D824,1,0)</f>
        <v>1</v>
      </c>
      <c r="Y824" t="str">
        <f t="shared" si="24"/>
        <v>Slight Delay</v>
      </c>
      <c r="Z824">
        <f t="shared" si="25"/>
        <v>0</v>
      </c>
      <c r="AA824" s="6" t="str">
        <f>TEXT(B824, "yyyy-mm-dd")</f>
        <v>2024-02-04</v>
      </c>
    </row>
    <row r="825" spans="1:27" x14ac:dyDescent="0.3">
      <c r="A825" t="s">
        <v>913</v>
      </c>
      <c r="B825" s="1">
        <v>45326.291666666664</v>
      </c>
      <c r="C825" s="1">
        <v>45326.791666666664</v>
      </c>
      <c r="D825" s="1">
        <v>45326.708333333336</v>
      </c>
      <c r="E825" t="s">
        <v>50</v>
      </c>
      <c r="F825">
        <v>546</v>
      </c>
      <c r="G825">
        <v>2947</v>
      </c>
      <c r="H825">
        <v>301</v>
      </c>
      <c r="I825">
        <v>11</v>
      </c>
      <c r="J825" t="s">
        <v>33</v>
      </c>
      <c r="K825" t="s">
        <v>21</v>
      </c>
      <c r="L825" t="s">
        <v>42</v>
      </c>
      <c r="M825" t="s">
        <v>30</v>
      </c>
      <c r="N825" t="s">
        <v>40</v>
      </c>
      <c r="O825">
        <v>4.2</v>
      </c>
      <c r="P825" t="s">
        <v>25</v>
      </c>
      <c r="Q825">
        <v>4.3</v>
      </c>
      <c r="R825">
        <v>4.2</v>
      </c>
      <c r="S825">
        <f>(C825-D825)*24</f>
        <v>1.9999999998835847</v>
      </c>
      <c r="T825">
        <f>IF(C825&lt;=D825,1,0)</f>
        <v>0</v>
      </c>
      <c r="U825">
        <f>(C825-B825)*24</f>
        <v>12</v>
      </c>
      <c r="V825" s="2">
        <f>G825/(F825*U825)</f>
        <v>0.4497863247863248</v>
      </c>
      <c r="W825" t="str">
        <f>IF(OR(MONTH(B825)=12, MONTH(B825)&lt;=2), "Winter", IF(AND(MONTH(B825)&gt;=7, MONTH(B825)&lt;=9), "Monsoon", "Other"))</f>
        <v>Winter</v>
      </c>
      <c r="X825">
        <f>IF(C825&gt;D825,1,0)</f>
        <v>1</v>
      </c>
      <c r="Y825" t="str">
        <f t="shared" si="24"/>
        <v>Slight Delay</v>
      </c>
      <c r="Z825">
        <f t="shared" si="25"/>
        <v>0</v>
      </c>
      <c r="AA825" s="6" t="str">
        <f>TEXT(B825, "yyyy-mm-dd")</f>
        <v>2024-02-04</v>
      </c>
    </row>
    <row r="826" spans="1:27" x14ac:dyDescent="0.3">
      <c r="A826" t="s">
        <v>914</v>
      </c>
      <c r="B826" s="1">
        <v>45326.333333333336</v>
      </c>
      <c r="C826" s="1">
        <v>45326.833333333336</v>
      </c>
      <c r="D826" s="1">
        <v>45326.75</v>
      </c>
      <c r="E826" t="s">
        <v>55</v>
      </c>
      <c r="F826">
        <v>640</v>
      </c>
      <c r="G826">
        <v>571</v>
      </c>
      <c r="H826">
        <v>111</v>
      </c>
      <c r="I826">
        <v>8</v>
      </c>
      <c r="J826" t="s">
        <v>33</v>
      </c>
      <c r="K826" t="s">
        <v>21</v>
      </c>
      <c r="L826" t="s">
        <v>74</v>
      </c>
      <c r="M826" t="s">
        <v>61</v>
      </c>
      <c r="N826" t="s">
        <v>24</v>
      </c>
      <c r="O826">
        <v>4.2</v>
      </c>
      <c r="P826" t="s">
        <v>25</v>
      </c>
      <c r="Q826">
        <v>4.3</v>
      </c>
      <c r="R826">
        <v>4.2</v>
      </c>
      <c r="S826">
        <f>(C826-D826)*24</f>
        <v>2.0000000000582077</v>
      </c>
      <c r="T826">
        <f>IF(C826&lt;=D826,1,0)</f>
        <v>0</v>
      </c>
      <c r="U826">
        <f>(C826-B826)*24</f>
        <v>12</v>
      </c>
      <c r="V826" s="2">
        <f>G826/(F826*U826)</f>
        <v>7.434895833333334E-2</v>
      </c>
      <c r="W826" t="str">
        <f>IF(OR(MONTH(B826)=12, MONTH(B826)&lt;=2), "Winter", IF(AND(MONTH(B826)&gt;=7, MONTH(B826)&lt;=9), "Monsoon", "Other"))</f>
        <v>Winter</v>
      </c>
      <c r="X826">
        <f>IF(C826&gt;D826,1,0)</f>
        <v>1</v>
      </c>
      <c r="Y826" t="str">
        <f t="shared" si="24"/>
        <v>Slight Delay</v>
      </c>
      <c r="Z826">
        <f t="shared" si="25"/>
        <v>0</v>
      </c>
      <c r="AA826" s="6" t="str">
        <f>TEXT(B826, "yyyy-mm-dd")</f>
        <v>2024-02-04</v>
      </c>
    </row>
    <row r="827" spans="1:27" x14ac:dyDescent="0.3">
      <c r="A827" t="s">
        <v>915</v>
      </c>
      <c r="B827" s="1">
        <v>45326.375</v>
      </c>
      <c r="C827" s="1">
        <v>45326.875</v>
      </c>
      <c r="D827" s="1">
        <v>45326.791666666664</v>
      </c>
      <c r="E827" t="s">
        <v>50</v>
      </c>
      <c r="F827">
        <v>75</v>
      </c>
      <c r="G827">
        <v>1772</v>
      </c>
      <c r="H827">
        <v>478</v>
      </c>
      <c r="I827">
        <v>7</v>
      </c>
      <c r="J827" t="s">
        <v>37</v>
      </c>
      <c r="K827" t="s">
        <v>38</v>
      </c>
      <c r="L827" t="s">
        <v>60</v>
      </c>
      <c r="M827" t="s">
        <v>48</v>
      </c>
      <c r="N827" t="s">
        <v>24</v>
      </c>
      <c r="P827" t="s">
        <v>25</v>
      </c>
      <c r="Q827">
        <v>4.2</v>
      </c>
      <c r="R827">
        <v>4.2</v>
      </c>
      <c r="S827">
        <f>(C827-D827)*24</f>
        <v>2.0000000000582077</v>
      </c>
      <c r="T827">
        <f>IF(C827&lt;=D827,1,0)</f>
        <v>0</v>
      </c>
      <c r="U827">
        <f>(C827-B827)*24</f>
        <v>12</v>
      </c>
      <c r="V827" s="2">
        <f>G827/(F827*U827)</f>
        <v>1.9688888888888889</v>
      </c>
      <c r="W827" t="str">
        <f>IF(OR(MONTH(B827)=12, MONTH(B827)&lt;=2), "Winter", IF(AND(MONTH(B827)&gt;=7, MONTH(B827)&lt;=9), "Monsoon", "Other"))</f>
        <v>Winter</v>
      </c>
      <c r="X827">
        <f>IF(C827&gt;D827,1,0)</f>
        <v>1</v>
      </c>
      <c r="Y827" t="str">
        <f t="shared" si="24"/>
        <v>Slight Delay</v>
      </c>
      <c r="Z827">
        <f t="shared" si="25"/>
        <v>0</v>
      </c>
      <c r="AA827" s="6" t="str">
        <f>TEXT(B827, "yyyy-mm-dd")</f>
        <v>2024-02-04</v>
      </c>
    </row>
    <row r="828" spans="1:27" x14ac:dyDescent="0.3">
      <c r="A828" t="s">
        <v>916</v>
      </c>
      <c r="B828" s="1">
        <v>45326.416666666664</v>
      </c>
      <c r="C828" s="1">
        <v>45326.916666666664</v>
      </c>
      <c r="D828" s="1">
        <v>45326.833333333336</v>
      </c>
      <c r="E828" t="s">
        <v>50</v>
      </c>
      <c r="F828">
        <v>548</v>
      </c>
      <c r="G828">
        <v>1946</v>
      </c>
      <c r="H828">
        <v>532</v>
      </c>
      <c r="I828">
        <v>7</v>
      </c>
      <c r="J828" t="s">
        <v>37</v>
      </c>
      <c r="K828" t="s">
        <v>21</v>
      </c>
      <c r="L828" t="s">
        <v>141</v>
      </c>
      <c r="M828" t="s">
        <v>45</v>
      </c>
      <c r="N828" t="s">
        <v>40</v>
      </c>
      <c r="O828">
        <v>4.7</v>
      </c>
      <c r="P828" t="s">
        <v>25</v>
      </c>
      <c r="Q828">
        <v>4.2</v>
      </c>
      <c r="R828">
        <v>4.7</v>
      </c>
      <c r="S828">
        <f>(C828-D828)*24</f>
        <v>1.9999999998835847</v>
      </c>
      <c r="T828">
        <f>IF(C828&lt;=D828,1,0)</f>
        <v>0</v>
      </c>
      <c r="U828">
        <f>(C828-B828)*24</f>
        <v>12</v>
      </c>
      <c r="V828" s="2">
        <f>G828/(F828*U828)</f>
        <v>0.29592457420924573</v>
      </c>
      <c r="W828" t="str">
        <f>IF(OR(MONTH(B828)=12, MONTH(B828)&lt;=2), "Winter", IF(AND(MONTH(B828)&gt;=7, MONTH(B828)&lt;=9), "Monsoon", "Other"))</f>
        <v>Winter</v>
      </c>
      <c r="X828">
        <f>IF(C828&gt;D828,1,0)</f>
        <v>1</v>
      </c>
      <c r="Y828" t="str">
        <f t="shared" si="24"/>
        <v>Slight Delay</v>
      </c>
      <c r="Z828">
        <f t="shared" si="25"/>
        <v>0</v>
      </c>
      <c r="AA828" s="6" t="str">
        <f>TEXT(B828, "yyyy-mm-dd")</f>
        <v>2024-02-04</v>
      </c>
    </row>
    <row r="829" spans="1:27" x14ac:dyDescent="0.3">
      <c r="A829" t="s">
        <v>917</v>
      </c>
      <c r="B829" s="1">
        <v>45326.458333333336</v>
      </c>
      <c r="C829" s="1">
        <v>45326.958333333336</v>
      </c>
      <c r="D829" s="1">
        <v>45326.875</v>
      </c>
      <c r="E829" t="s">
        <v>66</v>
      </c>
      <c r="F829">
        <v>915</v>
      </c>
      <c r="G829">
        <v>4044</v>
      </c>
      <c r="H829">
        <v>464</v>
      </c>
      <c r="I829">
        <v>22</v>
      </c>
      <c r="J829" t="s">
        <v>33</v>
      </c>
      <c r="K829" t="s">
        <v>21</v>
      </c>
      <c r="L829" t="s">
        <v>115</v>
      </c>
      <c r="M829" t="s">
        <v>45</v>
      </c>
      <c r="N829" t="s">
        <v>24</v>
      </c>
      <c r="O829">
        <v>3.8</v>
      </c>
      <c r="P829" t="s">
        <v>25</v>
      </c>
      <c r="Q829">
        <v>4.2</v>
      </c>
      <c r="R829">
        <v>3.8</v>
      </c>
      <c r="S829">
        <f>(C829-D829)*24</f>
        <v>2.0000000000582077</v>
      </c>
      <c r="T829">
        <f>IF(C829&lt;=D829,1,0)</f>
        <v>0</v>
      </c>
      <c r="U829">
        <f>(C829-B829)*24</f>
        <v>12</v>
      </c>
      <c r="V829" s="2">
        <f>G829/(F829*U829)</f>
        <v>0.36830601092896176</v>
      </c>
      <c r="W829" t="str">
        <f>IF(OR(MONTH(B829)=12, MONTH(B829)&lt;=2), "Winter", IF(AND(MONTH(B829)&gt;=7, MONTH(B829)&lt;=9), "Monsoon", "Other"))</f>
        <v>Winter</v>
      </c>
      <c r="X829">
        <f>IF(C829&gt;D829,1,0)</f>
        <v>1</v>
      </c>
      <c r="Y829" t="str">
        <f t="shared" si="24"/>
        <v>Slight Delay</v>
      </c>
      <c r="Z829">
        <f t="shared" si="25"/>
        <v>0</v>
      </c>
      <c r="AA829" s="6" t="str">
        <f>TEXT(B829, "yyyy-mm-dd")</f>
        <v>2024-02-04</v>
      </c>
    </row>
    <row r="830" spans="1:27" x14ac:dyDescent="0.3">
      <c r="A830" t="s">
        <v>918</v>
      </c>
      <c r="B830" s="1">
        <v>45326.5</v>
      </c>
      <c r="C830" s="1">
        <v>45327</v>
      </c>
      <c r="D830" s="1">
        <v>45326.916666666664</v>
      </c>
      <c r="E830" t="s">
        <v>19</v>
      </c>
      <c r="F830">
        <v>657</v>
      </c>
      <c r="G830">
        <v>956</v>
      </c>
      <c r="H830">
        <v>507</v>
      </c>
      <c r="I830">
        <v>11</v>
      </c>
      <c r="J830" t="s">
        <v>28</v>
      </c>
      <c r="K830" t="s">
        <v>64</v>
      </c>
      <c r="L830" t="s">
        <v>58</v>
      </c>
      <c r="M830" t="s">
        <v>61</v>
      </c>
      <c r="N830" t="s">
        <v>40</v>
      </c>
      <c r="O830">
        <v>4.7</v>
      </c>
      <c r="P830" t="s">
        <v>25</v>
      </c>
      <c r="Q830">
        <v>4.4000000000000004</v>
      </c>
      <c r="R830">
        <v>4.7</v>
      </c>
      <c r="S830">
        <f>(C830-D830)*24</f>
        <v>2.0000000000582077</v>
      </c>
      <c r="T830">
        <f>IF(C830&lt;=D830,1,0)</f>
        <v>0</v>
      </c>
      <c r="U830">
        <f>(C830-B830)*24</f>
        <v>12</v>
      </c>
      <c r="V830" s="2">
        <f>G830/(F830*U830)</f>
        <v>0.12125824454591577</v>
      </c>
      <c r="W830" t="str">
        <f>IF(OR(MONTH(B830)=12, MONTH(B830)&lt;=2), "Winter", IF(AND(MONTH(B830)&gt;=7, MONTH(B830)&lt;=9), "Monsoon", "Other"))</f>
        <v>Winter</v>
      </c>
      <c r="X830">
        <f>IF(C830&gt;D830,1,0)</f>
        <v>1</v>
      </c>
      <c r="Y830" t="str">
        <f t="shared" si="24"/>
        <v>Slight Delay</v>
      </c>
      <c r="Z830">
        <f t="shared" si="25"/>
        <v>0</v>
      </c>
      <c r="AA830" s="6" t="str">
        <f>TEXT(B830, "yyyy-mm-dd")</f>
        <v>2024-02-04</v>
      </c>
    </row>
    <row r="831" spans="1:27" x14ac:dyDescent="0.3">
      <c r="A831" t="s">
        <v>919</v>
      </c>
      <c r="B831" s="1">
        <v>45326.541666666664</v>
      </c>
      <c r="C831" s="1">
        <v>45327.041666666664</v>
      </c>
      <c r="D831" s="1">
        <v>45326.958333333336</v>
      </c>
      <c r="E831" t="s">
        <v>50</v>
      </c>
      <c r="F831">
        <v>455</v>
      </c>
      <c r="G831">
        <v>713</v>
      </c>
      <c r="H831">
        <v>117</v>
      </c>
      <c r="I831">
        <v>3</v>
      </c>
      <c r="J831" t="s">
        <v>20</v>
      </c>
      <c r="K831" t="s">
        <v>21</v>
      </c>
      <c r="L831" t="s">
        <v>229</v>
      </c>
      <c r="M831" t="s">
        <v>61</v>
      </c>
      <c r="N831" t="s">
        <v>24</v>
      </c>
      <c r="O831">
        <v>4.5</v>
      </c>
      <c r="P831" t="s">
        <v>25</v>
      </c>
      <c r="Q831">
        <v>4.3</v>
      </c>
      <c r="R831">
        <v>4.5</v>
      </c>
      <c r="S831">
        <f>(C831-D831)*24</f>
        <v>1.9999999998835847</v>
      </c>
      <c r="T831">
        <f>IF(C831&lt;=D831,1,0)</f>
        <v>0</v>
      </c>
      <c r="U831">
        <f>(C831-B831)*24</f>
        <v>12</v>
      </c>
      <c r="V831" s="2">
        <f>G831/(F831*U831)</f>
        <v>0.13058608058608059</v>
      </c>
      <c r="W831" t="str">
        <f>IF(OR(MONTH(B831)=12, MONTH(B831)&lt;=2), "Winter", IF(AND(MONTH(B831)&gt;=7, MONTH(B831)&lt;=9), "Monsoon", "Other"))</f>
        <v>Winter</v>
      </c>
      <c r="X831">
        <f>IF(C831&gt;D831,1,0)</f>
        <v>1</v>
      </c>
      <c r="Y831" t="str">
        <f t="shared" si="24"/>
        <v>Slight Delay</v>
      </c>
      <c r="Z831">
        <f t="shared" si="25"/>
        <v>0</v>
      </c>
      <c r="AA831" s="6" t="str">
        <f>TEXT(B831, "yyyy-mm-dd")</f>
        <v>2024-02-04</v>
      </c>
    </row>
    <row r="832" spans="1:27" x14ac:dyDescent="0.3">
      <c r="A832" t="s">
        <v>920</v>
      </c>
      <c r="B832" s="1">
        <v>45326.583333333336</v>
      </c>
      <c r="C832" s="1">
        <v>45327.083333333336</v>
      </c>
      <c r="D832" s="1">
        <v>45327</v>
      </c>
      <c r="E832" t="s">
        <v>55</v>
      </c>
      <c r="F832">
        <v>135</v>
      </c>
      <c r="G832">
        <v>629</v>
      </c>
      <c r="H832">
        <v>584</v>
      </c>
      <c r="I832">
        <v>13</v>
      </c>
      <c r="J832" t="s">
        <v>20</v>
      </c>
      <c r="K832" t="s">
        <v>64</v>
      </c>
      <c r="L832" t="s">
        <v>78</v>
      </c>
      <c r="M832" t="s">
        <v>30</v>
      </c>
      <c r="N832" t="s">
        <v>40</v>
      </c>
      <c r="O832">
        <v>4.7</v>
      </c>
      <c r="P832" t="s">
        <v>25</v>
      </c>
      <c r="Q832">
        <v>4.3</v>
      </c>
      <c r="R832">
        <v>4.7</v>
      </c>
      <c r="S832">
        <f>(C832-D832)*24</f>
        <v>2.0000000000582077</v>
      </c>
      <c r="T832">
        <f>IF(C832&lt;=D832,1,0)</f>
        <v>0</v>
      </c>
      <c r="U832">
        <f>(C832-B832)*24</f>
        <v>12</v>
      </c>
      <c r="V832" s="2">
        <f>G832/(F832*U832)</f>
        <v>0.38827160493827162</v>
      </c>
      <c r="W832" t="str">
        <f>IF(OR(MONTH(B832)=12, MONTH(B832)&lt;=2), "Winter", IF(AND(MONTH(B832)&gt;=7, MONTH(B832)&lt;=9), "Monsoon", "Other"))</f>
        <v>Winter</v>
      </c>
      <c r="X832">
        <f>IF(C832&gt;D832,1,0)</f>
        <v>1</v>
      </c>
      <c r="Y832" t="str">
        <f t="shared" si="24"/>
        <v>Slight Delay</v>
      </c>
      <c r="Z832">
        <f t="shared" si="25"/>
        <v>0</v>
      </c>
      <c r="AA832" s="6" t="str">
        <f>TEXT(B832, "yyyy-mm-dd")</f>
        <v>2024-02-04</v>
      </c>
    </row>
    <row r="833" spans="1:27" x14ac:dyDescent="0.3">
      <c r="A833" t="s">
        <v>921</v>
      </c>
      <c r="B833" s="1">
        <v>45326.625</v>
      </c>
      <c r="C833" s="1">
        <v>45327.125</v>
      </c>
      <c r="D833" s="1">
        <v>45327.041666666664</v>
      </c>
      <c r="E833" t="s">
        <v>27</v>
      </c>
      <c r="F833">
        <v>92</v>
      </c>
      <c r="G833">
        <v>1524</v>
      </c>
      <c r="H833">
        <v>563</v>
      </c>
      <c r="I833">
        <v>18</v>
      </c>
      <c r="J833" t="s">
        <v>37</v>
      </c>
      <c r="K833" t="s">
        <v>21</v>
      </c>
      <c r="L833" t="s">
        <v>29</v>
      </c>
      <c r="M833" t="s">
        <v>48</v>
      </c>
      <c r="N833" t="s">
        <v>24</v>
      </c>
      <c r="O833">
        <v>4.2</v>
      </c>
      <c r="P833" t="s">
        <v>25</v>
      </c>
      <c r="Q833">
        <v>4.2</v>
      </c>
      <c r="R833">
        <v>4.2</v>
      </c>
      <c r="S833">
        <f>(C833-D833)*24</f>
        <v>2.0000000000582077</v>
      </c>
      <c r="T833">
        <f>IF(C833&lt;=D833,1,0)</f>
        <v>0</v>
      </c>
      <c r="U833">
        <f>(C833-B833)*24</f>
        <v>12</v>
      </c>
      <c r="V833" s="2">
        <f>G833/(F833*U833)</f>
        <v>1.3804347826086956</v>
      </c>
      <c r="W833" t="str">
        <f>IF(OR(MONTH(B833)=12, MONTH(B833)&lt;=2), "Winter", IF(AND(MONTH(B833)&gt;=7, MONTH(B833)&lt;=9), "Monsoon", "Other"))</f>
        <v>Winter</v>
      </c>
      <c r="X833">
        <f>IF(C833&gt;D833,1,0)</f>
        <v>1</v>
      </c>
      <c r="Y833" t="str">
        <f t="shared" si="24"/>
        <v>Slight Delay</v>
      </c>
      <c r="Z833">
        <f t="shared" si="25"/>
        <v>0</v>
      </c>
      <c r="AA833" s="6" t="str">
        <f>TEXT(B833, "yyyy-mm-dd")</f>
        <v>2024-02-04</v>
      </c>
    </row>
    <row r="834" spans="1:27" x14ac:dyDescent="0.3">
      <c r="A834" t="s">
        <v>922</v>
      </c>
      <c r="B834" s="1">
        <v>45326.666666666664</v>
      </c>
      <c r="C834" s="1">
        <v>45327.166666666664</v>
      </c>
      <c r="D834" s="1">
        <v>45327.083333333336</v>
      </c>
      <c r="E834" t="s">
        <v>19</v>
      </c>
      <c r="F834">
        <v>75</v>
      </c>
      <c r="G834">
        <v>1796</v>
      </c>
      <c r="H834">
        <v>252</v>
      </c>
      <c r="I834">
        <v>18</v>
      </c>
      <c r="J834" t="s">
        <v>20</v>
      </c>
      <c r="K834" t="s">
        <v>38</v>
      </c>
      <c r="L834" t="s">
        <v>92</v>
      </c>
      <c r="M834" t="s">
        <v>30</v>
      </c>
      <c r="N834" t="s">
        <v>24</v>
      </c>
      <c r="P834" t="s">
        <v>25</v>
      </c>
      <c r="Q834">
        <v>4.3</v>
      </c>
      <c r="R834">
        <v>4.3</v>
      </c>
      <c r="S834">
        <f>(C834-D834)*24</f>
        <v>1.9999999998835847</v>
      </c>
      <c r="T834">
        <f>IF(C834&lt;=D834,1,0)</f>
        <v>0</v>
      </c>
      <c r="U834">
        <f>(C834-B834)*24</f>
        <v>12</v>
      </c>
      <c r="V834" s="2">
        <f>G834/(F834*U834)</f>
        <v>1.9955555555555555</v>
      </c>
      <c r="W834" t="str">
        <f>IF(OR(MONTH(B834)=12, MONTH(B834)&lt;=2), "Winter", IF(AND(MONTH(B834)&gt;=7, MONTH(B834)&lt;=9), "Monsoon", "Other"))</f>
        <v>Winter</v>
      </c>
      <c r="X834">
        <f>IF(C834&gt;D834,1,0)</f>
        <v>1</v>
      </c>
      <c r="Y834" t="str">
        <f t="shared" ref="Y834:Y897" si="26">IF(ROUND(S834*60,0)&lt;=30,"On-Time",IF(ROUND(S834*60,0)&lt;=120,"Slight Delay","Major Delay"))</f>
        <v>Slight Delay</v>
      </c>
      <c r="Z834">
        <f t="shared" ref="Z834:Z897" si="27">IF(ROUND(S834, 2) &gt; 2, 1, 0)</f>
        <v>0</v>
      </c>
      <c r="AA834" s="6" t="str">
        <f>TEXT(B834, "yyyy-mm-dd")</f>
        <v>2024-02-04</v>
      </c>
    </row>
    <row r="835" spans="1:27" x14ac:dyDescent="0.3">
      <c r="A835" t="s">
        <v>923</v>
      </c>
      <c r="B835" s="1">
        <v>45326.708333333336</v>
      </c>
      <c r="C835" s="1">
        <v>45327.208333333336</v>
      </c>
      <c r="D835" s="1">
        <v>45327.125</v>
      </c>
      <c r="E835" t="s">
        <v>55</v>
      </c>
      <c r="F835">
        <v>884</v>
      </c>
      <c r="G835">
        <v>701</v>
      </c>
      <c r="H835">
        <v>217</v>
      </c>
      <c r="I835">
        <v>1</v>
      </c>
      <c r="J835" t="s">
        <v>33</v>
      </c>
      <c r="K835" t="s">
        <v>21</v>
      </c>
      <c r="L835" t="s">
        <v>231</v>
      </c>
      <c r="M835" t="s">
        <v>61</v>
      </c>
      <c r="N835" t="s">
        <v>24</v>
      </c>
      <c r="P835" t="s">
        <v>25</v>
      </c>
      <c r="Q835">
        <v>4.3</v>
      </c>
      <c r="R835">
        <v>4.3</v>
      </c>
      <c r="S835">
        <f>(C835-D835)*24</f>
        <v>2.0000000000582077</v>
      </c>
      <c r="T835">
        <f>IF(C835&lt;=D835,1,0)</f>
        <v>0</v>
      </c>
      <c r="U835">
        <f>(C835-B835)*24</f>
        <v>12</v>
      </c>
      <c r="V835" s="2">
        <f>G835/(F835*U835)</f>
        <v>6.6082202111613877E-2</v>
      </c>
      <c r="W835" t="str">
        <f>IF(OR(MONTH(B835)=12, MONTH(B835)&lt;=2), "Winter", IF(AND(MONTH(B835)&gt;=7, MONTH(B835)&lt;=9), "Monsoon", "Other"))</f>
        <v>Winter</v>
      </c>
      <c r="X835">
        <f>IF(C835&gt;D835,1,0)</f>
        <v>1</v>
      </c>
      <c r="Y835" t="str">
        <f t="shared" si="26"/>
        <v>Slight Delay</v>
      </c>
      <c r="Z835">
        <f t="shared" si="27"/>
        <v>0</v>
      </c>
      <c r="AA835" s="6" t="str">
        <f>TEXT(B835, "yyyy-mm-dd")</f>
        <v>2024-02-04</v>
      </c>
    </row>
    <row r="836" spans="1:27" x14ac:dyDescent="0.3">
      <c r="A836" t="s">
        <v>924</v>
      </c>
      <c r="B836" s="1">
        <v>45326.75</v>
      </c>
      <c r="C836" s="1">
        <v>45327.25</v>
      </c>
      <c r="D836" s="1">
        <v>45327.166666666664</v>
      </c>
      <c r="E836" t="s">
        <v>66</v>
      </c>
      <c r="F836">
        <v>868</v>
      </c>
      <c r="G836">
        <v>713</v>
      </c>
      <c r="H836">
        <v>254</v>
      </c>
      <c r="I836">
        <v>5</v>
      </c>
      <c r="J836" t="s">
        <v>28</v>
      </c>
      <c r="K836" t="s">
        <v>21</v>
      </c>
      <c r="L836" t="s">
        <v>74</v>
      </c>
      <c r="M836" t="s">
        <v>23</v>
      </c>
      <c r="N836" t="s">
        <v>40</v>
      </c>
      <c r="O836">
        <v>4.7</v>
      </c>
      <c r="P836" t="s">
        <v>25</v>
      </c>
      <c r="Q836">
        <v>4.2</v>
      </c>
      <c r="R836">
        <v>4.7</v>
      </c>
      <c r="S836">
        <f>(C836-D836)*24</f>
        <v>2.0000000000582077</v>
      </c>
      <c r="T836">
        <f>IF(C836&lt;=D836,1,0)</f>
        <v>0</v>
      </c>
      <c r="U836">
        <f>(C836-B836)*24</f>
        <v>12</v>
      </c>
      <c r="V836" s="2">
        <f>G836/(F836*U836)</f>
        <v>6.8452380952380959E-2</v>
      </c>
      <c r="W836" t="str">
        <f>IF(OR(MONTH(B836)=12, MONTH(B836)&lt;=2), "Winter", IF(AND(MONTH(B836)&gt;=7, MONTH(B836)&lt;=9), "Monsoon", "Other"))</f>
        <v>Winter</v>
      </c>
      <c r="X836">
        <f>IF(C836&gt;D836,1,0)</f>
        <v>1</v>
      </c>
      <c r="Y836" t="str">
        <f t="shared" si="26"/>
        <v>Slight Delay</v>
      </c>
      <c r="Z836">
        <f t="shared" si="27"/>
        <v>0</v>
      </c>
      <c r="AA836" s="6" t="str">
        <f>TEXT(B836, "yyyy-mm-dd")</f>
        <v>2024-02-04</v>
      </c>
    </row>
    <row r="837" spans="1:27" x14ac:dyDescent="0.3">
      <c r="A837" t="s">
        <v>925</v>
      </c>
      <c r="B837" s="1">
        <v>45326.791666666664</v>
      </c>
      <c r="C837" s="1">
        <v>45327.291666666664</v>
      </c>
      <c r="D837" s="1">
        <v>45327.208333333336</v>
      </c>
      <c r="E837" t="s">
        <v>66</v>
      </c>
      <c r="F837">
        <v>56</v>
      </c>
      <c r="G837">
        <v>1434</v>
      </c>
      <c r="H837">
        <v>692</v>
      </c>
      <c r="I837">
        <v>5</v>
      </c>
      <c r="J837" t="s">
        <v>37</v>
      </c>
      <c r="K837" t="s">
        <v>64</v>
      </c>
      <c r="L837" t="s">
        <v>84</v>
      </c>
      <c r="M837" t="s">
        <v>45</v>
      </c>
      <c r="N837" t="s">
        <v>40</v>
      </c>
      <c r="O837">
        <v>4.2</v>
      </c>
      <c r="P837" t="s">
        <v>25</v>
      </c>
      <c r="Q837">
        <v>4.2</v>
      </c>
      <c r="R837">
        <v>4.2</v>
      </c>
      <c r="S837">
        <f>(C837-D837)*24</f>
        <v>1.9999999998835847</v>
      </c>
      <c r="T837">
        <f>IF(C837&lt;=D837,1,0)</f>
        <v>0</v>
      </c>
      <c r="U837">
        <f>(C837-B837)*24</f>
        <v>12</v>
      </c>
      <c r="V837" s="2">
        <f>G837/(F837*U837)</f>
        <v>2.1339285714285716</v>
      </c>
      <c r="W837" t="str">
        <f>IF(OR(MONTH(B837)=12, MONTH(B837)&lt;=2), "Winter", IF(AND(MONTH(B837)&gt;=7, MONTH(B837)&lt;=9), "Monsoon", "Other"))</f>
        <v>Winter</v>
      </c>
      <c r="X837">
        <f>IF(C837&gt;D837,1,0)</f>
        <v>1</v>
      </c>
      <c r="Y837" t="str">
        <f t="shared" si="26"/>
        <v>Slight Delay</v>
      </c>
      <c r="Z837">
        <f t="shared" si="27"/>
        <v>0</v>
      </c>
      <c r="AA837" s="6" t="str">
        <f>TEXT(B837, "yyyy-mm-dd")</f>
        <v>2024-02-04</v>
      </c>
    </row>
    <row r="838" spans="1:27" x14ac:dyDescent="0.3">
      <c r="A838" t="s">
        <v>926</v>
      </c>
      <c r="B838" s="1">
        <v>45326.833333333336</v>
      </c>
      <c r="C838" s="1">
        <v>45327.333333333336</v>
      </c>
      <c r="D838" s="1">
        <v>45327.25</v>
      </c>
      <c r="E838" t="s">
        <v>32</v>
      </c>
      <c r="F838">
        <v>880</v>
      </c>
      <c r="G838">
        <v>1175</v>
      </c>
      <c r="H838">
        <v>767</v>
      </c>
      <c r="I838">
        <v>18</v>
      </c>
      <c r="J838" t="s">
        <v>37</v>
      </c>
      <c r="K838" t="s">
        <v>38</v>
      </c>
      <c r="L838" t="s">
        <v>231</v>
      </c>
      <c r="M838" t="s">
        <v>48</v>
      </c>
      <c r="N838" t="s">
        <v>40</v>
      </c>
      <c r="O838">
        <v>4.5</v>
      </c>
      <c r="P838" t="s">
        <v>25</v>
      </c>
      <c r="Q838">
        <v>4.2</v>
      </c>
      <c r="R838">
        <v>4.5</v>
      </c>
      <c r="S838">
        <f>(C838-D838)*24</f>
        <v>2.0000000000582077</v>
      </c>
      <c r="T838">
        <f>IF(C838&lt;=D838,1,0)</f>
        <v>0</v>
      </c>
      <c r="U838">
        <f>(C838-B838)*24</f>
        <v>12</v>
      </c>
      <c r="V838" s="2">
        <f>G838/(F838*U838)</f>
        <v>0.11126893939393939</v>
      </c>
      <c r="W838" t="str">
        <f>IF(OR(MONTH(B838)=12, MONTH(B838)&lt;=2), "Winter", IF(AND(MONTH(B838)&gt;=7, MONTH(B838)&lt;=9), "Monsoon", "Other"))</f>
        <v>Winter</v>
      </c>
      <c r="X838">
        <f>IF(C838&gt;D838,1,0)</f>
        <v>1</v>
      </c>
      <c r="Y838" t="str">
        <f t="shared" si="26"/>
        <v>Slight Delay</v>
      </c>
      <c r="Z838">
        <f t="shared" si="27"/>
        <v>0</v>
      </c>
      <c r="AA838" s="6" t="str">
        <f>TEXT(B838, "yyyy-mm-dd")</f>
        <v>2024-02-04</v>
      </c>
    </row>
    <row r="839" spans="1:27" x14ac:dyDescent="0.3">
      <c r="A839" t="s">
        <v>927</v>
      </c>
      <c r="B839" s="1">
        <v>45326.875</v>
      </c>
      <c r="C839" s="1">
        <v>45327.375</v>
      </c>
      <c r="D839" s="1">
        <v>45327.291666666664</v>
      </c>
      <c r="E839" t="s">
        <v>66</v>
      </c>
      <c r="F839">
        <v>634</v>
      </c>
      <c r="G839">
        <v>4198</v>
      </c>
      <c r="H839">
        <v>111</v>
      </c>
      <c r="I839">
        <v>5</v>
      </c>
      <c r="J839" t="s">
        <v>20</v>
      </c>
      <c r="K839" t="s">
        <v>38</v>
      </c>
      <c r="L839" t="s">
        <v>72</v>
      </c>
      <c r="M839" t="s">
        <v>30</v>
      </c>
      <c r="N839" t="s">
        <v>24</v>
      </c>
      <c r="P839" t="s">
        <v>25</v>
      </c>
      <c r="Q839">
        <v>4.3</v>
      </c>
      <c r="R839">
        <v>4.3</v>
      </c>
      <c r="S839">
        <f>(C839-D839)*24</f>
        <v>2.0000000000582077</v>
      </c>
      <c r="T839">
        <f>IF(C839&lt;=D839,1,0)</f>
        <v>0</v>
      </c>
      <c r="U839">
        <f>(C839-B839)*24</f>
        <v>12</v>
      </c>
      <c r="V839" s="2">
        <f>G839/(F839*U839)</f>
        <v>0.55178759200841221</v>
      </c>
      <c r="W839" t="str">
        <f>IF(OR(MONTH(B839)=12, MONTH(B839)&lt;=2), "Winter", IF(AND(MONTH(B839)&gt;=7, MONTH(B839)&lt;=9), "Monsoon", "Other"))</f>
        <v>Winter</v>
      </c>
      <c r="X839">
        <f>IF(C839&gt;D839,1,0)</f>
        <v>1</v>
      </c>
      <c r="Y839" t="str">
        <f t="shared" si="26"/>
        <v>Slight Delay</v>
      </c>
      <c r="Z839">
        <f t="shared" si="27"/>
        <v>0</v>
      </c>
      <c r="AA839" s="6" t="str">
        <f>TEXT(B839, "yyyy-mm-dd")</f>
        <v>2024-02-04</v>
      </c>
    </row>
    <row r="840" spans="1:27" x14ac:dyDescent="0.3">
      <c r="A840" t="s">
        <v>928</v>
      </c>
      <c r="B840" s="1">
        <v>45326.916666666664</v>
      </c>
      <c r="C840" s="1">
        <v>45327.416666666664</v>
      </c>
      <c r="D840" s="1">
        <v>45327.333333333336</v>
      </c>
      <c r="E840" t="s">
        <v>50</v>
      </c>
      <c r="F840">
        <v>859</v>
      </c>
      <c r="G840">
        <v>715</v>
      </c>
      <c r="H840">
        <v>244</v>
      </c>
      <c r="I840">
        <v>26</v>
      </c>
      <c r="J840" t="s">
        <v>20</v>
      </c>
      <c r="K840" t="s">
        <v>21</v>
      </c>
      <c r="L840" t="s">
        <v>225</v>
      </c>
      <c r="M840" t="s">
        <v>45</v>
      </c>
      <c r="N840" t="s">
        <v>40</v>
      </c>
      <c r="O840">
        <v>3.8</v>
      </c>
      <c r="P840" t="s">
        <v>25</v>
      </c>
      <c r="Q840">
        <v>4.2</v>
      </c>
      <c r="R840">
        <v>3.8</v>
      </c>
      <c r="S840">
        <f>(C840-D840)*24</f>
        <v>1.9999999998835847</v>
      </c>
      <c r="T840">
        <f>IF(C840&lt;=D840,1,0)</f>
        <v>0</v>
      </c>
      <c r="U840">
        <f>(C840-B840)*24</f>
        <v>12</v>
      </c>
      <c r="V840" s="2">
        <f>G840/(F840*U840)</f>
        <v>6.9363601086534735E-2</v>
      </c>
      <c r="W840" t="str">
        <f>IF(OR(MONTH(B840)=12, MONTH(B840)&lt;=2), "Winter", IF(AND(MONTH(B840)&gt;=7, MONTH(B840)&lt;=9), "Monsoon", "Other"))</f>
        <v>Winter</v>
      </c>
      <c r="X840">
        <f>IF(C840&gt;D840,1,0)</f>
        <v>1</v>
      </c>
      <c r="Y840" t="str">
        <f t="shared" si="26"/>
        <v>Slight Delay</v>
      </c>
      <c r="Z840">
        <f t="shared" si="27"/>
        <v>0</v>
      </c>
      <c r="AA840" s="6" t="str">
        <f>TEXT(B840, "yyyy-mm-dd")</f>
        <v>2024-02-04</v>
      </c>
    </row>
    <row r="841" spans="1:27" x14ac:dyDescent="0.3">
      <c r="A841" t="s">
        <v>929</v>
      </c>
      <c r="B841" s="1">
        <v>45326.958333333336</v>
      </c>
      <c r="C841" s="1">
        <v>45327.458333333336</v>
      </c>
      <c r="D841" s="1">
        <v>45327.375</v>
      </c>
      <c r="E841" t="s">
        <v>55</v>
      </c>
      <c r="F841">
        <v>180</v>
      </c>
      <c r="G841">
        <v>1192</v>
      </c>
      <c r="H841">
        <v>427</v>
      </c>
      <c r="I841">
        <v>4</v>
      </c>
      <c r="J841" t="s">
        <v>20</v>
      </c>
      <c r="K841" t="s">
        <v>21</v>
      </c>
      <c r="L841" t="s">
        <v>172</v>
      </c>
      <c r="M841" t="s">
        <v>45</v>
      </c>
      <c r="N841" t="s">
        <v>24</v>
      </c>
      <c r="O841">
        <v>3.8</v>
      </c>
      <c r="P841" t="s">
        <v>25</v>
      </c>
      <c r="Q841">
        <v>4.2</v>
      </c>
      <c r="R841">
        <v>3.8</v>
      </c>
      <c r="S841">
        <f>(C841-D841)*24</f>
        <v>2.0000000000582077</v>
      </c>
      <c r="T841">
        <f>IF(C841&lt;=D841,1,0)</f>
        <v>0</v>
      </c>
      <c r="U841">
        <f>(C841-B841)*24</f>
        <v>12</v>
      </c>
      <c r="V841" s="2">
        <f>G841/(F841*U841)</f>
        <v>0.55185185185185182</v>
      </c>
      <c r="W841" t="str">
        <f>IF(OR(MONTH(B841)=12, MONTH(B841)&lt;=2), "Winter", IF(AND(MONTH(B841)&gt;=7, MONTH(B841)&lt;=9), "Monsoon", "Other"))</f>
        <v>Winter</v>
      </c>
      <c r="X841">
        <f>IF(C841&gt;D841,1,0)</f>
        <v>1</v>
      </c>
      <c r="Y841" t="str">
        <f t="shared" si="26"/>
        <v>Slight Delay</v>
      </c>
      <c r="Z841">
        <f t="shared" si="27"/>
        <v>0</v>
      </c>
      <c r="AA841" s="6" t="str">
        <f>TEXT(B841, "yyyy-mm-dd")</f>
        <v>2024-02-04</v>
      </c>
    </row>
    <row r="842" spans="1:27" x14ac:dyDescent="0.3">
      <c r="A842" t="s">
        <v>930</v>
      </c>
      <c r="B842" s="1">
        <v>45327</v>
      </c>
      <c r="C842" s="1">
        <v>45327.5</v>
      </c>
      <c r="D842" s="1">
        <v>45327.416666666664</v>
      </c>
      <c r="E842" t="s">
        <v>32</v>
      </c>
      <c r="F842">
        <v>744</v>
      </c>
      <c r="G842">
        <v>3618</v>
      </c>
      <c r="H842">
        <v>768</v>
      </c>
      <c r="I842">
        <v>10</v>
      </c>
      <c r="J842" t="s">
        <v>37</v>
      </c>
      <c r="K842" t="s">
        <v>21</v>
      </c>
      <c r="L842" t="s">
        <v>159</v>
      </c>
      <c r="M842" t="s">
        <v>61</v>
      </c>
      <c r="N842" t="s">
        <v>24</v>
      </c>
      <c r="O842">
        <v>4</v>
      </c>
      <c r="P842" t="s">
        <v>25</v>
      </c>
      <c r="Q842">
        <v>4.3</v>
      </c>
      <c r="R842">
        <v>4</v>
      </c>
      <c r="S842">
        <f>(C842-D842)*24</f>
        <v>2.0000000000582077</v>
      </c>
      <c r="T842">
        <f>IF(C842&lt;=D842,1,0)</f>
        <v>0</v>
      </c>
      <c r="U842">
        <f>(C842-B842)*24</f>
        <v>12</v>
      </c>
      <c r="V842" s="2">
        <f>G842/(F842*U842)</f>
        <v>0.40524193548387094</v>
      </c>
      <c r="W842" t="str">
        <f>IF(OR(MONTH(B842)=12, MONTH(B842)&lt;=2), "Winter", IF(AND(MONTH(B842)&gt;=7, MONTH(B842)&lt;=9), "Monsoon", "Other"))</f>
        <v>Winter</v>
      </c>
      <c r="X842">
        <f>IF(C842&gt;D842,1,0)</f>
        <v>1</v>
      </c>
      <c r="Y842" t="str">
        <f t="shared" si="26"/>
        <v>Slight Delay</v>
      </c>
      <c r="Z842">
        <f t="shared" si="27"/>
        <v>0</v>
      </c>
      <c r="AA842" s="6" t="str">
        <f>TEXT(B842, "yyyy-mm-dd")</f>
        <v>2024-02-05</v>
      </c>
    </row>
    <row r="843" spans="1:27" x14ac:dyDescent="0.3">
      <c r="A843" t="s">
        <v>931</v>
      </c>
      <c r="B843" s="1">
        <v>45327.041666666664</v>
      </c>
      <c r="C843" s="1">
        <v>45327.541666666664</v>
      </c>
      <c r="D843" s="1">
        <v>45327.458333333336</v>
      </c>
      <c r="E843" t="s">
        <v>50</v>
      </c>
      <c r="F843">
        <v>278</v>
      </c>
      <c r="G843">
        <v>2039</v>
      </c>
      <c r="H843">
        <v>612</v>
      </c>
      <c r="I843">
        <v>7</v>
      </c>
      <c r="J843" t="s">
        <v>37</v>
      </c>
      <c r="K843" t="s">
        <v>38</v>
      </c>
      <c r="L843" t="s">
        <v>129</v>
      </c>
      <c r="M843" t="s">
        <v>48</v>
      </c>
      <c r="N843" t="s">
        <v>24</v>
      </c>
      <c r="P843" t="s">
        <v>25</v>
      </c>
      <c r="Q843">
        <v>4.2</v>
      </c>
      <c r="R843">
        <v>4.2</v>
      </c>
      <c r="S843">
        <f>(C843-D843)*24</f>
        <v>1.9999999998835847</v>
      </c>
      <c r="T843">
        <f>IF(C843&lt;=D843,1,0)</f>
        <v>0</v>
      </c>
      <c r="U843">
        <f>(C843-B843)*24</f>
        <v>12</v>
      </c>
      <c r="V843" s="2">
        <f>G843/(F843*U843)</f>
        <v>0.61121103117505993</v>
      </c>
      <c r="W843" t="str">
        <f>IF(OR(MONTH(B843)=12, MONTH(B843)&lt;=2), "Winter", IF(AND(MONTH(B843)&gt;=7, MONTH(B843)&lt;=9), "Monsoon", "Other"))</f>
        <v>Winter</v>
      </c>
      <c r="X843">
        <f>IF(C843&gt;D843,1,0)</f>
        <v>1</v>
      </c>
      <c r="Y843" t="str">
        <f t="shared" si="26"/>
        <v>Slight Delay</v>
      </c>
      <c r="Z843">
        <f t="shared" si="27"/>
        <v>0</v>
      </c>
      <c r="AA843" s="6" t="str">
        <f>TEXT(B843, "yyyy-mm-dd")</f>
        <v>2024-02-05</v>
      </c>
    </row>
    <row r="844" spans="1:27" x14ac:dyDescent="0.3">
      <c r="A844" t="s">
        <v>932</v>
      </c>
      <c r="B844" s="1">
        <v>45327.083333333336</v>
      </c>
      <c r="C844" s="1">
        <v>45327.583333333336</v>
      </c>
      <c r="D844" s="1">
        <v>45327.5</v>
      </c>
      <c r="E844" t="s">
        <v>66</v>
      </c>
      <c r="F844">
        <v>591</v>
      </c>
      <c r="G844">
        <v>787</v>
      </c>
      <c r="H844">
        <v>242</v>
      </c>
      <c r="I844">
        <v>24</v>
      </c>
      <c r="J844" t="s">
        <v>33</v>
      </c>
      <c r="K844" t="s">
        <v>38</v>
      </c>
      <c r="L844" t="s">
        <v>172</v>
      </c>
      <c r="M844" t="s">
        <v>48</v>
      </c>
      <c r="N844" t="s">
        <v>24</v>
      </c>
      <c r="O844">
        <v>4</v>
      </c>
      <c r="P844" t="s">
        <v>25</v>
      </c>
      <c r="Q844">
        <v>4.2</v>
      </c>
      <c r="R844">
        <v>4</v>
      </c>
      <c r="S844">
        <f>(C844-D844)*24</f>
        <v>2.0000000000582077</v>
      </c>
      <c r="T844">
        <f>IF(C844&lt;=D844,1,0)</f>
        <v>0</v>
      </c>
      <c r="U844">
        <f>(C844-B844)*24</f>
        <v>12</v>
      </c>
      <c r="V844" s="2">
        <f>G844/(F844*U844)</f>
        <v>0.11097010716300057</v>
      </c>
      <c r="W844" t="str">
        <f>IF(OR(MONTH(B844)=12, MONTH(B844)&lt;=2), "Winter", IF(AND(MONTH(B844)&gt;=7, MONTH(B844)&lt;=9), "Monsoon", "Other"))</f>
        <v>Winter</v>
      </c>
      <c r="X844">
        <f>IF(C844&gt;D844,1,0)</f>
        <v>1</v>
      </c>
      <c r="Y844" t="str">
        <f t="shared" si="26"/>
        <v>Slight Delay</v>
      </c>
      <c r="Z844">
        <f t="shared" si="27"/>
        <v>0</v>
      </c>
      <c r="AA844" s="6" t="str">
        <f>TEXT(B844, "yyyy-mm-dd")</f>
        <v>2024-02-05</v>
      </c>
    </row>
    <row r="845" spans="1:27" x14ac:dyDescent="0.3">
      <c r="A845" t="s">
        <v>933</v>
      </c>
      <c r="B845" s="1">
        <v>45327.125</v>
      </c>
      <c r="C845" s="1">
        <v>45327.625</v>
      </c>
      <c r="D845" s="1">
        <v>45327.541666666664</v>
      </c>
      <c r="E845" t="s">
        <v>19</v>
      </c>
      <c r="F845">
        <v>325</v>
      </c>
      <c r="G845">
        <v>2294</v>
      </c>
      <c r="H845">
        <v>109</v>
      </c>
      <c r="I845">
        <v>19</v>
      </c>
      <c r="J845" t="s">
        <v>33</v>
      </c>
      <c r="K845" t="s">
        <v>34</v>
      </c>
      <c r="L845" t="s">
        <v>184</v>
      </c>
      <c r="M845" t="s">
        <v>23</v>
      </c>
      <c r="N845" t="s">
        <v>24</v>
      </c>
      <c r="P845" t="s">
        <v>25</v>
      </c>
      <c r="Q845">
        <v>4.3</v>
      </c>
      <c r="R845">
        <v>4.3</v>
      </c>
      <c r="S845">
        <f>(C845-D845)*24</f>
        <v>2.0000000000582077</v>
      </c>
      <c r="T845">
        <f>IF(C845&lt;=D845,1,0)</f>
        <v>0</v>
      </c>
      <c r="U845">
        <f>(C845-B845)*24</f>
        <v>12</v>
      </c>
      <c r="V845" s="2">
        <f>G845/(F845*U845)</f>
        <v>0.58820512820512816</v>
      </c>
      <c r="W845" t="str">
        <f>IF(OR(MONTH(B845)=12, MONTH(B845)&lt;=2), "Winter", IF(AND(MONTH(B845)&gt;=7, MONTH(B845)&lt;=9), "Monsoon", "Other"))</f>
        <v>Winter</v>
      </c>
      <c r="X845">
        <f>IF(C845&gt;D845,1,0)</f>
        <v>1</v>
      </c>
      <c r="Y845" t="str">
        <f t="shared" si="26"/>
        <v>Slight Delay</v>
      </c>
      <c r="Z845">
        <f t="shared" si="27"/>
        <v>0</v>
      </c>
      <c r="AA845" s="6" t="str">
        <f>TEXT(B845, "yyyy-mm-dd")</f>
        <v>2024-02-05</v>
      </c>
    </row>
    <row r="846" spans="1:27" x14ac:dyDescent="0.3">
      <c r="A846" t="s">
        <v>934</v>
      </c>
      <c r="B846" s="1">
        <v>45327.166666666664</v>
      </c>
      <c r="C846" s="1">
        <v>45327.666666666664</v>
      </c>
      <c r="D846" s="1">
        <v>45327.583333333336</v>
      </c>
      <c r="E846" t="s">
        <v>66</v>
      </c>
      <c r="F846">
        <v>99</v>
      </c>
      <c r="G846">
        <v>2171</v>
      </c>
      <c r="H846">
        <v>460</v>
      </c>
      <c r="I846">
        <v>25</v>
      </c>
      <c r="J846" t="s">
        <v>20</v>
      </c>
      <c r="K846" t="s">
        <v>38</v>
      </c>
      <c r="L846" t="s">
        <v>141</v>
      </c>
      <c r="M846" t="s">
        <v>61</v>
      </c>
      <c r="N846" t="s">
        <v>24</v>
      </c>
      <c r="O846">
        <v>3.8</v>
      </c>
      <c r="P846" t="s">
        <v>25</v>
      </c>
      <c r="Q846">
        <v>4.3</v>
      </c>
      <c r="R846">
        <v>3.8</v>
      </c>
      <c r="S846">
        <f>(C846-D846)*24</f>
        <v>1.9999999998835847</v>
      </c>
      <c r="T846">
        <f>IF(C846&lt;=D846,1,0)</f>
        <v>0</v>
      </c>
      <c r="U846">
        <f>(C846-B846)*24</f>
        <v>12</v>
      </c>
      <c r="V846" s="2">
        <f>G846/(F846*U846)</f>
        <v>1.8274410774410774</v>
      </c>
      <c r="W846" t="str">
        <f>IF(OR(MONTH(B846)=12, MONTH(B846)&lt;=2), "Winter", IF(AND(MONTH(B846)&gt;=7, MONTH(B846)&lt;=9), "Monsoon", "Other"))</f>
        <v>Winter</v>
      </c>
      <c r="X846">
        <f>IF(C846&gt;D846,1,0)</f>
        <v>1</v>
      </c>
      <c r="Y846" t="str">
        <f t="shared" si="26"/>
        <v>Slight Delay</v>
      </c>
      <c r="Z846">
        <f t="shared" si="27"/>
        <v>0</v>
      </c>
      <c r="AA846" s="6" t="str">
        <f>TEXT(B846, "yyyy-mm-dd")</f>
        <v>2024-02-05</v>
      </c>
    </row>
    <row r="847" spans="1:27" x14ac:dyDescent="0.3">
      <c r="A847" t="s">
        <v>935</v>
      </c>
      <c r="B847" s="1">
        <v>45327.208333333336</v>
      </c>
      <c r="C847" s="1">
        <v>45327.708333333336</v>
      </c>
      <c r="D847" s="1">
        <v>45327.625</v>
      </c>
      <c r="E847" t="s">
        <v>66</v>
      </c>
      <c r="F847">
        <v>241</v>
      </c>
      <c r="G847">
        <v>3801</v>
      </c>
      <c r="H847">
        <v>198</v>
      </c>
      <c r="I847">
        <v>1</v>
      </c>
      <c r="J847" t="s">
        <v>20</v>
      </c>
      <c r="K847" t="s">
        <v>34</v>
      </c>
      <c r="L847" t="s">
        <v>141</v>
      </c>
      <c r="M847" t="s">
        <v>45</v>
      </c>
      <c r="N847" t="s">
        <v>40</v>
      </c>
      <c r="O847">
        <v>3.8</v>
      </c>
      <c r="P847" t="s">
        <v>25</v>
      </c>
      <c r="Q847">
        <v>4.2</v>
      </c>
      <c r="R847">
        <v>3.8</v>
      </c>
      <c r="S847">
        <f>(C847-D847)*24</f>
        <v>2.0000000000582077</v>
      </c>
      <c r="T847">
        <f>IF(C847&lt;=D847,1,0)</f>
        <v>0</v>
      </c>
      <c r="U847">
        <f>(C847-B847)*24</f>
        <v>12</v>
      </c>
      <c r="V847" s="2">
        <f>G847/(F847*U847)</f>
        <v>1.3143153526970954</v>
      </c>
      <c r="W847" t="str">
        <f>IF(OR(MONTH(B847)=12, MONTH(B847)&lt;=2), "Winter", IF(AND(MONTH(B847)&gt;=7, MONTH(B847)&lt;=9), "Monsoon", "Other"))</f>
        <v>Winter</v>
      </c>
      <c r="X847">
        <f>IF(C847&gt;D847,1,0)</f>
        <v>1</v>
      </c>
      <c r="Y847" t="str">
        <f t="shared" si="26"/>
        <v>Slight Delay</v>
      </c>
      <c r="Z847">
        <f t="shared" si="27"/>
        <v>0</v>
      </c>
      <c r="AA847" s="6" t="str">
        <f>TEXT(B847, "yyyy-mm-dd")</f>
        <v>2024-02-05</v>
      </c>
    </row>
    <row r="848" spans="1:27" x14ac:dyDescent="0.3">
      <c r="A848" t="s">
        <v>936</v>
      </c>
      <c r="B848" s="1">
        <v>45327.25</v>
      </c>
      <c r="C848" s="1">
        <v>45327.75</v>
      </c>
      <c r="D848" s="1">
        <v>45327.666666666664</v>
      </c>
      <c r="E848" t="s">
        <v>32</v>
      </c>
      <c r="F848">
        <v>557</v>
      </c>
      <c r="G848">
        <v>1921</v>
      </c>
      <c r="H848">
        <v>90</v>
      </c>
      <c r="I848">
        <v>5</v>
      </c>
      <c r="J848" t="s">
        <v>37</v>
      </c>
      <c r="K848" t="s">
        <v>64</v>
      </c>
      <c r="L848" t="s">
        <v>138</v>
      </c>
      <c r="M848" t="s">
        <v>23</v>
      </c>
      <c r="N848" t="s">
        <v>40</v>
      </c>
      <c r="O848">
        <v>4.5</v>
      </c>
      <c r="P848" t="s">
        <v>25</v>
      </c>
      <c r="Q848">
        <v>4.2</v>
      </c>
      <c r="R848">
        <v>4.5</v>
      </c>
      <c r="S848">
        <f>(C848-D848)*24</f>
        <v>2.0000000000582077</v>
      </c>
      <c r="T848">
        <f>IF(C848&lt;=D848,1,0)</f>
        <v>0</v>
      </c>
      <c r="U848">
        <f>(C848-B848)*24</f>
        <v>12</v>
      </c>
      <c r="V848" s="2">
        <f>G848/(F848*U848)</f>
        <v>0.28740275284260924</v>
      </c>
      <c r="W848" t="str">
        <f>IF(OR(MONTH(B848)=12, MONTH(B848)&lt;=2), "Winter", IF(AND(MONTH(B848)&gt;=7, MONTH(B848)&lt;=9), "Monsoon", "Other"))</f>
        <v>Winter</v>
      </c>
      <c r="X848">
        <f>IF(C848&gt;D848,1,0)</f>
        <v>1</v>
      </c>
      <c r="Y848" t="str">
        <f t="shared" si="26"/>
        <v>Slight Delay</v>
      </c>
      <c r="Z848">
        <f t="shared" si="27"/>
        <v>0</v>
      </c>
      <c r="AA848" s="6" t="str">
        <f>TEXT(B848, "yyyy-mm-dd")</f>
        <v>2024-02-05</v>
      </c>
    </row>
    <row r="849" spans="1:27" x14ac:dyDescent="0.3">
      <c r="A849" t="s">
        <v>937</v>
      </c>
      <c r="B849" s="1">
        <v>45327.291666666664</v>
      </c>
      <c r="C849" s="1">
        <v>45327.791666666664</v>
      </c>
      <c r="D849" s="1">
        <v>45327.708333333336</v>
      </c>
      <c r="E849" t="s">
        <v>55</v>
      </c>
      <c r="F849">
        <v>112</v>
      </c>
      <c r="G849">
        <v>4829</v>
      </c>
      <c r="H849">
        <v>194</v>
      </c>
      <c r="I849">
        <v>28</v>
      </c>
      <c r="J849" t="s">
        <v>33</v>
      </c>
      <c r="K849" t="s">
        <v>64</v>
      </c>
      <c r="L849" t="s">
        <v>159</v>
      </c>
      <c r="M849" t="s">
        <v>23</v>
      </c>
      <c r="N849" t="s">
        <v>24</v>
      </c>
      <c r="O849">
        <v>4.2</v>
      </c>
      <c r="P849" t="s">
        <v>25</v>
      </c>
      <c r="Q849">
        <v>4.3</v>
      </c>
      <c r="R849">
        <v>4.2</v>
      </c>
      <c r="S849">
        <f>(C849-D849)*24</f>
        <v>1.9999999998835847</v>
      </c>
      <c r="T849">
        <f>IF(C849&lt;=D849,1,0)</f>
        <v>0</v>
      </c>
      <c r="U849">
        <f>(C849-B849)*24</f>
        <v>12</v>
      </c>
      <c r="V849" s="2">
        <f>G849/(F849*U849)</f>
        <v>3.5930059523809526</v>
      </c>
      <c r="W849" t="str">
        <f>IF(OR(MONTH(B849)=12, MONTH(B849)&lt;=2), "Winter", IF(AND(MONTH(B849)&gt;=7, MONTH(B849)&lt;=9), "Monsoon", "Other"))</f>
        <v>Winter</v>
      </c>
      <c r="X849">
        <f>IF(C849&gt;D849,1,0)</f>
        <v>1</v>
      </c>
      <c r="Y849" t="str">
        <f t="shared" si="26"/>
        <v>Slight Delay</v>
      </c>
      <c r="Z849">
        <f t="shared" si="27"/>
        <v>0</v>
      </c>
      <c r="AA849" s="6" t="str">
        <f>TEXT(B849, "yyyy-mm-dd")</f>
        <v>2024-02-05</v>
      </c>
    </row>
    <row r="850" spans="1:27" x14ac:dyDescent="0.3">
      <c r="A850" t="s">
        <v>938</v>
      </c>
      <c r="B850" s="1">
        <v>45327.333333333336</v>
      </c>
      <c r="C850" s="1">
        <v>45327.833333333336</v>
      </c>
      <c r="D850" s="1">
        <v>45327.75</v>
      </c>
      <c r="E850" t="s">
        <v>50</v>
      </c>
      <c r="F850">
        <v>760</v>
      </c>
      <c r="G850">
        <v>505</v>
      </c>
      <c r="H850">
        <v>617</v>
      </c>
      <c r="I850">
        <v>14</v>
      </c>
      <c r="J850" t="s">
        <v>28</v>
      </c>
      <c r="K850" t="s">
        <v>38</v>
      </c>
      <c r="L850" t="s">
        <v>74</v>
      </c>
      <c r="M850" t="s">
        <v>23</v>
      </c>
      <c r="N850" t="s">
        <v>24</v>
      </c>
      <c r="O850">
        <v>4</v>
      </c>
      <c r="P850" t="s">
        <v>25</v>
      </c>
      <c r="Q850">
        <v>4.3</v>
      </c>
      <c r="R850">
        <v>4</v>
      </c>
      <c r="S850">
        <f>(C850-D850)*24</f>
        <v>2.0000000000582077</v>
      </c>
      <c r="T850">
        <f>IF(C850&lt;=D850,1,0)</f>
        <v>0</v>
      </c>
      <c r="U850">
        <f>(C850-B850)*24</f>
        <v>12</v>
      </c>
      <c r="V850" s="2">
        <f>G850/(F850*U850)</f>
        <v>5.5372807017543858E-2</v>
      </c>
      <c r="W850" t="str">
        <f>IF(OR(MONTH(B850)=12, MONTH(B850)&lt;=2), "Winter", IF(AND(MONTH(B850)&gt;=7, MONTH(B850)&lt;=9), "Monsoon", "Other"))</f>
        <v>Winter</v>
      </c>
      <c r="X850">
        <f>IF(C850&gt;D850,1,0)</f>
        <v>1</v>
      </c>
      <c r="Y850" t="str">
        <f t="shared" si="26"/>
        <v>Slight Delay</v>
      </c>
      <c r="Z850">
        <f t="shared" si="27"/>
        <v>0</v>
      </c>
      <c r="AA850" s="6" t="str">
        <f>TEXT(B850, "yyyy-mm-dd")</f>
        <v>2024-02-05</v>
      </c>
    </row>
    <row r="851" spans="1:27" x14ac:dyDescent="0.3">
      <c r="A851" t="s">
        <v>939</v>
      </c>
      <c r="B851" s="1">
        <v>45327.375</v>
      </c>
      <c r="C851" s="1">
        <v>45327.875</v>
      </c>
      <c r="D851" s="1">
        <v>45327.791666666664</v>
      </c>
      <c r="E851" t="s">
        <v>27</v>
      </c>
      <c r="F851">
        <v>106</v>
      </c>
      <c r="G851">
        <v>2696</v>
      </c>
      <c r="H851">
        <v>715</v>
      </c>
      <c r="I851">
        <v>20</v>
      </c>
      <c r="J851" t="s">
        <v>20</v>
      </c>
      <c r="K851" t="s">
        <v>38</v>
      </c>
      <c r="L851" t="s">
        <v>88</v>
      </c>
      <c r="M851" t="s">
        <v>48</v>
      </c>
      <c r="N851" t="s">
        <v>24</v>
      </c>
      <c r="O851">
        <v>4.7</v>
      </c>
      <c r="P851" t="s">
        <v>25</v>
      </c>
      <c r="Q851">
        <v>4.2</v>
      </c>
      <c r="R851">
        <v>4.7</v>
      </c>
      <c r="S851">
        <f>(C851-D851)*24</f>
        <v>2.0000000000582077</v>
      </c>
      <c r="T851">
        <f>IF(C851&lt;=D851,1,0)</f>
        <v>0</v>
      </c>
      <c r="U851">
        <f>(C851-B851)*24</f>
        <v>12</v>
      </c>
      <c r="V851" s="2">
        <f>G851/(F851*U851)</f>
        <v>2.1194968553459121</v>
      </c>
      <c r="W851" t="str">
        <f>IF(OR(MONTH(B851)=12, MONTH(B851)&lt;=2), "Winter", IF(AND(MONTH(B851)&gt;=7, MONTH(B851)&lt;=9), "Monsoon", "Other"))</f>
        <v>Winter</v>
      </c>
      <c r="X851">
        <f>IF(C851&gt;D851,1,0)</f>
        <v>1</v>
      </c>
      <c r="Y851" t="str">
        <f t="shared" si="26"/>
        <v>Slight Delay</v>
      </c>
      <c r="Z851">
        <f t="shared" si="27"/>
        <v>0</v>
      </c>
      <c r="AA851" s="6" t="str">
        <f>TEXT(B851, "yyyy-mm-dd")</f>
        <v>2024-02-05</v>
      </c>
    </row>
    <row r="852" spans="1:27" x14ac:dyDescent="0.3">
      <c r="A852" t="s">
        <v>940</v>
      </c>
      <c r="B852" s="1">
        <v>45327.416666666664</v>
      </c>
      <c r="C852" s="1">
        <v>45327.916666666664</v>
      </c>
      <c r="D852" s="1">
        <v>45327.833333333336</v>
      </c>
      <c r="E852" t="s">
        <v>55</v>
      </c>
      <c r="F852">
        <v>256</v>
      </c>
      <c r="G852">
        <v>1310</v>
      </c>
      <c r="H852">
        <v>253</v>
      </c>
      <c r="I852">
        <v>12</v>
      </c>
      <c r="J852" t="s">
        <v>33</v>
      </c>
      <c r="K852" t="s">
        <v>21</v>
      </c>
      <c r="L852" t="s">
        <v>44</v>
      </c>
      <c r="M852" t="s">
        <v>61</v>
      </c>
      <c r="N852" t="s">
        <v>40</v>
      </c>
      <c r="O852">
        <v>4.5</v>
      </c>
      <c r="P852" t="s">
        <v>25</v>
      </c>
      <c r="Q852">
        <v>4.4000000000000004</v>
      </c>
      <c r="R852">
        <v>4.5</v>
      </c>
      <c r="S852">
        <f>(C852-D852)*24</f>
        <v>1.9999999998835847</v>
      </c>
      <c r="T852">
        <f>IF(C852&lt;=D852,1,0)</f>
        <v>0</v>
      </c>
      <c r="U852">
        <f>(C852-B852)*24</f>
        <v>12</v>
      </c>
      <c r="V852" s="2">
        <f>G852/(F852*U852)</f>
        <v>0.42643229166666669</v>
      </c>
      <c r="W852" t="str">
        <f>IF(OR(MONTH(B852)=12, MONTH(B852)&lt;=2), "Winter", IF(AND(MONTH(B852)&gt;=7, MONTH(B852)&lt;=9), "Monsoon", "Other"))</f>
        <v>Winter</v>
      </c>
      <c r="X852">
        <f>IF(C852&gt;D852,1,0)</f>
        <v>1</v>
      </c>
      <c r="Y852" t="str">
        <f t="shared" si="26"/>
        <v>Slight Delay</v>
      </c>
      <c r="Z852">
        <f t="shared" si="27"/>
        <v>0</v>
      </c>
      <c r="AA852" s="6" t="str">
        <f>TEXT(B852, "yyyy-mm-dd")</f>
        <v>2024-02-05</v>
      </c>
    </row>
    <row r="853" spans="1:27" x14ac:dyDescent="0.3">
      <c r="A853" t="s">
        <v>941</v>
      </c>
      <c r="B853" s="1">
        <v>45327.458333333336</v>
      </c>
      <c r="C853" s="1">
        <v>45327.958333333336</v>
      </c>
      <c r="D853" s="1">
        <v>45327.875</v>
      </c>
      <c r="E853" t="s">
        <v>50</v>
      </c>
      <c r="F853">
        <v>689</v>
      </c>
      <c r="G853">
        <v>2032</v>
      </c>
      <c r="H853">
        <v>550</v>
      </c>
      <c r="I853">
        <v>2</v>
      </c>
      <c r="J853" t="s">
        <v>33</v>
      </c>
      <c r="K853" t="s">
        <v>38</v>
      </c>
      <c r="L853" t="s">
        <v>214</v>
      </c>
      <c r="M853" t="s">
        <v>45</v>
      </c>
      <c r="N853" t="s">
        <v>40</v>
      </c>
      <c r="O853">
        <v>4</v>
      </c>
      <c r="P853" t="s">
        <v>25</v>
      </c>
      <c r="Q853">
        <v>4.2</v>
      </c>
      <c r="R853">
        <v>4</v>
      </c>
      <c r="S853">
        <f>(C853-D853)*24</f>
        <v>2.0000000000582077</v>
      </c>
      <c r="T853">
        <f>IF(C853&lt;=D853,1,0)</f>
        <v>0</v>
      </c>
      <c r="U853">
        <f>(C853-B853)*24</f>
        <v>12</v>
      </c>
      <c r="V853" s="2">
        <f>G853/(F853*U853)</f>
        <v>0.24576681180454765</v>
      </c>
      <c r="W853" t="str">
        <f>IF(OR(MONTH(B853)=12, MONTH(B853)&lt;=2), "Winter", IF(AND(MONTH(B853)&gt;=7, MONTH(B853)&lt;=9), "Monsoon", "Other"))</f>
        <v>Winter</v>
      </c>
      <c r="X853">
        <f>IF(C853&gt;D853,1,0)</f>
        <v>1</v>
      </c>
      <c r="Y853" t="str">
        <f t="shared" si="26"/>
        <v>Slight Delay</v>
      </c>
      <c r="Z853">
        <f t="shared" si="27"/>
        <v>0</v>
      </c>
      <c r="AA853" s="6" t="str">
        <f>TEXT(B853, "yyyy-mm-dd")</f>
        <v>2024-02-05</v>
      </c>
    </row>
    <row r="854" spans="1:27" x14ac:dyDescent="0.3">
      <c r="A854" t="s">
        <v>942</v>
      </c>
      <c r="B854" s="1">
        <v>45327.5</v>
      </c>
      <c r="C854" s="1">
        <v>45328</v>
      </c>
      <c r="D854" s="1">
        <v>45327.916666666664</v>
      </c>
      <c r="E854" t="s">
        <v>19</v>
      </c>
      <c r="F854">
        <v>322</v>
      </c>
      <c r="G854">
        <v>2028</v>
      </c>
      <c r="H854">
        <v>662</v>
      </c>
      <c r="I854">
        <v>9</v>
      </c>
      <c r="J854" t="s">
        <v>28</v>
      </c>
      <c r="K854" t="s">
        <v>38</v>
      </c>
      <c r="L854" t="s">
        <v>138</v>
      </c>
      <c r="M854" t="s">
        <v>61</v>
      </c>
      <c r="N854" t="s">
        <v>40</v>
      </c>
      <c r="O854">
        <v>4</v>
      </c>
      <c r="P854" t="s">
        <v>25</v>
      </c>
      <c r="Q854">
        <v>4.4000000000000004</v>
      </c>
      <c r="R854">
        <v>4</v>
      </c>
      <c r="S854">
        <f>(C854-D854)*24</f>
        <v>2.0000000000582077</v>
      </c>
      <c r="T854">
        <f>IF(C854&lt;=D854,1,0)</f>
        <v>0</v>
      </c>
      <c r="U854">
        <f>(C854-B854)*24</f>
        <v>12</v>
      </c>
      <c r="V854" s="2">
        <f>G854/(F854*U854)</f>
        <v>0.52484472049689446</v>
      </c>
      <c r="W854" t="str">
        <f>IF(OR(MONTH(B854)=12, MONTH(B854)&lt;=2), "Winter", IF(AND(MONTH(B854)&gt;=7, MONTH(B854)&lt;=9), "Monsoon", "Other"))</f>
        <v>Winter</v>
      </c>
      <c r="X854">
        <f>IF(C854&gt;D854,1,0)</f>
        <v>1</v>
      </c>
      <c r="Y854" t="str">
        <f t="shared" si="26"/>
        <v>Slight Delay</v>
      </c>
      <c r="Z854">
        <f t="shared" si="27"/>
        <v>0</v>
      </c>
      <c r="AA854" s="6" t="str">
        <f>TEXT(B854, "yyyy-mm-dd")</f>
        <v>2024-02-05</v>
      </c>
    </row>
    <row r="855" spans="1:27" x14ac:dyDescent="0.3">
      <c r="A855" t="s">
        <v>943</v>
      </c>
      <c r="B855" s="1">
        <v>45327.541666666664</v>
      </c>
      <c r="C855" s="1">
        <v>45328.041666666664</v>
      </c>
      <c r="D855" s="1">
        <v>45327.958333333336</v>
      </c>
      <c r="E855" t="s">
        <v>55</v>
      </c>
      <c r="F855">
        <v>478</v>
      </c>
      <c r="G855">
        <v>1491</v>
      </c>
      <c r="H855">
        <v>513</v>
      </c>
      <c r="I855">
        <v>16</v>
      </c>
      <c r="J855" t="s">
        <v>28</v>
      </c>
      <c r="K855" t="s">
        <v>64</v>
      </c>
      <c r="L855" t="s">
        <v>225</v>
      </c>
      <c r="M855" t="s">
        <v>61</v>
      </c>
      <c r="N855" t="s">
        <v>40</v>
      </c>
      <c r="O855">
        <v>4</v>
      </c>
      <c r="P855" t="s">
        <v>25</v>
      </c>
      <c r="Q855">
        <v>4.4000000000000004</v>
      </c>
      <c r="R855">
        <v>4</v>
      </c>
      <c r="S855">
        <f>(C855-D855)*24</f>
        <v>1.9999999998835847</v>
      </c>
      <c r="T855">
        <f>IF(C855&lt;=D855,1,0)</f>
        <v>0</v>
      </c>
      <c r="U855">
        <f>(C855-B855)*24</f>
        <v>12</v>
      </c>
      <c r="V855" s="2">
        <f>G855/(F855*U855)</f>
        <v>0.25993723849372385</v>
      </c>
      <c r="W855" t="str">
        <f>IF(OR(MONTH(B855)=12, MONTH(B855)&lt;=2), "Winter", IF(AND(MONTH(B855)&gt;=7, MONTH(B855)&lt;=9), "Monsoon", "Other"))</f>
        <v>Winter</v>
      </c>
      <c r="X855">
        <f>IF(C855&gt;D855,1,0)</f>
        <v>1</v>
      </c>
      <c r="Y855" t="str">
        <f t="shared" si="26"/>
        <v>Slight Delay</v>
      </c>
      <c r="Z855">
        <f t="shared" si="27"/>
        <v>0</v>
      </c>
      <c r="AA855" s="6" t="str">
        <f>TEXT(B855, "yyyy-mm-dd")</f>
        <v>2024-02-05</v>
      </c>
    </row>
    <row r="856" spans="1:27" x14ac:dyDescent="0.3">
      <c r="A856" t="s">
        <v>944</v>
      </c>
      <c r="B856" s="1">
        <v>45327.583333333336</v>
      </c>
      <c r="C856" s="1">
        <v>45328.083333333336</v>
      </c>
      <c r="D856" s="1">
        <v>45328</v>
      </c>
      <c r="E856" t="s">
        <v>66</v>
      </c>
      <c r="F856">
        <v>855</v>
      </c>
      <c r="G856">
        <v>4994</v>
      </c>
      <c r="H856">
        <v>561</v>
      </c>
      <c r="I856">
        <v>4</v>
      </c>
      <c r="J856" t="s">
        <v>37</v>
      </c>
      <c r="K856" t="s">
        <v>21</v>
      </c>
      <c r="L856" t="s">
        <v>111</v>
      </c>
      <c r="M856" t="s">
        <v>61</v>
      </c>
      <c r="N856" t="s">
        <v>24</v>
      </c>
      <c r="P856" t="s">
        <v>25</v>
      </c>
      <c r="Q856">
        <v>4.3</v>
      </c>
      <c r="R856">
        <v>4.3</v>
      </c>
      <c r="S856">
        <f>(C856-D856)*24</f>
        <v>2.0000000000582077</v>
      </c>
      <c r="T856">
        <f>IF(C856&lt;=D856,1,0)</f>
        <v>0</v>
      </c>
      <c r="U856">
        <f>(C856-B856)*24</f>
        <v>12</v>
      </c>
      <c r="V856" s="2">
        <f>G856/(F856*U856)</f>
        <v>0.48674463937621831</v>
      </c>
      <c r="W856" t="str">
        <f>IF(OR(MONTH(B856)=12, MONTH(B856)&lt;=2), "Winter", IF(AND(MONTH(B856)&gt;=7, MONTH(B856)&lt;=9), "Monsoon", "Other"))</f>
        <v>Winter</v>
      </c>
      <c r="X856">
        <f>IF(C856&gt;D856,1,0)</f>
        <v>1</v>
      </c>
      <c r="Y856" t="str">
        <f t="shared" si="26"/>
        <v>Slight Delay</v>
      </c>
      <c r="Z856">
        <f t="shared" si="27"/>
        <v>0</v>
      </c>
      <c r="AA856" s="6" t="str">
        <f>TEXT(B856, "yyyy-mm-dd")</f>
        <v>2024-02-05</v>
      </c>
    </row>
    <row r="857" spans="1:27" x14ac:dyDescent="0.3">
      <c r="A857" t="s">
        <v>945</v>
      </c>
      <c r="B857" s="1">
        <v>45327.625</v>
      </c>
      <c r="C857" s="1">
        <v>45328.125</v>
      </c>
      <c r="D857" s="1">
        <v>45328.041666666664</v>
      </c>
      <c r="E857" t="s">
        <v>66</v>
      </c>
      <c r="F857">
        <v>538</v>
      </c>
      <c r="G857">
        <v>2063</v>
      </c>
      <c r="H857">
        <v>387</v>
      </c>
      <c r="I857">
        <v>7</v>
      </c>
      <c r="J857" t="s">
        <v>28</v>
      </c>
      <c r="K857" t="s">
        <v>34</v>
      </c>
      <c r="L857" t="s">
        <v>229</v>
      </c>
      <c r="M857" t="s">
        <v>61</v>
      </c>
      <c r="N857" t="s">
        <v>24</v>
      </c>
      <c r="P857" t="s">
        <v>25</v>
      </c>
      <c r="Q857">
        <v>4.3</v>
      </c>
      <c r="R857">
        <v>4.3</v>
      </c>
      <c r="S857">
        <f>(C857-D857)*24</f>
        <v>2.0000000000582077</v>
      </c>
      <c r="T857">
        <f>IF(C857&lt;=D857,1,0)</f>
        <v>0</v>
      </c>
      <c r="U857">
        <f>(C857-B857)*24</f>
        <v>12</v>
      </c>
      <c r="V857" s="2">
        <f>G857/(F857*U857)</f>
        <v>0.31954770755885997</v>
      </c>
      <c r="W857" t="str">
        <f>IF(OR(MONTH(B857)=12, MONTH(B857)&lt;=2), "Winter", IF(AND(MONTH(B857)&gt;=7, MONTH(B857)&lt;=9), "Monsoon", "Other"))</f>
        <v>Winter</v>
      </c>
      <c r="X857">
        <f>IF(C857&gt;D857,1,0)</f>
        <v>1</v>
      </c>
      <c r="Y857" t="str">
        <f t="shared" si="26"/>
        <v>Slight Delay</v>
      </c>
      <c r="Z857">
        <f t="shared" si="27"/>
        <v>0</v>
      </c>
      <c r="AA857" s="6" t="str">
        <f>TEXT(B857, "yyyy-mm-dd")</f>
        <v>2024-02-05</v>
      </c>
    </row>
    <row r="858" spans="1:27" x14ac:dyDescent="0.3">
      <c r="A858" t="s">
        <v>946</v>
      </c>
      <c r="B858" s="1">
        <v>45327.666666666664</v>
      </c>
      <c r="C858" s="1">
        <v>45328.166666666664</v>
      </c>
      <c r="D858" s="1">
        <v>45328.083333333336</v>
      </c>
      <c r="E858" t="s">
        <v>55</v>
      </c>
      <c r="F858">
        <v>852</v>
      </c>
      <c r="G858">
        <v>2928</v>
      </c>
      <c r="H858">
        <v>434</v>
      </c>
      <c r="I858">
        <v>20</v>
      </c>
      <c r="J858" t="s">
        <v>28</v>
      </c>
      <c r="K858" t="s">
        <v>21</v>
      </c>
      <c r="L858" t="s">
        <v>74</v>
      </c>
      <c r="M858" t="s">
        <v>30</v>
      </c>
      <c r="N858" t="s">
        <v>40</v>
      </c>
      <c r="O858">
        <v>4.7</v>
      </c>
      <c r="P858" t="s">
        <v>25</v>
      </c>
      <c r="Q858">
        <v>4.3</v>
      </c>
      <c r="R858">
        <v>4.7</v>
      </c>
      <c r="S858">
        <f>(C858-D858)*24</f>
        <v>1.9999999998835847</v>
      </c>
      <c r="T858">
        <f>IF(C858&lt;=D858,1,0)</f>
        <v>0</v>
      </c>
      <c r="U858">
        <f>(C858-B858)*24</f>
        <v>12</v>
      </c>
      <c r="V858" s="2">
        <f>G858/(F858*U858)</f>
        <v>0.28638497652582162</v>
      </c>
      <c r="W858" t="str">
        <f>IF(OR(MONTH(B858)=12, MONTH(B858)&lt;=2), "Winter", IF(AND(MONTH(B858)&gt;=7, MONTH(B858)&lt;=9), "Monsoon", "Other"))</f>
        <v>Winter</v>
      </c>
      <c r="X858">
        <f>IF(C858&gt;D858,1,0)</f>
        <v>1</v>
      </c>
      <c r="Y858" t="str">
        <f t="shared" si="26"/>
        <v>Slight Delay</v>
      </c>
      <c r="Z858">
        <f t="shared" si="27"/>
        <v>0</v>
      </c>
      <c r="AA858" s="6" t="str">
        <f>TEXT(B858, "yyyy-mm-dd")</f>
        <v>2024-02-05</v>
      </c>
    </row>
    <row r="859" spans="1:27" x14ac:dyDescent="0.3">
      <c r="A859" t="s">
        <v>947</v>
      </c>
      <c r="B859" s="1">
        <v>45327.708333333336</v>
      </c>
      <c r="C859" s="1">
        <v>45328.208333333336</v>
      </c>
      <c r="D859" s="1">
        <v>45328.125</v>
      </c>
      <c r="E859" t="s">
        <v>19</v>
      </c>
      <c r="F859">
        <v>438</v>
      </c>
      <c r="G859">
        <v>1339</v>
      </c>
      <c r="H859">
        <v>447</v>
      </c>
      <c r="I859">
        <v>24</v>
      </c>
      <c r="J859" t="s">
        <v>37</v>
      </c>
      <c r="K859" t="s">
        <v>21</v>
      </c>
      <c r="L859" t="s">
        <v>47</v>
      </c>
      <c r="M859" t="s">
        <v>45</v>
      </c>
      <c r="N859" t="s">
        <v>24</v>
      </c>
      <c r="P859" t="s">
        <v>25</v>
      </c>
      <c r="Q859">
        <v>4.2</v>
      </c>
      <c r="R859">
        <v>4.2</v>
      </c>
      <c r="S859">
        <f>(C859-D859)*24</f>
        <v>2.0000000000582077</v>
      </c>
      <c r="T859">
        <f>IF(C859&lt;=D859,1,0)</f>
        <v>0</v>
      </c>
      <c r="U859">
        <f>(C859-B859)*24</f>
        <v>12</v>
      </c>
      <c r="V859" s="2">
        <f>G859/(F859*U859)</f>
        <v>0.25475646879756469</v>
      </c>
      <c r="W859" t="str">
        <f>IF(OR(MONTH(B859)=12, MONTH(B859)&lt;=2), "Winter", IF(AND(MONTH(B859)&gt;=7, MONTH(B859)&lt;=9), "Monsoon", "Other"))</f>
        <v>Winter</v>
      </c>
      <c r="X859">
        <f>IF(C859&gt;D859,1,0)</f>
        <v>1</v>
      </c>
      <c r="Y859" t="str">
        <f t="shared" si="26"/>
        <v>Slight Delay</v>
      </c>
      <c r="Z859">
        <f t="shared" si="27"/>
        <v>0</v>
      </c>
      <c r="AA859" s="6" t="str">
        <f>TEXT(B859, "yyyy-mm-dd")</f>
        <v>2024-02-05</v>
      </c>
    </row>
    <row r="860" spans="1:27" x14ac:dyDescent="0.3">
      <c r="A860" t="s">
        <v>948</v>
      </c>
      <c r="B860" s="1">
        <v>45327.75</v>
      </c>
      <c r="C860" s="1">
        <v>45328.25</v>
      </c>
      <c r="D860" s="1">
        <v>45328.166666666664</v>
      </c>
      <c r="E860" t="s">
        <v>55</v>
      </c>
      <c r="F860">
        <v>553</v>
      </c>
      <c r="G860">
        <v>1257</v>
      </c>
      <c r="H860">
        <v>376</v>
      </c>
      <c r="I860">
        <v>1</v>
      </c>
      <c r="J860" t="s">
        <v>20</v>
      </c>
      <c r="K860" t="s">
        <v>38</v>
      </c>
      <c r="L860" t="s">
        <v>58</v>
      </c>
      <c r="M860" t="s">
        <v>45</v>
      </c>
      <c r="N860" t="s">
        <v>40</v>
      </c>
      <c r="O860">
        <v>4.7</v>
      </c>
      <c r="P860" t="s">
        <v>25</v>
      </c>
      <c r="Q860">
        <v>4.2</v>
      </c>
      <c r="R860">
        <v>4.7</v>
      </c>
      <c r="S860">
        <f>(C860-D860)*24</f>
        <v>2.0000000000582077</v>
      </c>
      <c r="T860">
        <f>IF(C860&lt;=D860,1,0)</f>
        <v>0</v>
      </c>
      <c r="U860">
        <f>(C860-B860)*24</f>
        <v>12</v>
      </c>
      <c r="V860" s="2">
        <f>G860/(F860*U860)</f>
        <v>0.18942133815551537</v>
      </c>
      <c r="W860" t="str">
        <f>IF(OR(MONTH(B860)=12, MONTH(B860)&lt;=2), "Winter", IF(AND(MONTH(B860)&gt;=7, MONTH(B860)&lt;=9), "Monsoon", "Other"))</f>
        <v>Winter</v>
      </c>
      <c r="X860">
        <f>IF(C860&gt;D860,1,0)</f>
        <v>1</v>
      </c>
      <c r="Y860" t="str">
        <f t="shared" si="26"/>
        <v>Slight Delay</v>
      </c>
      <c r="Z860">
        <f t="shared" si="27"/>
        <v>0</v>
      </c>
      <c r="AA860" s="6" t="str">
        <f>TEXT(B860, "yyyy-mm-dd")</f>
        <v>2024-02-05</v>
      </c>
    </row>
    <row r="861" spans="1:27" x14ac:dyDescent="0.3">
      <c r="A861" t="s">
        <v>949</v>
      </c>
      <c r="B861" s="1">
        <v>45327.791666666664</v>
      </c>
      <c r="C861" s="1">
        <v>45328.291666666664</v>
      </c>
      <c r="D861" s="1">
        <v>45328.208333333336</v>
      </c>
      <c r="E861" t="s">
        <v>32</v>
      </c>
      <c r="F861">
        <v>331</v>
      </c>
      <c r="G861">
        <v>981</v>
      </c>
      <c r="H861">
        <v>425</v>
      </c>
      <c r="I861">
        <v>19</v>
      </c>
      <c r="J861" t="s">
        <v>28</v>
      </c>
      <c r="K861" t="s">
        <v>38</v>
      </c>
      <c r="L861" t="s">
        <v>67</v>
      </c>
      <c r="M861" t="s">
        <v>23</v>
      </c>
      <c r="N861" t="s">
        <v>24</v>
      </c>
      <c r="O861">
        <v>4.7</v>
      </c>
      <c r="P861" t="s">
        <v>25</v>
      </c>
      <c r="Q861">
        <v>4.3</v>
      </c>
      <c r="R861">
        <v>4.7</v>
      </c>
      <c r="S861">
        <f>(C861-D861)*24</f>
        <v>1.9999999998835847</v>
      </c>
      <c r="T861">
        <f>IF(C861&lt;=D861,1,0)</f>
        <v>0</v>
      </c>
      <c r="U861">
        <f>(C861-B861)*24</f>
        <v>12</v>
      </c>
      <c r="V861" s="2">
        <f>G861/(F861*U861)</f>
        <v>0.24697885196374622</v>
      </c>
      <c r="W861" t="str">
        <f>IF(OR(MONTH(B861)=12, MONTH(B861)&lt;=2), "Winter", IF(AND(MONTH(B861)&gt;=7, MONTH(B861)&lt;=9), "Monsoon", "Other"))</f>
        <v>Winter</v>
      </c>
      <c r="X861">
        <f>IF(C861&gt;D861,1,0)</f>
        <v>1</v>
      </c>
      <c r="Y861" t="str">
        <f t="shared" si="26"/>
        <v>Slight Delay</v>
      </c>
      <c r="Z861">
        <f t="shared" si="27"/>
        <v>0</v>
      </c>
      <c r="AA861" s="6" t="str">
        <f>TEXT(B861, "yyyy-mm-dd")</f>
        <v>2024-02-05</v>
      </c>
    </row>
    <row r="862" spans="1:27" x14ac:dyDescent="0.3">
      <c r="A862" t="s">
        <v>950</v>
      </c>
      <c r="B862" s="1">
        <v>45327.833333333336</v>
      </c>
      <c r="C862" s="1">
        <v>45328.333333333336</v>
      </c>
      <c r="D862" s="1">
        <v>45328.25</v>
      </c>
      <c r="E862" t="s">
        <v>66</v>
      </c>
      <c r="F862">
        <v>901</v>
      </c>
      <c r="G862">
        <v>3833</v>
      </c>
      <c r="H862">
        <v>449</v>
      </c>
      <c r="I862">
        <v>22</v>
      </c>
      <c r="J862" t="s">
        <v>37</v>
      </c>
      <c r="K862" t="s">
        <v>38</v>
      </c>
      <c r="L862" t="s">
        <v>155</v>
      </c>
      <c r="M862" t="s">
        <v>48</v>
      </c>
      <c r="N862" t="s">
        <v>24</v>
      </c>
      <c r="O862">
        <v>4</v>
      </c>
      <c r="P862" t="s">
        <v>25</v>
      </c>
      <c r="Q862">
        <v>4.2</v>
      </c>
      <c r="R862">
        <v>4</v>
      </c>
      <c r="S862">
        <f>(C862-D862)*24</f>
        <v>2.0000000000582077</v>
      </c>
      <c r="T862">
        <f>IF(C862&lt;=D862,1,0)</f>
        <v>0</v>
      </c>
      <c r="U862">
        <f>(C862-B862)*24</f>
        <v>12</v>
      </c>
      <c r="V862" s="2">
        <f>G862/(F862*U862)</f>
        <v>0.35451350351461342</v>
      </c>
      <c r="W862" t="str">
        <f>IF(OR(MONTH(B862)=12, MONTH(B862)&lt;=2), "Winter", IF(AND(MONTH(B862)&gt;=7, MONTH(B862)&lt;=9), "Monsoon", "Other"))</f>
        <v>Winter</v>
      </c>
      <c r="X862">
        <f>IF(C862&gt;D862,1,0)</f>
        <v>1</v>
      </c>
      <c r="Y862" t="str">
        <f t="shared" si="26"/>
        <v>Slight Delay</v>
      </c>
      <c r="Z862">
        <f t="shared" si="27"/>
        <v>0</v>
      </c>
      <c r="AA862" s="6" t="str">
        <f>TEXT(B862, "yyyy-mm-dd")</f>
        <v>2024-02-05</v>
      </c>
    </row>
    <row r="863" spans="1:27" x14ac:dyDescent="0.3">
      <c r="A863" t="s">
        <v>951</v>
      </c>
      <c r="B863" s="1">
        <v>45327.875</v>
      </c>
      <c r="C863" s="1">
        <v>45328.375</v>
      </c>
      <c r="D863" s="1">
        <v>45328.291666666664</v>
      </c>
      <c r="E863" t="s">
        <v>27</v>
      </c>
      <c r="F863">
        <v>171</v>
      </c>
      <c r="G863">
        <v>1188</v>
      </c>
      <c r="H863">
        <v>512</v>
      </c>
      <c r="I863">
        <v>11</v>
      </c>
      <c r="J863" t="s">
        <v>37</v>
      </c>
      <c r="K863" t="s">
        <v>21</v>
      </c>
      <c r="L863" t="s">
        <v>100</v>
      </c>
      <c r="M863" t="s">
        <v>30</v>
      </c>
      <c r="N863" t="s">
        <v>24</v>
      </c>
      <c r="O863">
        <v>4</v>
      </c>
      <c r="P863" t="s">
        <v>25</v>
      </c>
      <c r="Q863">
        <v>4.3</v>
      </c>
      <c r="R863">
        <v>4</v>
      </c>
      <c r="S863">
        <f>(C863-D863)*24</f>
        <v>2.0000000000582077</v>
      </c>
      <c r="T863">
        <f>IF(C863&lt;=D863,1,0)</f>
        <v>0</v>
      </c>
      <c r="U863">
        <f>(C863-B863)*24</f>
        <v>12</v>
      </c>
      <c r="V863" s="2">
        <f>G863/(F863*U863)</f>
        <v>0.57894736842105265</v>
      </c>
      <c r="W863" t="str">
        <f>IF(OR(MONTH(B863)=12, MONTH(B863)&lt;=2), "Winter", IF(AND(MONTH(B863)&gt;=7, MONTH(B863)&lt;=9), "Monsoon", "Other"))</f>
        <v>Winter</v>
      </c>
      <c r="X863">
        <f>IF(C863&gt;D863,1,0)</f>
        <v>1</v>
      </c>
      <c r="Y863" t="str">
        <f t="shared" si="26"/>
        <v>Slight Delay</v>
      </c>
      <c r="Z863">
        <f t="shared" si="27"/>
        <v>0</v>
      </c>
      <c r="AA863" s="6" t="str">
        <f>TEXT(B863, "yyyy-mm-dd")</f>
        <v>2024-02-05</v>
      </c>
    </row>
    <row r="864" spans="1:27" x14ac:dyDescent="0.3">
      <c r="A864" t="s">
        <v>952</v>
      </c>
      <c r="B864" s="1">
        <v>45327.916666666664</v>
      </c>
      <c r="C864" s="1">
        <v>45328.416666666664</v>
      </c>
      <c r="D864" s="1">
        <v>45328.333333333336</v>
      </c>
      <c r="E864" t="s">
        <v>27</v>
      </c>
      <c r="F864">
        <v>247</v>
      </c>
      <c r="G864">
        <v>3911</v>
      </c>
      <c r="H864">
        <v>769</v>
      </c>
      <c r="I864">
        <v>9</v>
      </c>
      <c r="J864" t="s">
        <v>33</v>
      </c>
      <c r="K864" t="s">
        <v>21</v>
      </c>
      <c r="L864" t="s">
        <v>115</v>
      </c>
      <c r="M864" t="s">
        <v>23</v>
      </c>
      <c r="N864" t="s">
        <v>40</v>
      </c>
      <c r="O864">
        <v>4.5</v>
      </c>
      <c r="P864" t="s">
        <v>25</v>
      </c>
      <c r="Q864">
        <v>4.2</v>
      </c>
      <c r="R864">
        <v>4.5</v>
      </c>
      <c r="S864">
        <f>(C864-D864)*24</f>
        <v>1.9999999998835847</v>
      </c>
      <c r="T864">
        <f>IF(C864&lt;=D864,1,0)</f>
        <v>0</v>
      </c>
      <c r="U864">
        <f>(C864-B864)*24</f>
        <v>12</v>
      </c>
      <c r="V864" s="2">
        <f>G864/(F864*U864)</f>
        <v>1.3195006747638327</v>
      </c>
      <c r="W864" t="str">
        <f>IF(OR(MONTH(B864)=12, MONTH(B864)&lt;=2), "Winter", IF(AND(MONTH(B864)&gt;=7, MONTH(B864)&lt;=9), "Monsoon", "Other"))</f>
        <v>Winter</v>
      </c>
      <c r="X864">
        <f>IF(C864&gt;D864,1,0)</f>
        <v>1</v>
      </c>
      <c r="Y864" t="str">
        <f t="shared" si="26"/>
        <v>Slight Delay</v>
      </c>
      <c r="Z864">
        <f t="shared" si="27"/>
        <v>0</v>
      </c>
      <c r="AA864" s="6" t="str">
        <f>TEXT(B864, "yyyy-mm-dd")</f>
        <v>2024-02-05</v>
      </c>
    </row>
    <row r="865" spans="1:27" x14ac:dyDescent="0.3">
      <c r="A865" t="s">
        <v>953</v>
      </c>
      <c r="B865" s="1">
        <v>45327.958333333336</v>
      </c>
      <c r="C865" s="1">
        <v>45328.458333333336</v>
      </c>
      <c r="D865" s="1">
        <v>45328.375</v>
      </c>
      <c r="E865" t="s">
        <v>27</v>
      </c>
      <c r="F865">
        <v>936</v>
      </c>
      <c r="G865">
        <v>4298</v>
      </c>
      <c r="H865">
        <v>259</v>
      </c>
      <c r="I865">
        <v>4</v>
      </c>
      <c r="J865" t="s">
        <v>37</v>
      </c>
      <c r="K865" t="s">
        <v>21</v>
      </c>
      <c r="L865" t="s">
        <v>42</v>
      </c>
      <c r="M865" t="s">
        <v>48</v>
      </c>
      <c r="N865" t="s">
        <v>40</v>
      </c>
      <c r="O865">
        <v>4.5</v>
      </c>
      <c r="P865" t="s">
        <v>25</v>
      </c>
      <c r="Q865">
        <v>4.2</v>
      </c>
      <c r="R865">
        <v>4.5</v>
      </c>
      <c r="S865">
        <f>(C865-D865)*24</f>
        <v>2.0000000000582077</v>
      </c>
      <c r="T865">
        <f>IF(C865&lt;=D865,1,0)</f>
        <v>0</v>
      </c>
      <c r="U865">
        <f>(C865-B865)*24</f>
        <v>12</v>
      </c>
      <c r="V865" s="2">
        <f>G865/(F865*U865)</f>
        <v>0.38265669515669515</v>
      </c>
      <c r="W865" t="str">
        <f>IF(OR(MONTH(B865)=12, MONTH(B865)&lt;=2), "Winter", IF(AND(MONTH(B865)&gt;=7, MONTH(B865)&lt;=9), "Monsoon", "Other"))</f>
        <v>Winter</v>
      </c>
      <c r="X865">
        <f>IF(C865&gt;D865,1,0)</f>
        <v>1</v>
      </c>
      <c r="Y865" t="str">
        <f t="shared" si="26"/>
        <v>Slight Delay</v>
      </c>
      <c r="Z865">
        <f t="shared" si="27"/>
        <v>0</v>
      </c>
      <c r="AA865" s="6" t="str">
        <f>TEXT(B865, "yyyy-mm-dd")</f>
        <v>2024-02-05</v>
      </c>
    </row>
    <row r="866" spans="1:27" x14ac:dyDescent="0.3">
      <c r="A866" t="s">
        <v>954</v>
      </c>
      <c r="B866" s="1">
        <v>45328</v>
      </c>
      <c r="C866" s="1">
        <v>45328.5</v>
      </c>
      <c r="D866" s="1">
        <v>45328.416666666664</v>
      </c>
      <c r="E866" t="s">
        <v>50</v>
      </c>
      <c r="F866">
        <v>155</v>
      </c>
      <c r="G866">
        <v>698</v>
      </c>
      <c r="H866">
        <v>427</v>
      </c>
      <c r="I866">
        <v>5</v>
      </c>
      <c r="J866" t="s">
        <v>28</v>
      </c>
      <c r="K866" t="s">
        <v>21</v>
      </c>
      <c r="L866" t="s">
        <v>201</v>
      </c>
      <c r="M866" t="s">
        <v>30</v>
      </c>
      <c r="N866" t="s">
        <v>24</v>
      </c>
      <c r="O866">
        <v>4.5</v>
      </c>
      <c r="P866" t="s">
        <v>25</v>
      </c>
      <c r="Q866">
        <v>4.3</v>
      </c>
      <c r="R866">
        <v>4.5</v>
      </c>
      <c r="S866">
        <f>(C866-D866)*24</f>
        <v>2.0000000000582077</v>
      </c>
      <c r="T866">
        <f>IF(C866&lt;=D866,1,0)</f>
        <v>0</v>
      </c>
      <c r="U866">
        <f>(C866-B866)*24</f>
        <v>12</v>
      </c>
      <c r="V866" s="2">
        <f>G866/(F866*U866)</f>
        <v>0.37526881720430105</v>
      </c>
      <c r="W866" t="str">
        <f>IF(OR(MONTH(B866)=12, MONTH(B866)&lt;=2), "Winter", IF(AND(MONTH(B866)&gt;=7, MONTH(B866)&lt;=9), "Monsoon", "Other"))</f>
        <v>Winter</v>
      </c>
      <c r="X866">
        <f>IF(C866&gt;D866,1,0)</f>
        <v>1</v>
      </c>
      <c r="Y866" t="str">
        <f t="shared" si="26"/>
        <v>Slight Delay</v>
      </c>
      <c r="Z866">
        <f t="shared" si="27"/>
        <v>0</v>
      </c>
      <c r="AA866" s="6" t="str">
        <f>TEXT(B866, "yyyy-mm-dd")</f>
        <v>2024-02-06</v>
      </c>
    </row>
    <row r="867" spans="1:27" x14ac:dyDescent="0.3">
      <c r="A867" t="s">
        <v>955</v>
      </c>
      <c r="B867" s="1">
        <v>45328.041666666664</v>
      </c>
      <c r="C867" s="1">
        <v>45328.541666666664</v>
      </c>
      <c r="D867" s="1">
        <v>45328.458333333336</v>
      </c>
      <c r="E867" t="s">
        <v>19</v>
      </c>
      <c r="F867">
        <v>398</v>
      </c>
      <c r="G867">
        <v>1707</v>
      </c>
      <c r="H867">
        <v>694</v>
      </c>
      <c r="I867">
        <v>19</v>
      </c>
      <c r="J867" t="s">
        <v>33</v>
      </c>
      <c r="K867" t="s">
        <v>38</v>
      </c>
      <c r="L867" t="s">
        <v>172</v>
      </c>
      <c r="M867" t="s">
        <v>45</v>
      </c>
      <c r="N867" t="s">
        <v>40</v>
      </c>
      <c r="O867">
        <v>4.2</v>
      </c>
      <c r="P867" t="s">
        <v>25</v>
      </c>
      <c r="Q867">
        <v>4.2</v>
      </c>
      <c r="R867">
        <v>4.2</v>
      </c>
      <c r="S867">
        <f>(C867-D867)*24</f>
        <v>1.9999999998835847</v>
      </c>
      <c r="T867">
        <f>IF(C867&lt;=D867,1,0)</f>
        <v>0</v>
      </c>
      <c r="U867">
        <f>(C867-B867)*24</f>
        <v>12</v>
      </c>
      <c r="V867" s="2">
        <f>G867/(F867*U867)</f>
        <v>0.35741206030150752</v>
      </c>
      <c r="W867" t="str">
        <f>IF(OR(MONTH(B867)=12, MONTH(B867)&lt;=2), "Winter", IF(AND(MONTH(B867)&gt;=7, MONTH(B867)&lt;=9), "Monsoon", "Other"))</f>
        <v>Winter</v>
      </c>
      <c r="X867">
        <f>IF(C867&gt;D867,1,0)</f>
        <v>1</v>
      </c>
      <c r="Y867" t="str">
        <f t="shared" si="26"/>
        <v>Slight Delay</v>
      </c>
      <c r="Z867">
        <f t="shared" si="27"/>
        <v>0</v>
      </c>
      <c r="AA867" s="6" t="str">
        <f>TEXT(B867, "yyyy-mm-dd")</f>
        <v>2024-02-06</v>
      </c>
    </row>
    <row r="868" spans="1:27" x14ac:dyDescent="0.3">
      <c r="A868" t="s">
        <v>956</v>
      </c>
      <c r="B868" s="1">
        <v>45328.083333333336</v>
      </c>
      <c r="C868" s="1">
        <v>45328.583333333336</v>
      </c>
      <c r="D868" s="1">
        <v>45328.5</v>
      </c>
      <c r="E868" t="s">
        <v>19</v>
      </c>
      <c r="F868">
        <v>390</v>
      </c>
      <c r="G868">
        <v>2548</v>
      </c>
      <c r="H868">
        <v>153</v>
      </c>
      <c r="I868">
        <v>15</v>
      </c>
      <c r="J868" t="s">
        <v>20</v>
      </c>
      <c r="K868" t="s">
        <v>21</v>
      </c>
      <c r="L868" t="s">
        <v>70</v>
      </c>
      <c r="M868" t="s">
        <v>30</v>
      </c>
      <c r="N868" t="s">
        <v>40</v>
      </c>
      <c r="O868">
        <v>4.2</v>
      </c>
      <c r="P868" t="s">
        <v>25</v>
      </c>
      <c r="Q868">
        <v>4.3</v>
      </c>
      <c r="R868">
        <v>4.2</v>
      </c>
      <c r="S868">
        <f>(C868-D868)*24</f>
        <v>2.0000000000582077</v>
      </c>
      <c r="T868">
        <f>IF(C868&lt;=D868,1,0)</f>
        <v>0</v>
      </c>
      <c r="U868">
        <f>(C868-B868)*24</f>
        <v>12</v>
      </c>
      <c r="V868" s="2">
        <f>G868/(F868*U868)</f>
        <v>0.5444444444444444</v>
      </c>
      <c r="W868" t="str">
        <f>IF(OR(MONTH(B868)=12, MONTH(B868)&lt;=2), "Winter", IF(AND(MONTH(B868)&gt;=7, MONTH(B868)&lt;=9), "Monsoon", "Other"))</f>
        <v>Winter</v>
      </c>
      <c r="X868">
        <f>IF(C868&gt;D868,1,0)</f>
        <v>1</v>
      </c>
      <c r="Y868" t="str">
        <f t="shared" si="26"/>
        <v>Slight Delay</v>
      </c>
      <c r="Z868">
        <f t="shared" si="27"/>
        <v>0</v>
      </c>
      <c r="AA868" s="6" t="str">
        <f>TEXT(B868, "yyyy-mm-dd")</f>
        <v>2024-02-06</v>
      </c>
    </row>
    <row r="869" spans="1:27" x14ac:dyDescent="0.3">
      <c r="A869" t="s">
        <v>957</v>
      </c>
      <c r="B869" s="1">
        <v>45328.125</v>
      </c>
      <c r="C869" s="1">
        <v>45328.625</v>
      </c>
      <c r="D869" s="1">
        <v>45328.541666666664</v>
      </c>
      <c r="E869" t="s">
        <v>55</v>
      </c>
      <c r="F869">
        <v>551</v>
      </c>
      <c r="G869">
        <v>4115</v>
      </c>
      <c r="H869">
        <v>316</v>
      </c>
      <c r="I869">
        <v>15</v>
      </c>
      <c r="J869" t="s">
        <v>33</v>
      </c>
      <c r="K869" t="s">
        <v>64</v>
      </c>
      <c r="L869" t="s">
        <v>92</v>
      </c>
      <c r="M869" t="s">
        <v>30</v>
      </c>
      <c r="N869" t="s">
        <v>40</v>
      </c>
      <c r="P869" t="s">
        <v>25</v>
      </c>
      <c r="Q869">
        <v>4.3</v>
      </c>
      <c r="R869">
        <v>4.3</v>
      </c>
      <c r="S869">
        <f>(C869-D869)*24</f>
        <v>2.0000000000582077</v>
      </c>
      <c r="T869">
        <f>IF(C869&lt;=D869,1,0)</f>
        <v>0</v>
      </c>
      <c r="U869">
        <f>(C869-B869)*24</f>
        <v>12</v>
      </c>
      <c r="V869" s="2">
        <f>G869/(F869*U869)</f>
        <v>0.62235329703569264</v>
      </c>
      <c r="W869" t="str">
        <f>IF(OR(MONTH(B869)=12, MONTH(B869)&lt;=2), "Winter", IF(AND(MONTH(B869)&gt;=7, MONTH(B869)&lt;=9), "Monsoon", "Other"))</f>
        <v>Winter</v>
      </c>
      <c r="X869">
        <f>IF(C869&gt;D869,1,0)</f>
        <v>1</v>
      </c>
      <c r="Y869" t="str">
        <f t="shared" si="26"/>
        <v>Slight Delay</v>
      </c>
      <c r="Z869">
        <f t="shared" si="27"/>
        <v>0</v>
      </c>
      <c r="AA869" s="6" t="str">
        <f>TEXT(B869, "yyyy-mm-dd")</f>
        <v>2024-02-06</v>
      </c>
    </row>
    <row r="870" spans="1:27" x14ac:dyDescent="0.3">
      <c r="A870" t="s">
        <v>958</v>
      </c>
      <c r="B870" s="1">
        <v>45328.166666666664</v>
      </c>
      <c r="C870" s="1">
        <v>45328.666666666664</v>
      </c>
      <c r="D870" s="1">
        <v>45328.583333333336</v>
      </c>
      <c r="E870" t="s">
        <v>32</v>
      </c>
      <c r="F870">
        <v>902</v>
      </c>
      <c r="G870">
        <v>4826</v>
      </c>
      <c r="H870">
        <v>139</v>
      </c>
      <c r="I870">
        <v>8</v>
      </c>
      <c r="J870" t="s">
        <v>20</v>
      </c>
      <c r="K870" t="s">
        <v>21</v>
      </c>
      <c r="L870" t="s">
        <v>111</v>
      </c>
      <c r="M870" t="s">
        <v>48</v>
      </c>
      <c r="N870" t="s">
        <v>24</v>
      </c>
      <c r="O870">
        <v>4</v>
      </c>
      <c r="P870" t="s">
        <v>25</v>
      </c>
      <c r="Q870">
        <v>4.2</v>
      </c>
      <c r="R870">
        <v>4</v>
      </c>
      <c r="S870">
        <f>(C870-D870)*24</f>
        <v>1.9999999998835847</v>
      </c>
      <c r="T870">
        <f>IF(C870&lt;=D870,1,0)</f>
        <v>0</v>
      </c>
      <c r="U870">
        <f>(C870-B870)*24</f>
        <v>12</v>
      </c>
      <c r="V870" s="2">
        <f>G870/(F870*U870)</f>
        <v>0.44586104951958611</v>
      </c>
      <c r="W870" t="str">
        <f>IF(OR(MONTH(B870)=12, MONTH(B870)&lt;=2), "Winter", IF(AND(MONTH(B870)&gt;=7, MONTH(B870)&lt;=9), "Monsoon", "Other"))</f>
        <v>Winter</v>
      </c>
      <c r="X870">
        <f>IF(C870&gt;D870,1,0)</f>
        <v>1</v>
      </c>
      <c r="Y870" t="str">
        <f t="shared" si="26"/>
        <v>Slight Delay</v>
      </c>
      <c r="Z870">
        <f t="shared" si="27"/>
        <v>0</v>
      </c>
      <c r="AA870" s="6" t="str">
        <f>TEXT(B870, "yyyy-mm-dd")</f>
        <v>2024-02-06</v>
      </c>
    </row>
    <row r="871" spans="1:27" x14ac:dyDescent="0.3">
      <c r="A871" t="s">
        <v>959</v>
      </c>
      <c r="B871" s="1">
        <v>45328.208333333336</v>
      </c>
      <c r="C871" s="1">
        <v>45328.708333333336</v>
      </c>
      <c r="D871" s="1">
        <v>45328.625</v>
      </c>
      <c r="E871" t="s">
        <v>55</v>
      </c>
      <c r="F871">
        <v>523</v>
      </c>
      <c r="G871">
        <v>2087</v>
      </c>
      <c r="H871">
        <v>493</v>
      </c>
      <c r="I871">
        <v>17</v>
      </c>
      <c r="J871" t="s">
        <v>20</v>
      </c>
      <c r="K871" t="s">
        <v>38</v>
      </c>
      <c r="L871" t="s">
        <v>22</v>
      </c>
      <c r="M871" t="s">
        <v>48</v>
      </c>
      <c r="N871" t="s">
        <v>40</v>
      </c>
      <c r="O871">
        <v>4.2</v>
      </c>
      <c r="P871" t="s">
        <v>25</v>
      </c>
      <c r="Q871">
        <v>4.2</v>
      </c>
      <c r="R871">
        <v>4.2</v>
      </c>
      <c r="S871">
        <f>(C871-D871)*24</f>
        <v>2.0000000000582077</v>
      </c>
      <c r="T871">
        <f>IF(C871&lt;=D871,1,0)</f>
        <v>0</v>
      </c>
      <c r="U871">
        <f>(C871-B871)*24</f>
        <v>12</v>
      </c>
      <c r="V871" s="2">
        <f>G871/(F871*U871)</f>
        <v>0.33253664754620776</v>
      </c>
      <c r="W871" t="str">
        <f>IF(OR(MONTH(B871)=12, MONTH(B871)&lt;=2), "Winter", IF(AND(MONTH(B871)&gt;=7, MONTH(B871)&lt;=9), "Monsoon", "Other"))</f>
        <v>Winter</v>
      </c>
      <c r="X871">
        <f>IF(C871&gt;D871,1,0)</f>
        <v>1</v>
      </c>
      <c r="Y871" t="str">
        <f t="shared" si="26"/>
        <v>Slight Delay</v>
      </c>
      <c r="Z871">
        <f t="shared" si="27"/>
        <v>0</v>
      </c>
      <c r="AA871" s="6" t="str">
        <f>TEXT(B871, "yyyy-mm-dd")</f>
        <v>2024-02-06</v>
      </c>
    </row>
    <row r="872" spans="1:27" x14ac:dyDescent="0.3">
      <c r="A872" t="s">
        <v>960</v>
      </c>
      <c r="B872" s="1">
        <v>45328.25</v>
      </c>
      <c r="C872" s="1">
        <v>45328.75</v>
      </c>
      <c r="D872" s="1">
        <v>45328.666666666664</v>
      </c>
      <c r="E872" t="s">
        <v>66</v>
      </c>
      <c r="F872">
        <v>440</v>
      </c>
      <c r="G872">
        <v>3530</v>
      </c>
      <c r="H872">
        <v>443</v>
      </c>
      <c r="I872">
        <v>26</v>
      </c>
      <c r="J872" t="s">
        <v>33</v>
      </c>
      <c r="K872" t="s">
        <v>21</v>
      </c>
      <c r="L872" t="s">
        <v>113</v>
      </c>
      <c r="M872" t="s">
        <v>48</v>
      </c>
      <c r="N872" t="s">
        <v>24</v>
      </c>
      <c r="P872" t="s">
        <v>25</v>
      </c>
      <c r="Q872">
        <v>4.2</v>
      </c>
      <c r="R872">
        <v>4.2</v>
      </c>
      <c r="S872">
        <f>(C872-D872)*24</f>
        <v>2.0000000000582077</v>
      </c>
      <c r="T872">
        <f>IF(C872&lt;=D872,1,0)</f>
        <v>0</v>
      </c>
      <c r="U872">
        <f>(C872-B872)*24</f>
        <v>12</v>
      </c>
      <c r="V872" s="2">
        <f>G872/(F872*U872)</f>
        <v>0.66856060606060608</v>
      </c>
      <c r="W872" t="str">
        <f>IF(OR(MONTH(B872)=12, MONTH(B872)&lt;=2), "Winter", IF(AND(MONTH(B872)&gt;=7, MONTH(B872)&lt;=9), "Monsoon", "Other"))</f>
        <v>Winter</v>
      </c>
      <c r="X872">
        <f>IF(C872&gt;D872,1,0)</f>
        <v>1</v>
      </c>
      <c r="Y872" t="str">
        <f t="shared" si="26"/>
        <v>Slight Delay</v>
      </c>
      <c r="Z872">
        <f t="shared" si="27"/>
        <v>0</v>
      </c>
      <c r="AA872" s="6" t="str">
        <f>TEXT(B872, "yyyy-mm-dd")</f>
        <v>2024-02-06</v>
      </c>
    </row>
    <row r="873" spans="1:27" x14ac:dyDescent="0.3">
      <c r="A873" t="s">
        <v>961</v>
      </c>
      <c r="B873" s="1">
        <v>45328.291666666664</v>
      </c>
      <c r="C873" s="1">
        <v>45328.791666666664</v>
      </c>
      <c r="D873" s="1">
        <v>45328.708333333336</v>
      </c>
      <c r="E873" t="s">
        <v>32</v>
      </c>
      <c r="F873">
        <v>464</v>
      </c>
      <c r="G873">
        <v>4988</v>
      </c>
      <c r="H873">
        <v>755</v>
      </c>
      <c r="I873">
        <v>22</v>
      </c>
      <c r="J873" t="s">
        <v>20</v>
      </c>
      <c r="K873" t="s">
        <v>21</v>
      </c>
      <c r="L873" t="s">
        <v>117</v>
      </c>
      <c r="M873" t="s">
        <v>48</v>
      </c>
      <c r="N873" t="s">
        <v>40</v>
      </c>
      <c r="O873">
        <v>4</v>
      </c>
      <c r="P873" t="s">
        <v>25</v>
      </c>
      <c r="Q873">
        <v>4.2</v>
      </c>
      <c r="R873">
        <v>4</v>
      </c>
      <c r="S873">
        <f>(C873-D873)*24</f>
        <v>1.9999999998835847</v>
      </c>
      <c r="T873">
        <f>IF(C873&lt;=D873,1,0)</f>
        <v>0</v>
      </c>
      <c r="U873">
        <f>(C873-B873)*24</f>
        <v>12</v>
      </c>
      <c r="V873" s="2">
        <f>G873/(F873*U873)</f>
        <v>0.89583333333333337</v>
      </c>
      <c r="W873" t="str">
        <f>IF(OR(MONTH(B873)=12, MONTH(B873)&lt;=2), "Winter", IF(AND(MONTH(B873)&gt;=7, MONTH(B873)&lt;=9), "Monsoon", "Other"))</f>
        <v>Winter</v>
      </c>
      <c r="X873">
        <f>IF(C873&gt;D873,1,0)</f>
        <v>1</v>
      </c>
      <c r="Y873" t="str">
        <f t="shared" si="26"/>
        <v>Slight Delay</v>
      </c>
      <c r="Z873">
        <f t="shared" si="27"/>
        <v>0</v>
      </c>
      <c r="AA873" s="6" t="str">
        <f>TEXT(B873, "yyyy-mm-dd")</f>
        <v>2024-02-06</v>
      </c>
    </row>
    <row r="874" spans="1:27" x14ac:dyDescent="0.3">
      <c r="A874" t="s">
        <v>962</v>
      </c>
      <c r="B874" s="1">
        <v>45328.333333333336</v>
      </c>
      <c r="C874" s="1">
        <v>45328.833333333336</v>
      </c>
      <c r="D874" s="1">
        <v>45328.75</v>
      </c>
      <c r="E874" t="s">
        <v>27</v>
      </c>
      <c r="F874">
        <v>398</v>
      </c>
      <c r="G874">
        <v>3307</v>
      </c>
      <c r="H874">
        <v>245</v>
      </c>
      <c r="I874">
        <v>19</v>
      </c>
      <c r="J874" t="s">
        <v>33</v>
      </c>
      <c r="K874" t="s">
        <v>64</v>
      </c>
      <c r="L874" t="s">
        <v>70</v>
      </c>
      <c r="M874" t="s">
        <v>45</v>
      </c>
      <c r="N874" t="s">
        <v>24</v>
      </c>
      <c r="P874" t="s">
        <v>25</v>
      </c>
      <c r="Q874">
        <v>4.2</v>
      </c>
      <c r="R874">
        <v>4.2</v>
      </c>
      <c r="S874">
        <f>(C874-D874)*24</f>
        <v>2.0000000000582077</v>
      </c>
      <c r="T874">
        <f>IF(C874&lt;=D874,1,0)</f>
        <v>0</v>
      </c>
      <c r="U874">
        <f>(C874-B874)*24</f>
        <v>12</v>
      </c>
      <c r="V874" s="2">
        <f>G874/(F874*U874)</f>
        <v>0.69242043551088772</v>
      </c>
      <c r="W874" t="str">
        <f>IF(OR(MONTH(B874)=12, MONTH(B874)&lt;=2), "Winter", IF(AND(MONTH(B874)&gt;=7, MONTH(B874)&lt;=9), "Monsoon", "Other"))</f>
        <v>Winter</v>
      </c>
      <c r="X874">
        <f>IF(C874&gt;D874,1,0)</f>
        <v>1</v>
      </c>
      <c r="Y874" t="str">
        <f t="shared" si="26"/>
        <v>Slight Delay</v>
      </c>
      <c r="Z874">
        <f t="shared" si="27"/>
        <v>0</v>
      </c>
      <c r="AA874" s="6" t="str">
        <f>TEXT(B874, "yyyy-mm-dd")</f>
        <v>2024-02-06</v>
      </c>
    </row>
    <row r="875" spans="1:27" x14ac:dyDescent="0.3">
      <c r="A875" t="s">
        <v>963</v>
      </c>
      <c r="B875" s="1">
        <v>45328.375</v>
      </c>
      <c r="C875" s="1">
        <v>45328.875</v>
      </c>
      <c r="D875" s="1">
        <v>45328.791666666664</v>
      </c>
      <c r="E875" t="s">
        <v>55</v>
      </c>
      <c r="F875">
        <v>679</v>
      </c>
      <c r="G875">
        <v>2517</v>
      </c>
      <c r="H875">
        <v>260</v>
      </c>
      <c r="I875">
        <v>12</v>
      </c>
      <c r="J875" t="s">
        <v>33</v>
      </c>
      <c r="K875" t="s">
        <v>64</v>
      </c>
      <c r="L875" t="s">
        <v>184</v>
      </c>
      <c r="M875" t="s">
        <v>48</v>
      </c>
      <c r="N875" t="s">
        <v>24</v>
      </c>
      <c r="O875">
        <v>3.8</v>
      </c>
      <c r="P875" t="s">
        <v>25</v>
      </c>
      <c r="Q875">
        <v>4.2</v>
      </c>
      <c r="R875">
        <v>3.8</v>
      </c>
      <c r="S875">
        <f>(C875-D875)*24</f>
        <v>2.0000000000582077</v>
      </c>
      <c r="T875">
        <f>IF(C875&lt;=D875,1,0)</f>
        <v>0</v>
      </c>
      <c r="U875">
        <f>(C875-B875)*24</f>
        <v>12</v>
      </c>
      <c r="V875" s="2">
        <f>G875/(F875*U875)</f>
        <v>0.30891016200294552</v>
      </c>
      <c r="W875" t="str">
        <f>IF(OR(MONTH(B875)=12, MONTH(B875)&lt;=2), "Winter", IF(AND(MONTH(B875)&gt;=7, MONTH(B875)&lt;=9), "Monsoon", "Other"))</f>
        <v>Winter</v>
      </c>
      <c r="X875">
        <f>IF(C875&gt;D875,1,0)</f>
        <v>1</v>
      </c>
      <c r="Y875" t="str">
        <f t="shared" si="26"/>
        <v>Slight Delay</v>
      </c>
      <c r="Z875">
        <f t="shared" si="27"/>
        <v>0</v>
      </c>
      <c r="AA875" s="6" t="str">
        <f>TEXT(B875, "yyyy-mm-dd")</f>
        <v>2024-02-06</v>
      </c>
    </row>
    <row r="876" spans="1:27" x14ac:dyDescent="0.3">
      <c r="A876" t="s">
        <v>964</v>
      </c>
      <c r="B876" s="1">
        <v>45328.416666666664</v>
      </c>
      <c r="C876" s="1">
        <v>45328.916666666664</v>
      </c>
      <c r="D876" s="1">
        <v>45328.833333333336</v>
      </c>
      <c r="E876" t="s">
        <v>55</v>
      </c>
      <c r="F876">
        <v>554</v>
      </c>
      <c r="G876">
        <v>4652</v>
      </c>
      <c r="H876">
        <v>383</v>
      </c>
      <c r="I876">
        <v>2</v>
      </c>
      <c r="J876" t="s">
        <v>28</v>
      </c>
      <c r="K876" t="s">
        <v>34</v>
      </c>
      <c r="L876" t="s">
        <v>35</v>
      </c>
      <c r="M876" t="s">
        <v>23</v>
      </c>
      <c r="N876" t="s">
        <v>24</v>
      </c>
      <c r="O876">
        <v>4.7</v>
      </c>
      <c r="P876" t="s">
        <v>25</v>
      </c>
      <c r="Q876">
        <v>4.3</v>
      </c>
      <c r="R876">
        <v>4.7</v>
      </c>
      <c r="S876">
        <f>(C876-D876)*24</f>
        <v>1.9999999998835847</v>
      </c>
      <c r="T876">
        <f>IF(C876&lt;=D876,1,0)</f>
        <v>0</v>
      </c>
      <c r="U876">
        <f>(C876-B876)*24</f>
        <v>12</v>
      </c>
      <c r="V876" s="2">
        <f>G876/(F876*U876)</f>
        <v>0.69975932611311675</v>
      </c>
      <c r="W876" t="str">
        <f>IF(OR(MONTH(B876)=12, MONTH(B876)&lt;=2), "Winter", IF(AND(MONTH(B876)&gt;=7, MONTH(B876)&lt;=9), "Monsoon", "Other"))</f>
        <v>Winter</v>
      </c>
      <c r="X876">
        <f>IF(C876&gt;D876,1,0)</f>
        <v>1</v>
      </c>
      <c r="Y876" t="str">
        <f t="shared" si="26"/>
        <v>Slight Delay</v>
      </c>
      <c r="Z876">
        <f t="shared" si="27"/>
        <v>0</v>
      </c>
      <c r="AA876" s="6" t="str">
        <f>TEXT(B876, "yyyy-mm-dd")</f>
        <v>2024-02-06</v>
      </c>
    </row>
    <row r="877" spans="1:27" x14ac:dyDescent="0.3">
      <c r="A877" t="s">
        <v>965</v>
      </c>
      <c r="B877" s="1">
        <v>45328.458333333336</v>
      </c>
      <c r="C877" s="1">
        <v>45328.958333333336</v>
      </c>
      <c r="D877" s="1">
        <v>45328.875</v>
      </c>
      <c r="E877" t="s">
        <v>19</v>
      </c>
      <c r="F877">
        <v>911</v>
      </c>
      <c r="G877">
        <v>2786</v>
      </c>
      <c r="H877">
        <v>411</v>
      </c>
      <c r="I877">
        <v>7</v>
      </c>
      <c r="J877" t="s">
        <v>33</v>
      </c>
      <c r="K877" t="s">
        <v>34</v>
      </c>
      <c r="L877" t="s">
        <v>184</v>
      </c>
      <c r="M877" t="s">
        <v>45</v>
      </c>
      <c r="N877" t="s">
        <v>40</v>
      </c>
      <c r="O877">
        <v>3.8</v>
      </c>
      <c r="P877" t="s">
        <v>25</v>
      </c>
      <c r="Q877">
        <v>4.2</v>
      </c>
      <c r="R877">
        <v>3.8</v>
      </c>
      <c r="S877">
        <f>(C877-D877)*24</f>
        <v>2.0000000000582077</v>
      </c>
      <c r="T877">
        <f>IF(C877&lt;=D877,1,0)</f>
        <v>0</v>
      </c>
      <c r="U877">
        <f>(C877-B877)*24</f>
        <v>12</v>
      </c>
      <c r="V877" s="2">
        <f>G877/(F877*U877)</f>
        <v>0.25484815221368462</v>
      </c>
      <c r="W877" t="str">
        <f>IF(OR(MONTH(B877)=12, MONTH(B877)&lt;=2), "Winter", IF(AND(MONTH(B877)&gt;=7, MONTH(B877)&lt;=9), "Monsoon", "Other"))</f>
        <v>Winter</v>
      </c>
      <c r="X877">
        <f>IF(C877&gt;D877,1,0)</f>
        <v>1</v>
      </c>
      <c r="Y877" t="str">
        <f t="shared" si="26"/>
        <v>Slight Delay</v>
      </c>
      <c r="Z877">
        <f t="shared" si="27"/>
        <v>0</v>
      </c>
      <c r="AA877" s="6" t="str">
        <f>TEXT(B877, "yyyy-mm-dd")</f>
        <v>2024-02-06</v>
      </c>
    </row>
    <row r="878" spans="1:27" x14ac:dyDescent="0.3">
      <c r="A878" t="s">
        <v>966</v>
      </c>
      <c r="B878" s="1">
        <v>45328.5</v>
      </c>
      <c r="C878" s="1">
        <v>45329</v>
      </c>
      <c r="D878" s="1">
        <v>45328.916666666664</v>
      </c>
      <c r="E878" t="s">
        <v>19</v>
      </c>
      <c r="F878">
        <v>563</v>
      </c>
      <c r="G878">
        <v>2790</v>
      </c>
      <c r="H878">
        <v>411</v>
      </c>
      <c r="I878">
        <v>2</v>
      </c>
      <c r="J878" t="s">
        <v>28</v>
      </c>
      <c r="K878" t="s">
        <v>21</v>
      </c>
      <c r="L878" t="s">
        <v>131</v>
      </c>
      <c r="M878" t="s">
        <v>23</v>
      </c>
      <c r="N878" t="s">
        <v>24</v>
      </c>
      <c r="O878">
        <v>4.2</v>
      </c>
      <c r="P878" t="s">
        <v>25</v>
      </c>
      <c r="Q878">
        <v>4.3</v>
      </c>
      <c r="R878">
        <v>4.2</v>
      </c>
      <c r="S878">
        <f>(C878-D878)*24</f>
        <v>2.0000000000582077</v>
      </c>
      <c r="T878">
        <f>IF(C878&lt;=D878,1,0)</f>
        <v>0</v>
      </c>
      <c r="U878">
        <f>(C878-B878)*24</f>
        <v>12</v>
      </c>
      <c r="V878" s="2">
        <f>G878/(F878*U878)</f>
        <v>0.41296625222024869</v>
      </c>
      <c r="W878" t="str">
        <f>IF(OR(MONTH(B878)=12, MONTH(B878)&lt;=2), "Winter", IF(AND(MONTH(B878)&gt;=7, MONTH(B878)&lt;=9), "Monsoon", "Other"))</f>
        <v>Winter</v>
      </c>
      <c r="X878">
        <f>IF(C878&gt;D878,1,0)</f>
        <v>1</v>
      </c>
      <c r="Y878" t="str">
        <f t="shared" si="26"/>
        <v>Slight Delay</v>
      </c>
      <c r="Z878">
        <f t="shared" si="27"/>
        <v>0</v>
      </c>
      <c r="AA878" s="6" t="str">
        <f>TEXT(B878, "yyyy-mm-dd")</f>
        <v>2024-02-06</v>
      </c>
    </row>
    <row r="879" spans="1:27" x14ac:dyDescent="0.3">
      <c r="A879" t="s">
        <v>967</v>
      </c>
      <c r="B879" s="1">
        <v>45328.541666666664</v>
      </c>
      <c r="C879" s="1">
        <v>45329.041666666664</v>
      </c>
      <c r="D879" s="1">
        <v>45328.958333333336</v>
      </c>
      <c r="E879" t="s">
        <v>32</v>
      </c>
      <c r="F879">
        <v>431</v>
      </c>
      <c r="G879">
        <v>944</v>
      </c>
      <c r="H879">
        <v>744</v>
      </c>
      <c r="I879">
        <v>4</v>
      </c>
      <c r="J879" t="s">
        <v>33</v>
      </c>
      <c r="K879" t="s">
        <v>64</v>
      </c>
      <c r="L879" t="s">
        <v>72</v>
      </c>
      <c r="M879" t="s">
        <v>48</v>
      </c>
      <c r="N879" t="s">
        <v>40</v>
      </c>
      <c r="O879">
        <v>4</v>
      </c>
      <c r="P879" t="s">
        <v>25</v>
      </c>
      <c r="Q879">
        <v>4.2</v>
      </c>
      <c r="R879">
        <v>4</v>
      </c>
      <c r="S879">
        <f>(C879-D879)*24</f>
        <v>1.9999999998835847</v>
      </c>
      <c r="T879">
        <f>IF(C879&lt;=D879,1,0)</f>
        <v>0</v>
      </c>
      <c r="U879">
        <f>(C879-B879)*24</f>
        <v>12</v>
      </c>
      <c r="V879" s="2">
        <f>G879/(F879*U879)</f>
        <v>0.18252126836813612</v>
      </c>
      <c r="W879" t="str">
        <f>IF(OR(MONTH(B879)=12, MONTH(B879)&lt;=2), "Winter", IF(AND(MONTH(B879)&gt;=7, MONTH(B879)&lt;=9), "Monsoon", "Other"))</f>
        <v>Winter</v>
      </c>
      <c r="X879">
        <f>IF(C879&gt;D879,1,0)</f>
        <v>1</v>
      </c>
      <c r="Y879" t="str">
        <f t="shared" si="26"/>
        <v>Slight Delay</v>
      </c>
      <c r="Z879">
        <f t="shared" si="27"/>
        <v>0</v>
      </c>
      <c r="AA879" s="6" t="str">
        <f>TEXT(B879, "yyyy-mm-dd")</f>
        <v>2024-02-06</v>
      </c>
    </row>
    <row r="880" spans="1:27" x14ac:dyDescent="0.3">
      <c r="A880" t="s">
        <v>968</v>
      </c>
      <c r="B880" s="1">
        <v>45328.583333333336</v>
      </c>
      <c r="C880" s="1">
        <v>45329.083333333336</v>
      </c>
      <c r="D880" s="1">
        <v>45329</v>
      </c>
      <c r="E880" t="s">
        <v>66</v>
      </c>
      <c r="F880">
        <v>219</v>
      </c>
      <c r="G880">
        <v>3033</v>
      </c>
      <c r="H880">
        <v>191</v>
      </c>
      <c r="I880">
        <v>6</v>
      </c>
      <c r="J880" t="s">
        <v>20</v>
      </c>
      <c r="K880" t="s">
        <v>34</v>
      </c>
      <c r="L880" t="s">
        <v>74</v>
      </c>
      <c r="M880" t="s">
        <v>23</v>
      </c>
      <c r="N880" t="s">
        <v>24</v>
      </c>
      <c r="O880">
        <v>3.8</v>
      </c>
      <c r="P880" t="s">
        <v>25</v>
      </c>
      <c r="Q880">
        <v>4.3</v>
      </c>
      <c r="R880">
        <v>3.8</v>
      </c>
      <c r="S880">
        <f>(C880-D880)*24</f>
        <v>2.0000000000582077</v>
      </c>
      <c r="T880">
        <f>IF(C880&lt;=D880,1,0)</f>
        <v>0</v>
      </c>
      <c r="U880">
        <f>(C880-B880)*24</f>
        <v>12</v>
      </c>
      <c r="V880" s="2">
        <f>G880/(F880*U880)</f>
        <v>1.154109589041096</v>
      </c>
      <c r="W880" t="str">
        <f>IF(OR(MONTH(B880)=12, MONTH(B880)&lt;=2), "Winter", IF(AND(MONTH(B880)&gt;=7, MONTH(B880)&lt;=9), "Monsoon", "Other"))</f>
        <v>Winter</v>
      </c>
      <c r="X880">
        <f>IF(C880&gt;D880,1,0)</f>
        <v>1</v>
      </c>
      <c r="Y880" t="str">
        <f t="shared" si="26"/>
        <v>Slight Delay</v>
      </c>
      <c r="Z880">
        <f t="shared" si="27"/>
        <v>0</v>
      </c>
      <c r="AA880" s="6" t="str">
        <f>TEXT(B880, "yyyy-mm-dd")</f>
        <v>2024-02-06</v>
      </c>
    </row>
    <row r="881" spans="1:27" x14ac:dyDescent="0.3">
      <c r="A881" t="s">
        <v>969</v>
      </c>
      <c r="B881" s="1">
        <v>45328.625</v>
      </c>
      <c r="C881" s="1">
        <v>45329.125</v>
      </c>
      <c r="D881" s="1">
        <v>45329.041666666664</v>
      </c>
      <c r="E881" t="s">
        <v>19</v>
      </c>
      <c r="F881">
        <v>99</v>
      </c>
      <c r="G881">
        <v>3623</v>
      </c>
      <c r="H881">
        <v>70</v>
      </c>
      <c r="I881">
        <v>4</v>
      </c>
      <c r="J881" t="s">
        <v>20</v>
      </c>
      <c r="K881" t="s">
        <v>64</v>
      </c>
      <c r="L881" t="s">
        <v>109</v>
      </c>
      <c r="M881" t="s">
        <v>23</v>
      </c>
      <c r="N881" t="s">
        <v>24</v>
      </c>
      <c r="P881" t="s">
        <v>25</v>
      </c>
      <c r="Q881">
        <v>4.3</v>
      </c>
      <c r="R881">
        <v>4.3</v>
      </c>
      <c r="S881">
        <f>(C881-D881)*24</f>
        <v>2.0000000000582077</v>
      </c>
      <c r="T881">
        <f>IF(C881&lt;=D881,1,0)</f>
        <v>0</v>
      </c>
      <c r="U881">
        <f>(C881-B881)*24</f>
        <v>12</v>
      </c>
      <c r="V881" s="2">
        <f>G881/(F881*U881)</f>
        <v>3.0496632996632997</v>
      </c>
      <c r="W881" t="str">
        <f>IF(OR(MONTH(B881)=12, MONTH(B881)&lt;=2), "Winter", IF(AND(MONTH(B881)&gt;=7, MONTH(B881)&lt;=9), "Monsoon", "Other"))</f>
        <v>Winter</v>
      </c>
      <c r="X881">
        <f>IF(C881&gt;D881,1,0)</f>
        <v>1</v>
      </c>
      <c r="Y881" t="str">
        <f t="shared" si="26"/>
        <v>Slight Delay</v>
      </c>
      <c r="Z881">
        <f t="shared" si="27"/>
        <v>0</v>
      </c>
      <c r="AA881" s="6" t="str">
        <f>TEXT(B881, "yyyy-mm-dd")</f>
        <v>2024-02-06</v>
      </c>
    </row>
    <row r="882" spans="1:27" x14ac:dyDescent="0.3">
      <c r="A882" t="s">
        <v>970</v>
      </c>
      <c r="B882" s="1">
        <v>45328.666666666664</v>
      </c>
      <c r="C882" s="1">
        <v>45329.166666666664</v>
      </c>
      <c r="D882" s="1">
        <v>45329.083333333336</v>
      </c>
      <c r="E882" t="s">
        <v>19</v>
      </c>
      <c r="F882">
        <v>147</v>
      </c>
      <c r="G882">
        <v>3619</v>
      </c>
      <c r="H882">
        <v>458</v>
      </c>
      <c r="I882">
        <v>16</v>
      </c>
      <c r="J882" t="s">
        <v>20</v>
      </c>
      <c r="K882" t="s">
        <v>21</v>
      </c>
      <c r="L882" t="s">
        <v>201</v>
      </c>
      <c r="M882" t="s">
        <v>23</v>
      </c>
      <c r="N882" t="s">
        <v>40</v>
      </c>
      <c r="P882" t="s">
        <v>25</v>
      </c>
      <c r="Q882">
        <v>4.2</v>
      </c>
      <c r="R882">
        <v>4.2</v>
      </c>
      <c r="S882">
        <f>(C882-D882)*24</f>
        <v>1.9999999998835847</v>
      </c>
      <c r="T882">
        <f>IF(C882&lt;=D882,1,0)</f>
        <v>0</v>
      </c>
      <c r="U882">
        <f>(C882-B882)*24</f>
        <v>12</v>
      </c>
      <c r="V882" s="2">
        <f>G882/(F882*U882)</f>
        <v>2.0515873015873014</v>
      </c>
      <c r="W882" t="str">
        <f>IF(OR(MONTH(B882)=12, MONTH(B882)&lt;=2), "Winter", IF(AND(MONTH(B882)&gt;=7, MONTH(B882)&lt;=9), "Monsoon", "Other"))</f>
        <v>Winter</v>
      </c>
      <c r="X882">
        <f>IF(C882&gt;D882,1,0)</f>
        <v>1</v>
      </c>
      <c r="Y882" t="str">
        <f t="shared" si="26"/>
        <v>Slight Delay</v>
      </c>
      <c r="Z882">
        <f t="shared" si="27"/>
        <v>0</v>
      </c>
      <c r="AA882" s="6" t="str">
        <f>TEXT(B882, "yyyy-mm-dd")</f>
        <v>2024-02-06</v>
      </c>
    </row>
    <row r="883" spans="1:27" x14ac:dyDescent="0.3">
      <c r="A883" t="s">
        <v>971</v>
      </c>
      <c r="B883" s="1">
        <v>45328.708333333336</v>
      </c>
      <c r="C883" s="1">
        <v>45329.208333333336</v>
      </c>
      <c r="D883" s="1">
        <v>45329.125</v>
      </c>
      <c r="E883" t="s">
        <v>27</v>
      </c>
      <c r="F883">
        <v>731</v>
      </c>
      <c r="G883">
        <v>2640</v>
      </c>
      <c r="H883">
        <v>726</v>
      </c>
      <c r="I883">
        <v>12</v>
      </c>
      <c r="J883" t="s">
        <v>37</v>
      </c>
      <c r="K883" t="s">
        <v>38</v>
      </c>
      <c r="L883" t="s">
        <v>42</v>
      </c>
      <c r="M883" t="s">
        <v>30</v>
      </c>
      <c r="N883" t="s">
        <v>40</v>
      </c>
      <c r="O883">
        <v>4.5</v>
      </c>
      <c r="P883" t="s">
        <v>25</v>
      </c>
      <c r="Q883">
        <v>4.3</v>
      </c>
      <c r="R883">
        <v>4.5</v>
      </c>
      <c r="S883">
        <f>(C883-D883)*24</f>
        <v>2.0000000000582077</v>
      </c>
      <c r="T883">
        <f>IF(C883&lt;=D883,1,0)</f>
        <v>0</v>
      </c>
      <c r="U883">
        <f>(C883-B883)*24</f>
        <v>12</v>
      </c>
      <c r="V883" s="2">
        <f>G883/(F883*U883)</f>
        <v>0.30095759233926128</v>
      </c>
      <c r="W883" t="str">
        <f>IF(OR(MONTH(B883)=12, MONTH(B883)&lt;=2), "Winter", IF(AND(MONTH(B883)&gt;=7, MONTH(B883)&lt;=9), "Monsoon", "Other"))</f>
        <v>Winter</v>
      </c>
      <c r="X883">
        <f>IF(C883&gt;D883,1,0)</f>
        <v>1</v>
      </c>
      <c r="Y883" t="str">
        <f t="shared" si="26"/>
        <v>Slight Delay</v>
      </c>
      <c r="Z883">
        <f t="shared" si="27"/>
        <v>0</v>
      </c>
      <c r="AA883" s="6" t="str">
        <f>TEXT(B883, "yyyy-mm-dd")</f>
        <v>2024-02-06</v>
      </c>
    </row>
    <row r="884" spans="1:27" x14ac:dyDescent="0.3">
      <c r="A884" t="s">
        <v>972</v>
      </c>
      <c r="B884" s="1">
        <v>45328.75</v>
      </c>
      <c r="C884" s="1">
        <v>45329.25</v>
      </c>
      <c r="D884" s="1">
        <v>45329.166666666664</v>
      </c>
      <c r="E884" t="s">
        <v>50</v>
      </c>
      <c r="F884">
        <v>143</v>
      </c>
      <c r="G884">
        <v>4260</v>
      </c>
      <c r="H884">
        <v>102</v>
      </c>
      <c r="I884">
        <v>11</v>
      </c>
      <c r="J884" t="s">
        <v>28</v>
      </c>
      <c r="K884" t="s">
        <v>38</v>
      </c>
      <c r="L884" t="s">
        <v>81</v>
      </c>
      <c r="M884" t="s">
        <v>30</v>
      </c>
      <c r="N884" t="s">
        <v>24</v>
      </c>
      <c r="O884">
        <v>4.2</v>
      </c>
      <c r="P884" t="s">
        <v>25</v>
      </c>
      <c r="Q884">
        <v>4.3</v>
      </c>
      <c r="R884">
        <v>4.2</v>
      </c>
      <c r="S884">
        <f>(C884-D884)*24</f>
        <v>2.0000000000582077</v>
      </c>
      <c r="T884">
        <f>IF(C884&lt;=D884,1,0)</f>
        <v>0</v>
      </c>
      <c r="U884">
        <f>(C884-B884)*24</f>
        <v>12</v>
      </c>
      <c r="V884" s="2">
        <f>G884/(F884*U884)</f>
        <v>2.4825174825174825</v>
      </c>
      <c r="W884" t="str">
        <f>IF(OR(MONTH(B884)=12, MONTH(B884)&lt;=2), "Winter", IF(AND(MONTH(B884)&gt;=7, MONTH(B884)&lt;=9), "Monsoon", "Other"))</f>
        <v>Winter</v>
      </c>
      <c r="X884">
        <f>IF(C884&gt;D884,1,0)</f>
        <v>1</v>
      </c>
      <c r="Y884" t="str">
        <f t="shared" si="26"/>
        <v>Slight Delay</v>
      </c>
      <c r="Z884">
        <f t="shared" si="27"/>
        <v>0</v>
      </c>
      <c r="AA884" s="6" t="str">
        <f>TEXT(B884, "yyyy-mm-dd")</f>
        <v>2024-02-06</v>
      </c>
    </row>
    <row r="885" spans="1:27" x14ac:dyDescent="0.3">
      <c r="A885" t="s">
        <v>973</v>
      </c>
      <c r="B885" s="1">
        <v>45328.791666666664</v>
      </c>
      <c r="C885" s="1">
        <v>45329.291666666664</v>
      </c>
      <c r="D885" s="1">
        <v>45329.208333333336</v>
      </c>
      <c r="E885" t="s">
        <v>19</v>
      </c>
      <c r="F885">
        <v>255</v>
      </c>
      <c r="G885">
        <v>4912</v>
      </c>
      <c r="H885">
        <v>741</v>
      </c>
      <c r="I885">
        <v>10</v>
      </c>
      <c r="J885" t="s">
        <v>28</v>
      </c>
      <c r="K885" t="s">
        <v>21</v>
      </c>
      <c r="L885" t="s">
        <v>94</v>
      </c>
      <c r="M885" t="s">
        <v>45</v>
      </c>
      <c r="N885" t="s">
        <v>24</v>
      </c>
      <c r="O885">
        <v>4</v>
      </c>
      <c r="P885" t="s">
        <v>25</v>
      </c>
      <c r="Q885">
        <v>4.2</v>
      </c>
      <c r="R885">
        <v>4</v>
      </c>
      <c r="S885">
        <f>(C885-D885)*24</f>
        <v>1.9999999998835847</v>
      </c>
      <c r="T885">
        <f>IF(C885&lt;=D885,1,0)</f>
        <v>0</v>
      </c>
      <c r="U885">
        <f>(C885-B885)*24</f>
        <v>12</v>
      </c>
      <c r="V885" s="2">
        <f>G885/(F885*U885)</f>
        <v>1.6052287581699347</v>
      </c>
      <c r="W885" t="str">
        <f>IF(OR(MONTH(B885)=12, MONTH(B885)&lt;=2), "Winter", IF(AND(MONTH(B885)&gt;=7, MONTH(B885)&lt;=9), "Monsoon", "Other"))</f>
        <v>Winter</v>
      </c>
      <c r="X885">
        <f>IF(C885&gt;D885,1,0)</f>
        <v>1</v>
      </c>
      <c r="Y885" t="str">
        <f t="shared" si="26"/>
        <v>Slight Delay</v>
      </c>
      <c r="Z885">
        <f t="shared" si="27"/>
        <v>0</v>
      </c>
      <c r="AA885" s="6" t="str">
        <f>TEXT(B885, "yyyy-mm-dd")</f>
        <v>2024-02-06</v>
      </c>
    </row>
    <row r="886" spans="1:27" x14ac:dyDescent="0.3">
      <c r="A886" t="s">
        <v>974</v>
      </c>
      <c r="B886" s="1">
        <v>45328.833333333336</v>
      </c>
      <c r="C886" s="1">
        <v>45329.333333333336</v>
      </c>
      <c r="D886" s="1">
        <v>45329.25</v>
      </c>
      <c r="E886" t="s">
        <v>32</v>
      </c>
      <c r="F886">
        <v>943</v>
      </c>
      <c r="G886">
        <v>825</v>
      </c>
      <c r="H886">
        <v>510</v>
      </c>
      <c r="I886">
        <v>11</v>
      </c>
      <c r="J886" t="s">
        <v>20</v>
      </c>
      <c r="K886" t="s">
        <v>38</v>
      </c>
      <c r="L886" t="s">
        <v>155</v>
      </c>
      <c r="M886" t="s">
        <v>45</v>
      </c>
      <c r="N886" t="s">
        <v>24</v>
      </c>
      <c r="O886">
        <v>4.2</v>
      </c>
      <c r="P886" t="s">
        <v>25</v>
      </c>
      <c r="Q886">
        <v>4.2</v>
      </c>
      <c r="R886">
        <v>4.2</v>
      </c>
      <c r="S886">
        <f>(C886-D886)*24</f>
        <v>2.0000000000582077</v>
      </c>
      <c r="T886">
        <f>IF(C886&lt;=D886,1,0)</f>
        <v>0</v>
      </c>
      <c r="U886">
        <f>(C886-B886)*24</f>
        <v>12</v>
      </c>
      <c r="V886" s="2">
        <f>G886/(F886*U886)</f>
        <v>7.2905620360551426E-2</v>
      </c>
      <c r="W886" t="str">
        <f>IF(OR(MONTH(B886)=12, MONTH(B886)&lt;=2), "Winter", IF(AND(MONTH(B886)&gt;=7, MONTH(B886)&lt;=9), "Monsoon", "Other"))</f>
        <v>Winter</v>
      </c>
      <c r="X886">
        <f>IF(C886&gt;D886,1,0)</f>
        <v>1</v>
      </c>
      <c r="Y886" t="str">
        <f t="shared" si="26"/>
        <v>Slight Delay</v>
      </c>
      <c r="Z886">
        <f t="shared" si="27"/>
        <v>0</v>
      </c>
      <c r="AA886" s="6" t="str">
        <f>TEXT(B886, "yyyy-mm-dd")</f>
        <v>2024-02-06</v>
      </c>
    </row>
    <row r="887" spans="1:27" x14ac:dyDescent="0.3">
      <c r="A887" t="s">
        <v>975</v>
      </c>
      <c r="B887" s="1">
        <v>45328.875</v>
      </c>
      <c r="C887" s="1">
        <v>45329.375</v>
      </c>
      <c r="D887" s="1">
        <v>45329.291666666664</v>
      </c>
      <c r="E887" t="s">
        <v>55</v>
      </c>
      <c r="F887">
        <v>856</v>
      </c>
      <c r="G887">
        <v>4221</v>
      </c>
      <c r="H887">
        <v>535</v>
      </c>
      <c r="I887">
        <v>21</v>
      </c>
      <c r="J887" t="s">
        <v>28</v>
      </c>
      <c r="K887" t="s">
        <v>38</v>
      </c>
      <c r="L887" t="s">
        <v>35</v>
      </c>
      <c r="M887" t="s">
        <v>45</v>
      </c>
      <c r="N887" t="s">
        <v>24</v>
      </c>
      <c r="O887">
        <v>4.2</v>
      </c>
      <c r="P887" t="s">
        <v>25</v>
      </c>
      <c r="Q887">
        <v>4.2</v>
      </c>
      <c r="R887">
        <v>4.2</v>
      </c>
      <c r="S887">
        <f>(C887-D887)*24</f>
        <v>2.0000000000582077</v>
      </c>
      <c r="T887">
        <f>IF(C887&lt;=D887,1,0)</f>
        <v>0</v>
      </c>
      <c r="U887">
        <f>(C887-B887)*24</f>
        <v>12</v>
      </c>
      <c r="V887" s="2">
        <f>G887/(F887*U887)</f>
        <v>0.41092289719626168</v>
      </c>
      <c r="W887" t="str">
        <f>IF(OR(MONTH(B887)=12, MONTH(B887)&lt;=2), "Winter", IF(AND(MONTH(B887)&gt;=7, MONTH(B887)&lt;=9), "Monsoon", "Other"))</f>
        <v>Winter</v>
      </c>
      <c r="X887">
        <f>IF(C887&gt;D887,1,0)</f>
        <v>1</v>
      </c>
      <c r="Y887" t="str">
        <f t="shared" si="26"/>
        <v>Slight Delay</v>
      </c>
      <c r="Z887">
        <f t="shared" si="27"/>
        <v>0</v>
      </c>
      <c r="AA887" s="6" t="str">
        <f>TEXT(B887, "yyyy-mm-dd")</f>
        <v>2024-02-06</v>
      </c>
    </row>
    <row r="888" spans="1:27" x14ac:dyDescent="0.3">
      <c r="A888" t="s">
        <v>976</v>
      </c>
      <c r="B888" s="1">
        <v>45328.916666666664</v>
      </c>
      <c r="C888" s="1">
        <v>45329.416666666664</v>
      </c>
      <c r="D888" s="1">
        <v>45329.333333333336</v>
      </c>
      <c r="E888" t="s">
        <v>27</v>
      </c>
      <c r="F888">
        <v>411</v>
      </c>
      <c r="G888">
        <v>1719</v>
      </c>
      <c r="H888">
        <v>759</v>
      </c>
      <c r="I888">
        <v>2</v>
      </c>
      <c r="J888" t="s">
        <v>33</v>
      </c>
      <c r="K888" t="s">
        <v>21</v>
      </c>
      <c r="L888" t="s">
        <v>67</v>
      </c>
      <c r="M888" t="s">
        <v>48</v>
      </c>
      <c r="N888" t="s">
        <v>40</v>
      </c>
      <c r="O888">
        <v>4</v>
      </c>
      <c r="P888" t="s">
        <v>25</v>
      </c>
      <c r="Q888">
        <v>4.2</v>
      </c>
      <c r="R888">
        <v>4</v>
      </c>
      <c r="S888">
        <f>(C888-D888)*24</f>
        <v>1.9999999998835847</v>
      </c>
      <c r="T888">
        <f>IF(C888&lt;=D888,1,0)</f>
        <v>0</v>
      </c>
      <c r="U888">
        <f>(C888-B888)*24</f>
        <v>12</v>
      </c>
      <c r="V888" s="2">
        <f>G888/(F888*U888)</f>
        <v>0.34854014598540145</v>
      </c>
      <c r="W888" t="str">
        <f>IF(OR(MONTH(B888)=12, MONTH(B888)&lt;=2), "Winter", IF(AND(MONTH(B888)&gt;=7, MONTH(B888)&lt;=9), "Monsoon", "Other"))</f>
        <v>Winter</v>
      </c>
      <c r="X888">
        <f>IF(C888&gt;D888,1,0)</f>
        <v>1</v>
      </c>
      <c r="Y888" t="str">
        <f t="shared" si="26"/>
        <v>Slight Delay</v>
      </c>
      <c r="Z888">
        <f t="shared" si="27"/>
        <v>0</v>
      </c>
      <c r="AA888" s="6" t="str">
        <f>TEXT(B888, "yyyy-mm-dd")</f>
        <v>2024-02-06</v>
      </c>
    </row>
    <row r="889" spans="1:27" x14ac:dyDescent="0.3">
      <c r="A889" t="s">
        <v>977</v>
      </c>
      <c r="B889" s="1">
        <v>45328.958333333336</v>
      </c>
      <c r="C889" s="1">
        <v>45329.458333333336</v>
      </c>
      <c r="D889" s="1">
        <v>45329.375</v>
      </c>
      <c r="E889" t="s">
        <v>27</v>
      </c>
      <c r="F889">
        <v>659</v>
      </c>
      <c r="G889">
        <v>2130</v>
      </c>
      <c r="H889">
        <v>335</v>
      </c>
      <c r="I889">
        <v>15</v>
      </c>
      <c r="J889" t="s">
        <v>20</v>
      </c>
      <c r="K889" t="s">
        <v>64</v>
      </c>
      <c r="L889" t="s">
        <v>78</v>
      </c>
      <c r="M889" t="s">
        <v>45</v>
      </c>
      <c r="N889" t="s">
        <v>40</v>
      </c>
      <c r="P889" t="s">
        <v>25</v>
      </c>
      <c r="Q889">
        <v>4.2</v>
      </c>
      <c r="R889">
        <v>4.2</v>
      </c>
      <c r="S889">
        <f>(C889-D889)*24</f>
        <v>2.0000000000582077</v>
      </c>
      <c r="T889">
        <f>IF(C889&lt;=D889,1,0)</f>
        <v>0</v>
      </c>
      <c r="U889">
        <f>(C889-B889)*24</f>
        <v>12</v>
      </c>
      <c r="V889" s="2">
        <f>G889/(F889*U889)</f>
        <v>0.26934749620637327</v>
      </c>
      <c r="W889" t="str">
        <f>IF(OR(MONTH(B889)=12, MONTH(B889)&lt;=2), "Winter", IF(AND(MONTH(B889)&gt;=7, MONTH(B889)&lt;=9), "Monsoon", "Other"))</f>
        <v>Winter</v>
      </c>
      <c r="X889">
        <f>IF(C889&gt;D889,1,0)</f>
        <v>1</v>
      </c>
      <c r="Y889" t="str">
        <f t="shared" si="26"/>
        <v>Slight Delay</v>
      </c>
      <c r="Z889">
        <f t="shared" si="27"/>
        <v>0</v>
      </c>
      <c r="AA889" s="6" t="str">
        <f>TEXT(B889, "yyyy-mm-dd")</f>
        <v>2024-02-06</v>
      </c>
    </row>
    <row r="890" spans="1:27" x14ac:dyDescent="0.3">
      <c r="A890" t="s">
        <v>978</v>
      </c>
      <c r="B890" s="1">
        <v>45329</v>
      </c>
      <c r="C890" s="1">
        <v>45329.5</v>
      </c>
      <c r="D890" s="1">
        <v>45329.416666666664</v>
      </c>
      <c r="E890" t="s">
        <v>66</v>
      </c>
      <c r="F890">
        <v>351</v>
      </c>
      <c r="G890">
        <v>1966</v>
      </c>
      <c r="H890">
        <v>634</v>
      </c>
      <c r="I890">
        <v>6</v>
      </c>
      <c r="J890" t="s">
        <v>20</v>
      </c>
      <c r="K890" t="s">
        <v>21</v>
      </c>
      <c r="L890" t="s">
        <v>138</v>
      </c>
      <c r="M890" t="s">
        <v>45</v>
      </c>
      <c r="N890" t="s">
        <v>40</v>
      </c>
      <c r="O890">
        <v>3.8</v>
      </c>
      <c r="P890" t="s">
        <v>25</v>
      </c>
      <c r="Q890">
        <v>4.2</v>
      </c>
      <c r="R890">
        <v>3.8</v>
      </c>
      <c r="S890">
        <f>(C890-D890)*24</f>
        <v>2.0000000000582077</v>
      </c>
      <c r="T890">
        <f>IF(C890&lt;=D890,1,0)</f>
        <v>0</v>
      </c>
      <c r="U890">
        <f>(C890-B890)*24</f>
        <v>12</v>
      </c>
      <c r="V890" s="2">
        <f>G890/(F890*U890)</f>
        <v>0.46676163342830007</v>
      </c>
      <c r="W890" t="str">
        <f>IF(OR(MONTH(B890)=12, MONTH(B890)&lt;=2), "Winter", IF(AND(MONTH(B890)&gt;=7, MONTH(B890)&lt;=9), "Monsoon", "Other"))</f>
        <v>Winter</v>
      </c>
      <c r="X890">
        <f>IF(C890&gt;D890,1,0)</f>
        <v>1</v>
      </c>
      <c r="Y890" t="str">
        <f t="shared" si="26"/>
        <v>Slight Delay</v>
      </c>
      <c r="Z890">
        <f t="shared" si="27"/>
        <v>0</v>
      </c>
      <c r="AA890" s="6" t="str">
        <f>TEXT(B890, "yyyy-mm-dd")</f>
        <v>2024-02-07</v>
      </c>
    </row>
    <row r="891" spans="1:27" x14ac:dyDescent="0.3">
      <c r="A891" t="s">
        <v>979</v>
      </c>
      <c r="B891" s="1">
        <v>45329.041666666664</v>
      </c>
      <c r="C891" s="1">
        <v>45329.541666666664</v>
      </c>
      <c r="D891" s="1">
        <v>45329.458333333336</v>
      </c>
      <c r="E891" t="s">
        <v>27</v>
      </c>
      <c r="F891">
        <v>417</v>
      </c>
      <c r="G891">
        <v>972</v>
      </c>
      <c r="H891">
        <v>259</v>
      </c>
      <c r="I891">
        <v>12</v>
      </c>
      <c r="J891" t="s">
        <v>20</v>
      </c>
      <c r="K891" t="s">
        <v>34</v>
      </c>
      <c r="L891" t="s">
        <v>78</v>
      </c>
      <c r="M891" t="s">
        <v>23</v>
      </c>
      <c r="N891" t="s">
        <v>40</v>
      </c>
      <c r="P891" t="s">
        <v>25</v>
      </c>
      <c r="Q891">
        <v>4.2</v>
      </c>
      <c r="R891">
        <v>4.2</v>
      </c>
      <c r="S891">
        <f>(C891-D891)*24</f>
        <v>1.9999999998835847</v>
      </c>
      <c r="T891">
        <f>IF(C891&lt;=D891,1,0)</f>
        <v>0</v>
      </c>
      <c r="U891">
        <f>(C891-B891)*24</f>
        <v>12</v>
      </c>
      <c r="V891" s="2">
        <f>G891/(F891*U891)</f>
        <v>0.19424460431654678</v>
      </c>
      <c r="W891" t="str">
        <f>IF(OR(MONTH(B891)=12, MONTH(B891)&lt;=2), "Winter", IF(AND(MONTH(B891)&gt;=7, MONTH(B891)&lt;=9), "Monsoon", "Other"))</f>
        <v>Winter</v>
      </c>
      <c r="X891">
        <f>IF(C891&gt;D891,1,0)</f>
        <v>1</v>
      </c>
      <c r="Y891" t="str">
        <f t="shared" si="26"/>
        <v>Slight Delay</v>
      </c>
      <c r="Z891">
        <f t="shared" si="27"/>
        <v>0</v>
      </c>
      <c r="AA891" s="6" t="str">
        <f>TEXT(B891, "yyyy-mm-dd")</f>
        <v>2024-02-07</v>
      </c>
    </row>
    <row r="892" spans="1:27" x14ac:dyDescent="0.3">
      <c r="A892" t="s">
        <v>980</v>
      </c>
      <c r="B892" s="1">
        <v>45329.083333333336</v>
      </c>
      <c r="C892" s="1">
        <v>45329.583333333336</v>
      </c>
      <c r="D892" s="1">
        <v>45329.5</v>
      </c>
      <c r="E892" t="s">
        <v>32</v>
      </c>
      <c r="F892">
        <v>878</v>
      </c>
      <c r="G892">
        <v>1165</v>
      </c>
      <c r="H892">
        <v>99</v>
      </c>
      <c r="I892">
        <v>11</v>
      </c>
      <c r="J892" t="s">
        <v>20</v>
      </c>
      <c r="K892" t="s">
        <v>21</v>
      </c>
      <c r="L892" t="s">
        <v>35</v>
      </c>
      <c r="M892" t="s">
        <v>30</v>
      </c>
      <c r="N892" t="s">
        <v>40</v>
      </c>
      <c r="O892">
        <v>4.7</v>
      </c>
      <c r="P892" t="s">
        <v>25</v>
      </c>
      <c r="Q892">
        <v>4.3</v>
      </c>
      <c r="R892">
        <v>4.7</v>
      </c>
      <c r="S892">
        <f>(C892-D892)*24</f>
        <v>2.0000000000582077</v>
      </c>
      <c r="T892">
        <f>IF(C892&lt;=D892,1,0)</f>
        <v>0</v>
      </c>
      <c r="U892">
        <f>(C892-B892)*24</f>
        <v>12</v>
      </c>
      <c r="V892" s="2">
        <f>G892/(F892*U892)</f>
        <v>0.11057327258921792</v>
      </c>
      <c r="W892" t="str">
        <f>IF(OR(MONTH(B892)=12, MONTH(B892)&lt;=2), "Winter", IF(AND(MONTH(B892)&gt;=7, MONTH(B892)&lt;=9), "Monsoon", "Other"))</f>
        <v>Winter</v>
      </c>
      <c r="X892">
        <f>IF(C892&gt;D892,1,0)</f>
        <v>1</v>
      </c>
      <c r="Y892" t="str">
        <f t="shared" si="26"/>
        <v>Slight Delay</v>
      </c>
      <c r="Z892">
        <f t="shared" si="27"/>
        <v>0</v>
      </c>
      <c r="AA892" s="6" t="str">
        <f>TEXT(B892, "yyyy-mm-dd")</f>
        <v>2024-02-07</v>
      </c>
    </row>
    <row r="893" spans="1:27" x14ac:dyDescent="0.3">
      <c r="A893" t="s">
        <v>981</v>
      </c>
      <c r="B893" s="1">
        <v>45329.125</v>
      </c>
      <c r="C893" s="1">
        <v>45329.625</v>
      </c>
      <c r="D893" s="1">
        <v>45329.541666666664</v>
      </c>
      <c r="E893" t="s">
        <v>66</v>
      </c>
      <c r="F893">
        <v>196</v>
      </c>
      <c r="G893">
        <v>3433</v>
      </c>
      <c r="H893">
        <v>467</v>
      </c>
      <c r="I893">
        <v>25</v>
      </c>
      <c r="J893" t="s">
        <v>28</v>
      </c>
      <c r="K893" t="s">
        <v>64</v>
      </c>
      <c r="L893" t="s">
        <v>253</v>
      </c>
      <c r="M893" t="s">
        <v>23</v>
      </c>
      <c r="N893" t="s">
        <v>24</v>
      </c>
      <c r="P893" t="s">
        <v>25</v>
      </c>
      <c r="Q893">
        <v>4.3</v>
      </c>
      <c r="R893">
        <v>4.3</v>
      </c>
      <c r="S893">
        <f>(C893-D893)*24</f>
        <v>2.0000000000582077</v>
      </c>
      <c r="T893">
        <f>IF(C893&lt;=D893,1,0)</f>
        <v>0</v>
      </c>
      <c r="U893">
        <f>(C893-B893)*24</f>
        <v>12</v>
      </c>
      <c r="V893" s="2">
        <f>G893/(F893*U893)</f>
        <v>1.459608843537415</v>
      </c>
      <c r="W893" t="str">
        <f>IF(OR(MONTH(B893)=12, MONTH(B893)&lt;=2), "Winter", IF(AND(MONTH(B893)&gt;=7, MONTH(B893)&lt;=9), "Monsoon", "Other"))</f>
        <v>Winter</v>
      </c>
      <c r="X893">
        <f>IF(C893&gt;D893,1,0)</f>
        <v>1</v>
      </c>
      <c r="Y893" t="str">
        <f t="shared" si="26"/>
        <v>Slight Delay</v>
      </c>
      <c r="Z893">
        <f t="shared" si="27"/>
        <v>0</v>
      </c>
      <c r="AA893" s="6" t="str">
        <f>TEXT(B893, "yyyy-mm-dd")</f>
        <v>2024-02-07</v>
      </c>
    </row>
    <row r="894" spans="1:27" x14ac:dyDescent="0.3">
      <c r="A894" t="s">
        <v>982</v>
      </c>
      <c r="B894" s="1">
        <v>45329.166666666664</v>
      </c>
      <c r="C894" s="1">
        <v>45329.666666666664</v>
      </c>
      <c r="D894" s="1">
        <v>45329.583333333336</v>
      </c>
      <c r="E894" t="s">
        <v>55</v>
      </c>
      <c r="F894">
        <v>632</v>
      </c>
      <c r="G894">
        <v>2648</v>
      </c>
      <c r="H894">
        <v>141</v>
      </c>
      <c r="I894">
        <v>22</v>
      </c>
      <c r="J894" t="s">
        <v>37</v>
      </c>
      <c r="K894" t="s">
        <v>21</v>
      </c>
      <c r="L894" t="s">
        <v>56</v>
      </c>
      <c r="M894" t="s">
        <v>23</v>
      </c>
      <c r="N894" t="s">
        <v>40</v>
      </c>
      <c r="O894">
        <v>4</v>
      </c>
      <c r="P894" t="s">
        <v>25</v>
      </c>
      <c r="Q894">
        <v>4.2</v>
      </c>
      <c r="R894">
        <v>4</v>
      </c>
      <c r="S894">
        <f>(C894-D894)*24</f>
        <v>1.9999999998835847</v>
      </c>
      <c r="T894">
        <f>IF(C894&lt;=D894,1,0)</f>
        <v>0</v>
      </c>
      <c r="U894">
        <f>(C894-B894)*24</f>
        <v>12</v>
      </c>
      <c r="V894" s="2">
        <f>G894/(F894*U894)</f>
        <v>0.34915611814345993</v>
      </c>
      <c r="W894" t="str">
        <f>IF(OR(MONTH(B894)=12, MONTH(B894)&lt;=2), "Winter", IF(AND(MONTH(B894)&gt;=7, MONTH(B894)&lt;=9), "Monsoon", "Other"))</f>
        <v>Winter</v>
      </c>
      <c r="X894">
        <f>IF(C894&gt;D894,1,0)</f>
        <v>1</v>
      </c>
      <c r="Y894" t="str">
        <f t="shared" si="26"/>
        <v>Slight Delay</v>
      </c>
      <c r="Z894">
        <f t="shared" si="27"/>
        <v>0</v>
      </c>
      <c r="AA894" s="6" t="str">
        <f>TEXT(B894, "yyyy-mm-dd")</f>
        <v>2024-02-07</v>
      </c>
    </row>
    <row r="895" spans="1:27" x14ac:dyDescent="0.3">
      <c r="A895" t="s">
        <v>983</v>
      </c>
      <c r="B895" s="1">
        <v>45329.208333333336</v>
      </c>
      <c r="C895" s="1">
        <v>45329.708333333336</v>
      </c>
      <c r="D895" s="1">
        <v>45329.625</v>
      </c>
      <c r="E895" t="s">
        <v>55</v>
      </c>
      <c r="F895">
        <v>903</v>
      </c>
      <c r="G895">
        <v>1455</v>
      </c>
      <c r="H895">
        <v>121</v>
      </c>
      <c r="I895">
        <v>3</v>
      </c>
      <c r="J895" t="s">
        <v>20</v>
      </c>
      <c r="K895" t="s">
        <v>21</v>
      </c>
      <c r="L895" t="s">
        <v>72</v>
      </c>
      <c r="M895" t="s">
        <v>61</v>
      </c>
      <c r="N895" t="s">
        <v>40</v>
      </c>
      <c r="P895" t="s">
        <v>25</v>
      </c>
      <c r="Q895">
        <v>4.4000000000000004</v>
      </c>
      <c r="R895">
        <v>4.4000000000000004</v>
      </c>
      <c r="S895">
        <f>(C895-D895)*24</f>
        <v>2.0000000000582077</v>
      </c>
      <c r="T895">
        <f>IF(C895&lt;=D895,1,0)</f>
        <v>0</v>
      </c>
      <c r="U895">
        <f>(C895-B895)*24</f>
        <v>12</v>
      </c>
      <c r="V895" s="2">
        <f>G895/(F895*U895)</f>
        <v>0.13427464008859358</v>
      </c>
      <c r="W895" t="str">
        <f>IF(OR(MONTH(B895)=12, MONTH(B895)&lt;=2), "Winter", IF(AND(MONTH(B895)&gt;=7, MONTH(B895)&lt;=9), "Monsoon", "Other"))</f>
        <v>Winter</v>
      </c>
      <c r="X895">
        <f>IF(C895&gt;D895,1,0)</f>
        <v>1</v>
      </c>
      <c r="Y895" t="str">
        <f t="shared" si="26"/>
        <v>Slight Delay</v>
      </c>
      <c r="Z895">
        <f t="shared" si="27"/>
        <v>0</v>
      </c>
      <c r="AA895" s="6" t="str">
        <f>TEXT(B895, "yyyy-mm-dd")</f>
        <v>2024-02-07</v>
      </c>
    </row>
    <row r="896" spans="1:27" x14ac:dyDescent="0.3">
      <c r="A896" t="s">
        <v>984</v>
      </c>
      <c r="B896" s="1">
        <v>45329.25</v>
      </c>
      <c r="C896" s="1">
        <v>45329.75</v>
      </c>
      <c r="D896" s="1">
        <v>45329.666666666664</v>
      </c>
      <c r="E896" t="s">
        <v>27</v>
      </c>
      <c r="F896">
        <v>808</v>
      </c>
      <c r="G896">
        <v>1173</v>
      </c>
      <c r="H896">
        <v>279</v>
      </c>
      <c r="I896">
        <v>22</v>
      </c>
      <c r="J896" t="s">
        <v>33</v>
      </c>
      <c r="K896" t="s">
        <v>64</v>
      </c>
      <c r="L896" t="s">
        <v>42</v>
      </c>
      <c r="M896" t="s">
        <v>45</v>
      </c>
      <c r="N896" t="s">
        <v>40</v>
      </c>
      <c r="O896">
        <v>4.5</v>
      </c>
      <c r="P896" t="s">
        <v>25</v>
      </c>
      <c r="Q896">
        <v>4.2</v>
      </c>
      <c r="R896">
        <v>4.5</v>
      </c>
      <c r="S896">
        <f>(C896-D896)*24</f>
        <v>2.0000000000582077</v>
      </c>
      <c r="T896">
        <f>IF(C896&lt;=D896,1,0)</f>
        <v>0</v>
      </c>
      <c r="U896">
        <f>(C896-B896)*24</f>
        <v>12</v>
      </c>
      <c r="V896" s="2">
        <f>G896/(F896*U896)</f>
        <v>0.12097772277227722</v>
      </c>
      <c r="W896" t="str">
        <f>IF(OR(MONTH(B896)=12, MONTH(B896)&lt;=2), "Winter", IF(AND(MONTH(B896)&gt;=7, MONTH(B896)&lt;=9), "Monsoon", "Other"))</f>
        <v>Winter</v>
      </c>
      <c r="X896">
        <f>IF(C896&gt;D896,1,0)</f>
        <v>1</v>
      </c>
      <c r="Y896" t="str">
        <f t="shared" si="26"/>
        <v>Slight Delay</v>
      </c>
      <c r="Z896">
        <f t="shared" si="27"/>
        <v>0</v>
      </c>
      <c r="AA896" s="6" t="str">
        <f>TEXT(B896, "yyyy-mm-dd")</f>
        <v>2024-02-07</v>
      </c>
    </row>
    <row r="897" spans="1:27" x14ac:dyDescent="0.3">
      <c r="A897" t="s">
        <v>985</v>
      </c>
      <c r="B897" s="1">
        <v>45329.291666666664</v>
      </c>
      <c r="C897" s="1">
        <v>45329.791666666664</v>
      </c>
      <c r="D897" s="1">
        <v>45329.708333333336</v>
      </c>
      <c r="E897" t="s">
        <v>55</v>
      </c>
      <c r="F897">
        <v>719</v>
      </c>
      <c r="G897">
        <v>3044</v>
      </c>
      <c r="H897">
        <v>536</v>
      </c>
      <c r="I897">
        <v>8</v>
      </c>
      <c r="J897" t="s">
        <v>37</v>
      </c>
      <c r="K897" t="s">
        <v>34</v>
      </c>
      <c r="L897" t="s">
        <v>113</v>
      </c>
      <c r="M897" t="s">
        <v>23</v>
      </c>
      <c r="N897" t="s">
        <v>40</v>
      </c>
      <c r="O897">
        <v>4.7</v>
      </c>
      <c r="P897" t="s">
        <v>25</v>
      </c>
      <c r="Q897">
        <v>4.2</v>
      </c>
      <c r="R897">
        <v>4.7</v>
      </c>
      <c r="S897">
        <f>(C897-D897)*24</f>
        <v>1.9999999998835847</v>
      </c>
      <c r="T897">
        <f>IF(C897&lt;=D897,1,0)</f>
        <v>0</v>
      </c>
      <c r="U897">
        <f>(C897-B897)*24</f>
        <v>12</v>
      </c>
      <c r="V897" s="2">
        <f>G897/(F897*U897)</f>
        <v>0.35280482151135839</v>
      </c>
      <c r="W897" t="str">
        <f>IF(OR(MONTH(B897)=12, MONTH(B897)&lt;=2), "Winter", IF(AND(MONTH(B897)&gt;=7, MONTH(B897)&lt;=9), "Monsoon", "Other"))</f>
        <v>Winter</v>
      </c>
      <c r="X897">
        <f>IF(C897&gt;D897,1,0)</f>
        <v>1</v>
      </c>
      <c r="Y897" t="str">
        <f t="shared" si="26"/>
        <v>Slight Delay</v>
      </c>
      <c r="Z897">
        <f t="shared" si="27"/>
        <v>0</v>
      </c>
      <c r="AA897" s="6" t="str">
        <f>TEXT(B897, "yyyy-mm-dd")</f>
        <v>2024-02-07</v>
      </c>
    </row>
    <row r="898" spans="1:27" x14ac:dyDescent="0.3">
      <c r="A898" t="s">
        <v>986</v>
      </c>
      <c r="B898" s="1">
        <v>45329.333333333336</v>
      </c>
      <c r="C898" s="1">
        <v>45329.833333333336</v>
      </c>
      <c r="D898" s="1">
        <v>45329.75</v>
      </c>
      <c r="E898" t="s">
        <v>32</v>
      </c>
      <c r="F898">
        <v>183</v>
      </c>
      <c r="G898">
        <v>1680</v>
      </c>
      <c r="H898">
        <v>390</v>
      </c>
      <c r="I898">
        <v>28</v>
      </c>
      <c r="J898" t="s">
        <v>28</v>
      </c>
      <c r="K898" t="s">
        <v>34</v>
      </c>
      <c r="L898" t="s">
        <v>111</v>
      </c>
      <c r="M898" t="s">
        <v>30</v>
      </c>
      <c r="N898" t="s">
        <v>40</v>
      </c>
      <c r="P898" t="s">
        <v>25</v>
      </c>
      <c r="Q898">
        <v>4.3</v>
      </c>
      <c r="R898">
        <v>4.3</v>
      </c>
      <c r="S898">
        <f>(C898-D898)*24</f>
        <v>2.0000000000582077</v>
      </c>
      <c r="T898">
        <f>IF(C898&lt;=D898,1,0)</f>
        <v>0</v>
      </c>
      <c r="U898">
        <f>(C898-B898)*24</f>
        <v>12</v>
      </c>
      <c r="V898" s="2">
        <f>G898/(F898*U898)</f>
        <v>0.76502732240437155</v>
      </c>
      <c r="W898" t="str">
        <f>IF(OR(MONTH(B898)=12, MONTH(B898)&lt;=2), "Winter", IF(AND(MONTH(B898)&gt;=7, MONTH(B898)&lt;=9), "Monsoon", "Other"))</f>
        <v>Winter</v>
      </c>
      <c r="X898">
        <f>IF(C898&gt;D898,1,0)</f>
        <v>1</v>
      </c>
      <c r="Y898" t="str">
        <f t="shared" ref="Y898:Y961" si="28">IF(ROUND(S898*60,0)&lt;=30,"On-Time",IF(ROUND(S898*60,0)&lt;=120,"Slight Delay","Major Delay"))</f>
        <v>Slight Delay</v>
      </c>
      <c r="Z898">
        <f t="shared" ref="Z898:Z961" si="29">IF(ROUND(S898, 2) &gt; 2, 1, 0)</f>
        <v>0</v>
      </c>
      <c r="AA898" s="6" t="str">
        <f>TEXT(B898, "yyyy-mm-dd")</f>
        <v>2024-02-07</v>
      </c>
    </row>
    <row r="899" spans="1:27" x14ac:dyDescent="0.3">
      <c r="A899" t="s">
        <v>987</v>
      </c>
      <c r="B899" s="1">
        <v>45329.375</v>
      </c>
      <c r="C899" s="1">
        <v>45329.875</v>
      </c>
      <c r="D899" s="1">
        <v>45329.791666666664</v>
      </c>
      <c r="E899" t="s">
        <v>27</v>
      </c>
      <c r="F899">
        <v>364</v>
      </c>
      <c r="G899">
        <v>3560</v>
      </c>
      <c r="H899">
        <v>236</v>
      </c>
      <c r="I899">
        <v>8</v>
      </c>
      <c r="J899" t="s">
        <v>28</v>
      </c>
      <c r="K899" t="s">
        <v>21</v>
      </c>
      <c r="L899" t="s">
        <v>159</v>
      </c>
      <c r="M899" t="s">
        <v>61</v>
      </c>
      <c r="N899" t="s">
        <v>24</v>
      </c>
      <c r="O899">
        <v>4.7</v>
      </c>
      <c r="P899" t="s">
        <v>25</v>
      </c>
      <c r="Q899">
        <v>4.3</v>
      </c>
      <c r="R899">
        <v>4.7</v>
      </c>
      <c r="S899">
        <f>(C899-D899)*24</f>
        <v>2.0000000000582077</v>
      </c>
      <c r="T899">
        <f>IF(C899&lt;=D899,1,0)</f>
        <v>0</v>
      </c>
      <c r="U899">
        <f>(C899-B899)*24</f>
        <v>12</v>
      </c>
      <c r="V899" s="2">
        <f>G899/(F899*U899)</f>
        <v>0.81501831501831501</v>
      </c>
      <c r="W899" t="str">
        <f>IF(OR(MONTH(B899)=12, MONTH(B899)&lt;=2), "Winter", IF(AND(MONTH(B899)&gt;=7, MONTH(B899)&lt;=9), "Monsoon", "Other"))</f>
        <v>Winter</v>
      </c>
      <c r="X899">
        <f>IF(C899&gt;D899,1,0)</f>
        <v>1</v>
      </c>
      <c r="Y899" t="str">
        <f t="shared" si="28"/>
        <v>Slight Delay</v>
      </c>
      <c r="Z899">
        <f t="shared" si="29"/>
        <v>0</v>
      </c>
      <c r="AA899" s="6" t="str">
        <f>TEXT(B899, "yyyy-mm-dd")</f>
        <v>2024-02-07</v>
      </c>
    </row>
    <row r="900" spans="1:27" x14ac:dyDescent="0.3">
      <c r="A900" t="s">
        <v>988</v>
      </c>
      <c r="B900" s="1">
        <v>45329.416666666664</v>
      </c>
      <c r="C900" s="1">
        <v>45329.916666666664</v>
      </c>
      <c r="D900" s="1">
        <v>45329.833333333336</v>
      </c>
      <c r="E900" t="s">
        <v>27</v>
      </c>
      <c r="F900">
        <v>577</v>
      </c>
      <c r="G900">
        <v>3512</v>
      </c>
      <c r="H900">
        <v>546</v>
      </c>
      <c r="I900">
        <v>5</v>
      </c>
      <c r="J900" t="s">
        <v>20</v>
      </c>
      <c r="K900" t="s">
        <v>64</v>
      </c>
      <c r="L900" t="s">
        <v>67</v>
      </c>
      <c r="M900" t="s">
        <v>45</v>
      </c>
      <c r="N900" t="s">
        <v>24</v>
      </c>
      <c r="P900" t="s">
        <v>25</v>
      </c>
      <c r="Q900">
        <v>4.2</v>
      </c>
      <c r="R900">
        <v>4.2</v>
      </c>
      <c r="S900">
        <f>(C900-D900)*24</f>
        <v>1.9999999998835847</v>
      </c>
      <c r="T900">
        <f>IF(C900&lt;=D900,1,0)</f>
        <v>0</v>
      </c>
      <c r="U900">
        <f>(C900-B900)*24</f>
        <v>12</v>
      </c>
      <c r="V900" s="2">
        <f>G900/(F900*U900)</f>
        <v>0.50722125938763718</v>
      </c>
      <c r="W900" t="str">
        <f>IF(OR(MONTH(B900)=12, MONTH(B900)&lt;=2), "Winter", IF(AND(MONTH(B900)&gt;=7, MONTH(B900)&lt;=9), "Monsoon", "Other"))</f>
        <v>Winter</v>
      </c>
      <c r="X900">
        <f>IF(C900&gt;D900,1,0)</f>
        <v>1</v>
      </c>
      <c r="Y900" t="str">
        <f t="shared" si="28"/>
        <v>Slight Delay</v>
      </c>
      <c r="Z900">
        <f t="shared" si="29"/>
        <v>0</v>
      </c>
      <c r="AA900" s="6" t="str">
        <f>TEXT(B900, "yyyy-mm-dd")</f>
        <v>2024-02-07</v>
      </c>
    </row>
    <row r="901" spans="1:27" x14ac:dyDescent="0.3">
      <c r="A901" t="s">
        <v>989</v>
      </c>
      <c r="B901" s="1">
        <v>45329.458333333336</v>
      </c>
      <c r="C901" s="1">
        <v>45329.958333333336</v>
      </c>
      <c r="D901" s="1">
        <v>45329.875</v>
      </c>
      <c r="E901" t="s">
        <v>55</v>
      </c>
      <c r="F901">
        <v>844</v>
      </c>
      <c r="G901">
        <v>2545</v>
      </c>
      <c r="H901">
        <v>725</v>
      </c>
      <c r="I901">
        <v>15</v>
      </c>
      <c r="J901" t="s">
        <v>28</v>
      </c>
      <c r="K901" t="s">
        <v>38</v>
      </c>
      <c r="L901" t="s">
        <v>253</v>
      </c>
      <c r="M901" t="s">
        <v>48</v>
      </c>
      <c r="N901" t="s">
        <v>24</v>
      </c>
      <c r="O901">
        <v>3.8</v>
      </c>
      <c r="P901" t="s">
        <v>25</v>
      </c>
      <c r="Q901">
        <v>4.2</v>
      </c>
      <c r="R901">
        <v>3.8</v>
      </c>
      <c r="S901">
        <f>(C901-D901)*24</f>
        <v>2.0000000000582077</v>
      </c>
      <c r="T901">
        <f>IF(C901&lt;=D901,1,0)</f>
        <v>0</v>
      </c>
      <c r="U901">
        <f>(C901-B901)*24</f>
        <v>12</v>
      </c>
      <c r="V901" s="2">
        <f>G901/(F901*U901)</f>
        <v>0.25128357030015797</v>
      </c>
      <c r="W901" t="str">
        <f>IF(OR(MONTH(B901)=12, MONTH(B901)&lt;=2), "Winter", IF(AND(MONTH(B901)&gt;=7, MONTH(B901)&lt;=9), "Monsoon", "Other"))</f>
        <v>Winter</v>
      </c>
      <c r="X901">
        <f>IF(C901&gt;D901,1,0)</f>
        <v>1</v>
      </c>
      <c r="Y901" t="str">
        <f t="shared" si="28"/>
        <v>Slight Delay</v>
      </c>
      <c r="Z901">
        <f t="shared" si="29"/>
        <v>0</v>
      </c>
      <c r="AA901" s="6" t="str">
        <f>TEXT(B901, "yyyy-mm-dd")</f>
        <v>2024-02-07</v>
      </c>
    </row>
    <row r="902" spans="1:27" x14ac:dyDescent="0.3">
      <c r="A902" t="s">
        <v>990</v>
      </c>
      <c r="B902" s="1">
        <v>45329.5</v>
      </c>
      <c r="C902" s="1">
        <v>45330</v>
      </c>
      <c r="D902" s="1">
        <v>45329.916666666664</v>
      </c>
      <c r="E902" t="s">
        <v>50</v>
      </c>
      <c r="F902">
        <v>838</v>
      </c>
      <c r="G902">
        <v>1148</v>
      </c>
      <c r="H902">
        <v>290</v>
      </c>
      <c r="I902">
        <v>25</v>
      </c>
      <c r="J902" t="s">
        <v>37</v>
      </c>
      <c r="K902" t="s">
        <v>34</v>
      </c>
      <c r="L902" t="s">
        <v>60</v>
      </c>
      <c r="M902" t="s">
        <v>61</v>
      </c>
      <c r="N902" t="s">
        <v>24</v>
      </c>
      <c r="O902">
        <v>4.7</v>
      </c>
      <c r="P902" t="s">
        <v>25</v>
      </c>
      <c r="Q902">
        <v>4.3</v>
      </c>
      <c r="R902">
        <v>4.7</v>
      </c>
      <c r="S902">
        <f>(C902-D902)*24</f>
        <v>2.0000000000582077</v>
      </c>
      <c r="T902">
        <f>IF(C902&lt;=D902,1,0)</f>
        <v>0</v>
      </c>
      <c r="U902">
        <f>(C902-B902)*24</f>
        <v>12</v>
      </c>
      <c r="V902" s="2">
        <f>G902/(F902*U902)</f>
        <v>0.11416070007955449</v>
      </c>
      <c r="W902" t="str">
        <f>IF(OR(MONTH(B902)=12, MONTH(B902)&lt;=2), "Winter", IF(AND(MONTH(B902)&gt;=7, MONTH(B902)&lt;=9), "Monsoon", "Other"))</f>
        <v>Winter</v>
      </c>
      <c r="X902">
        <f>IF(C902&gt;D902,1,0)</f>
        <v>1</v>
      </c>
      <c r="Y902" t="str">
        <f t="shared" si="28"/>
        <v>Slight Delay</v>
      </c>
      <c r="Z902">
        <f t="shared" si="29"/>
        <v>0</v>
      </c>
      <c r="AA902" s="6" t="str">
        <f>TEXT(B902, "yyyy-mm-dd")</f>
        <v>2024-02-07</v>
      </c>
    </row>
    <row r="903" spans="1:27" x14ac:dyDescent="0.3">
      <c r="A903" t="s">
        <v>991</v>
      </c>
      <c r="B903" s="1">
        <v>45329.541666666664</v>
      </c>
      <c r="C903" s="1">
        <v>45330.041666666664</v>
      </c>
      <c r="D903" s="1">
        <v>45329.958333333336</v>
      </c>
      <c r="E903" t="s">
        <v>27</v>
      </c>
      <c r="F903">
        <v>972</v>
      </c>
      <c r="G903">
        <v>4766</v>
      </c>
      <c r="H903">
        <v>753</v>
      </c>
      <c r="I903">
        <v>26</v>
      </c>
      <c r="J903" t="s">
        <v>28</v>
      </c>
      <c r="K903" t="s">
        <v>34</v>
      </c>
      <c r="L903" t="s">
        <v>56</v>
      </c>
      <c r="M903" t="s">
        <v>48</v>
      </c>
      <c r="N903" t="s">
        <v>24</v>
      </c>
      <c r="O903">
        <v>4</v>
      </c>
      <c r="P903" t="s">
        <v>25</v>
      </c>
      <c r="Q903">
        <v>4.2</v>
      </c>
      <c r="R903">
        <v>4</v>
      </c>
      <c r="S903">
        <f>(C903-D903)*24</f>
        <v>1.9999999998835847</v>
      </c>
      <c r="T903">
        <f>IF(C903&lt;=D903,1,0)</f>
        <v>0</v>
      </c>
      <c r="U903">
        <f>(C903-B903)*24</f>
        <v>12</v>
      </c>
      <c r="V903" s="2">
        <f>G903/(F903*U903)</f>
        <v>0.4086076817558299</v>
      </c>
      <c r="W903" t="str">
        <f>IF(OR(MONTH(B903)=12, MONTH(B903)&lt;=2), "Winter", IF(AND(MONTH(B903)&gt;=7, MONTH(B903)&lt;=9), "Monsoon", "Other"))</f>
        <v>Winter</v>
      </c>
      <c r="X903">
        <f>IF(C903&gt;D903,1,0)</f>
        <v>1</v>
      </c>
      <c r="Y903" t="str">
        <f t="shared" si="28"/>
        <v>Slight Delay</v>
      </c>
      <c r="Z903">
        <f t="shared" si="29"/>
        <v>0</v>
      </c>
      <c r="AA903" s="6" t="str">
        <f>TEXT(B903, "yyyy-mm-dd")</f>
        <v>2024-02-07</v>
      </c>
    </row>
    <row r="904" spans="1:27" x14ac:dyDescent="0.3">
      <c r="A904" t="s">
        <v>992</v>
      </c>
      <c r="B904" s="1">
        <v>45329.583333333336</v>
      </c>
      <c r="C904" s="1">
        <v>45330.083333333336</v>
      </c>
      <c r="D904" s="1">
        <v>45330</v>
      </c>
      <c r="E904" t="s">
        <v>50</v>
      </c>
      <c r="F904">
        <v>176</v>
      </c>
      <c r="G904">
        <v>1675</v>
      </c>
      <c r="H904">
        <v>572</v>
      </c>
      <c r="I904">
        <v>22</v>
      </c>
      <c r="J904" t="s">
        <v>28</v>
      </c>
      <c r="K904" t="s">
        <v>21</v>
      </c>
      <c r="L904" t="s">
        <v>53</v>
      </c>
      <c r="M904" t="s">
        <v>23</v>
      </c>
      <c r="N904" t="s">
        <v>40</v>
      </c>
      <c r="O904">
        <v>4.2</v>
      </c>
      <c r="P904" t="s">
        <v>25</v>
      </c>
      <c r="Q904">
        <v>4.2</v>
      </c>
      <c r="R904">
        <v>4.2</v>
      </c>
      <c r="S904">
        <f>(C904-D904)*24</f>
        <v>2.0000000000582077</v>
      </c>
      <c r="T904">
        <f>IF(C904&lt;=D904,1,0)</f>
        <v>0</v>
      </c>
      <c r="U904">
        <f>(C904-B904)*24</f>
        <v>12</v>
      </c>
      <c r="V904" s="2">
        <f>G904/(F904*U904)</f>
        <v>0.79308712121212122</v>
      </c>
      <c r="W904" t="str">
        <f>IF(OR(MONTH(B904)=12, MONTH(B904)&lt;=2), "Winter", IF(AND(MONTH(B904)&gt;=7, MONTH(B904)&lt;=9), "Monsoon", "Other"))</f>
        <v>Winter</v>
      </c>
      <c r="X904">
        <f>IF(C904&gt;D904,1,0)</f>
        <v>1</v>
      </c>
      <c r="Y904" t="str">
        <f t="shared" si="28"/>
        <v>Slight Delay</v>
      </c>
      <c r="Z904">
        <f t="shared" si="29"/>
        <v>0</v>
      </c>
      <c r="AA904" s="6" t="str">
        <f>TEXT(B904, "yyyy-mm-dd")</f>
        <v>2024-02-07</v>
      </c>
    </row>
    <row r="905" spans="1:27" x14ac:dyDescent="0.3">
      <c r="A905" t="s">
        <v>993</v>
      </c>
      <c r="B905" s="1">
        <v>45329.625</v>
      </c>
      <c r="C905" s="1">
        <v>45330.125</v>
      </c>
      <c r="D905" s="1">
        <v>45330.041666666664</v>
      </c>
      <c r="E905" t="s">
        <v>32</v>
      </c>
      <c r="F905">
        <v>749</v>
      </c>
      <c r="G905">
        <v>4588</v>
      </c>
      <c r="H905">
        <v>349</v>
      </c>
      <c r="I905">
        <v>5</v>
      </c>
      <c r="J905" t="s">
        <v>37</v>
      </c>
      <c r="K905" t="s">
        <v>64</v>
      </c>
      <c r="L905" t="s">
        <v>109</v>
      </c>
      <c r="M905" t="s">
        <v>45</v>
      </c>
      <c r="N905" t="s">
        <v>24</v>
      </c>
      <c r="O905">
        <v>4.2</v>
      </c>
      <c r="P905" t="s">
        <v>25</v>
      </c>
      <c r="Q905">
        <v>4.2</v>
      </c>
      <c r="R905">
        <v>4.2</v>
      </c>
      <c r="S905">
        <f>(C905-D905)*24</f>
        <v>2.0000000000582077</v>
      </c>
      <c r="T905">
        <f>IF(C905&lt;=D905,1,0)</f>
        <v>0</v>
      </c>
      <c r="U905">
        <f>(C905-B905)*24</f>
        <v>12</v>
      </c>
      <c r="V905" s="2">
        <f>G905/(F905*U905)</f>
        <v>0.51045838896306184</v>
      </c>
      <c r="W905" t="str">
        <f>IF(OR(MONTH(B905)=12, MONTH(B905)&lt;=2), "Winter", IF(AND(MONTH(B905)&gt;=7, MONTH(B905)&lt;=9), "Monsoon", "Other"))</f>
        <v>Winter</v>
      </c>
      <c r="X905">
        <f>IF(C905&gt;D905,1,0)</f>
        <v>1</v>
      </c>
      <c r="Y905" t="str">
        <f t="shared" si="28"/>
        <v>Slight Delay</v>
      </c>
      <c r="Z905">
        <f t="shared" si="29"/>
        <v>0</v>
      </c>
      <c r="AA905" s="6" t="str">
        <f>TEXT(B905, "yyyy-mm-dd")</f>
        <v>2024-02-07</v>
      </c>
    </row>
    <row r="906" spans="1:27" x14ac:dyDescent="0.3">
      <c r="A906" t="s">
        <v>994</v>
      </c>
      <c r="B906" s="1">
        <v>45329.666666666664</v>
      </c>
      <c r="C906" s="1">
        <v>45330.166666666664</v>
      </c>
      <c r="D906" s="1">
        <v>45330.083333333336</v>
      </c>
      <c r="E906" t="s">
        <v>55</v>
      </c>
      <c r="F906">
        <v>336</v>
      </c>
      <c r="G906">
        <v>4121</v>
      </c>
      <c r="H906">
        <v>660</v>
      </c>
      <c r="I906">
        <v>17</v>
      </c>
      <c r="J906" t="s">
        <v>37</v>
      </c>
      <c r="K906" t="s">
        <v>38</v>
      </c>
      <c r="L906" t="s">
        <v>105</v>
      </c>
      <c r="M906" t="s">
        <v>61</v>
      </c>
      <c r="N906" t="s">
        <v>24</v>
      </c>
      <c r="O906">
        <v>3.8</v>
      </c>
      <c r="P906" t="s">
        <v>25</v>
      </c>
      <c r="Q906">
        <v>4.3</v>
      </c>
      <c r="R906">
        <v>3.8</v>
      </c>
      <c r="S906">
        <f>(C906-D906)*24</f>
        <v>1.9999999998835847</v>
      </c>
      <c r="T906">
        <f>IF(C906&lt;=D906,1,0)</f>
        <v>0</v>
      </c>
      <c r="U906">
        <f>(C906-B906)*24</f>
        <v>12</v>
      </c>
      <c r="V906" s="2">
        <f>G906/(F906*U906)</f>
        <v>1.0220734126984128</v>
      </c>
      <c r="W906" t="str">
        <f>IF(OR(MONTH(B906)=12, MONTH(B906)&lt;=2), "Winter", IF(AND(MONTH(B906)&gt;=7, MONTH(B906)&lt;=9), "Monsoon", "Other"))</f>
        <v>Winter</v>
      </c>
      <c r="X906">
        <f>IF(C906&gt;D906,1,0)</f>
        <v>1</v>
      </c>
      <c r="Y906" t="str">
        <f t="shared" si="28"/>
        <v>Slight Delay</v>
      </c>
      <c r="Z906">
        <f t="shared" si="29"/>
        <v>0</v>
      </c>
      <c r="AA906" s="6" t="str">
        <f>TEXT(B906, "yyyy-mm-dd")</f>
        <v>2024-02-07</v>
      </c>
    </row>
    <row r="907" spans="1:27" x14ac:dyDescent="0.3">
      <c r="A907" t="s">
        <v>995</v>
      </c>
      <c r="B907" s="1">
        <v>45329.708333333336</v>
      </c>
      <c r="C907" s="1">
        <v>45330.208333333336</v>
      </c>
      <c r="D907" s="1">
        <v>45330.125</v>
      </c>
      <c r="E907" t="s">
        <v>27</v>
      </c>
      <c r="F907">
        <v>868</v>
      </c>
      <c r="G907">
        <v>2603</v>
      </c>
      <c r="H907">
        <v>759</v>
      </c>
      <c r="I907">
        <v>29</v>
      </c>
      <c r="J907" t="s">
        <v>37</v>
      </c>
      <c r="K907" t="s">
        <v>38</v>
      </c>
      <c r="L907" t="s">
        <v>56</v>
      </c>
      <c r="M907" t="s">
        <v>30</v>
      </c>
      <c r="N907" t="s">
        <v>24</v>
      </c>
      <c r="O907">
        <v>4</v>
      </c>
      <c r="P907" t="s">
        <v>25</v>
      </c>
      <c r="Q907">
        <v>4.3</v>
      </c>
      <c r="R907">
        <v>4</v>
      </c>
      <c r="S907">
        <f>(C907-D907)*24</f>
        <v>2.0000000000582077</v>
      </c>
      <c r="T907">
        <f>IF(C907&lt;=D907,1,0)</f>
        <v>0</v>
      </c>
      <c r="U907">
        <f>(C907-B907)*24</f>
        <v>12</v>
      </c>
      <c r="V907" s="2">
        <f>G907/(F907*U907)</f>
        <v>0.24990399385560677</v>
      </c>
      <c r="W907" t="str">
        <f>IF(OR(MONTH(B907)=12, MONTH(B907)&lt;=2), "Winter", IF(AND(MONTH(B907)&gt;=7, MONTH(B907)&lt;=9), "Monsoon", "Other"))</f>
        <v>Winter</v>
      </c>
      <c r="X907">
        <f>IF(C907&gt;D907,1,0)</f>
        <v>1</v>
      </c>
      <c r="Y907" t="str">
        <f t="shared" si="28"/>
        <v>Slight Delay</v>
      </c>
      <c r="Z907">
        <f t="shared" si="29"/>
        <v>0</v>
      </c>
      <c r="AA907" s="6" t="str">
        <f>TEXT(B907, "yyyy-mm-dd")</f>
        <v>2024-02-07</v>
      </c>
    </row>
    <row r="908" spans="1:27" x14ac:dyDescent="0.3">
      <c r="A908" t="s">
        <v>996</v>
      </c>
      <c r="B908" s="1">
        <v>45329.75</v>
      </c>
      <c r="C908" s="1">
        <v>45330.25</v>
      </c>
      <c r="D908" s="1">
        <v>45330.166666666664</v>
      </c>
      <c r="E908" t="s">
        <v>66</v>
      </c>
      <c r="F908">
        <v>762</v>
      </c>
      <c r="G908">
        <v>4852</v>
      </c>
      <c r="H908">
        <v>719</v>
      </c>
      <c r="I908">
        <v>21</v>
      </c>
      <c r="J908" t="s">
        <v>33</v>
      </c>
      <c r="K908" t="s">
        <v>64</v>
      </c>
      <c r="L908" t="s">
        <v>67</v>
      </c>
      <c r="M908" t="s">
        <v>48</v>
      </c>
      <c r="N908" t="s">
        <v>24</v>
      </c>
      <c r="O908">
        <v>4.5</v>
      </c>
      <c r="P908" t="s">
        <v>25</v>
      </c>
      <c r="Q908">
        <v>4.2</v>
      </c>
      <c r="R908">
        <v>4.5</v>
      </c>
      <c r="S908">
        <f>(C908-D908)*24</f>
        <v>2.0000000000582077</v>
      </c>
      <c r="T908">
        <f>IF(C908&lt;=D908,1,0)</f>
        <v>0</v>
      </c>
      <c r="U908">
        <f>(C908-B908)*24</f>
        <v>12</v>
      </c>
      <c r="V908" s="2">
        <f>G908/(F908*U908)</f>
        <v>0.53062117235345585</v>
      </c>
      <c r="W908" t="str">
        <f>IF(OR(MONTH(B908)=12, MONTH(B908)&lt;=2), "Winter", IF(AND(MONTH(B908)&gt;=7, MONTH(B908)&lt;=9), "Monsoon", "Other"))</f>
        <v>Winter</v>
      </c>
      <c r="X908">
        <f>IF(C908&gt;D908,1,0)</f>
        <v>1</v>
      </c>
      <c r="Y908" t="str">
        <f t="shared" si="28"/>
        <v>Slight Delay</v>
      </c>
      <c r="Z908">
        <f t="shared" si="29"/>
        <v>0</v>
      </c>
      <c r="AA908" s="6" t="str">
        <f>TEXT(B908, "yyyy-mm-dd")</f>
        <v>2024-02-07</v>
      </c>
    </row>
    <row r="909" spans="1:27" x14ac:dyDescent="0.3">
      <c r="A909" t="s">
        <v>997</v>
      </c>
      <c r="B909" s="1">
        <v>45329.791666666664</v>
      </c>
      <c r="C909" s="1">
        <v>45330.291666666664</v>
      </c>
      <c r="D909" s="1">
        <v>45330.208333333336</v>
      </c>
      <c r="E909" t="s">
        <v>19</v>
      </c>
      <c r="F909">
        <v>350</v>
      </c>
      <c r="G909">
        <v>1458</v>
      </c>
      <c r="H909">
        <v>596</v>
      </c>
      <c r="I909">
        <v>29</v>
      </c>
      <c r="J909" t="s">
        <v>20</v>
      </c>
      <c r="K909" t="s">
        <v>64</v>
      </c>
      <c r="L909" t="s">
        <v>225</v>
      </c>
      <c r="M909" t="s">
        <v>61</v>
      </c>
      <c r="N909" t="s">
        <v>40</v>
      </c>
      <c r="P909" t="s">
        <v>25</v>
      </c>
      <c r="Q909">
        <v>4.4000000000000004</v>
      </c>
      <c r="R909">
        <v>4.4000000000000004</v>
      </c>
      <c r="S909">
        <f>(C909-D909)*24</f>
        <v>1.9999999998835847</v>
      </c>
      <c r="T909">
        <f>IF(C909&lt;=D909,1,0)</f>
        <v>0</v>
      </c>
      <c r="U909">
        <f>(C909-B909)*24</f>
        <v>12</v>
      </c>
      <c r="V909" s="2">
        <f>G909/(F909*U909)</f>
        <v>0.34714285714285714</v>
      </c>
      <c r="W909" t="str">
        <f>IF(OR(MONTH(B909)=12, MONTH(B909)&lt;=2), "Winter", IF(AND(MONTH(B909)&gt;=7, MONTH(B909)&lt;=9), "Monsoon", "Other"))</f>
        <v>Winter</v>
      </c>
      <c r="X909">
        <f>IF(C909&gt;D909,1,0)</f>
        <v>1</v>
      </c>
      <c r="Y909" t="str">
        <f t="shared" si="28"/>
        <v>Slight Delay</v>
      </c>
      <c r="Z909">
        <f t="shared" si="29"/>
        <v>0</v>
      </c>
      <c r="AA909" s="6" t="str">
        <f>TEXT(B909, "yyyy-mm-dd")</f>
        <v>2024-02-07</v>
      </c>
    </row>
    <row r="910" spans="1:27" x14ac:dyDescent="0.3">
      <c r="A910" t="s">
        <v>998</v>
      </c>
      <c r="B910" s="1">
        <v>45329.833333333336</v>
      </c>
      <c r="C910" s="1">
        <v>45330.333333333336</v>
      </c>
      <c r="D910" s="1">
        <v>45330.25</v>
      </c>
      <c r="E910" t="s">
        <v>32</v>
      </c>
      <c r="F910">
        <v>270</v>
      </c>
      <c r="G910">
        <v>4395</v>
      </c>
      <c r="H910">
        <v>741</v>
      </c>
      <c r="I910">
        <v>17</v>
      </c>
      <c r="J910" t="s">
        <v>28</v>
      </c>
      <c r="K910" t="s">
        <v>38</v>
      </c>
      <c r="L910" t="s">
        <v>172</v>
      </c>
      <c r="M910" t="s">
        <v>45</v>
      </c>
      <c r="N910" t="s">
        <v>24</v>
      </c>
      <c r="P910" t="s">
        <v>25</v>
      </c>
      <c r="Q910">
        <v>4.2</v>
      </c>
      <c r="R910">
        <v>4.2</v>
      </c>
      <c r="S910">
        <f>(C910-D910)*24</f>
        <v>2.0000000000582077</v>
      </c>
      <c r="T910">
        <f>IF(C910&lt;=D910,1,0)</f>
        <v>0</v>
      </c>
      <c r="U910">
        <f>(C910-B910)*24</f>
        <v>12</v>
      </c>
      <c r="V910" s="2">
        <f>G910/(F910*U910)</f>
        <v>1.3564814814814814</v>
      </c>
      <c r="W910" t="str">
        <f>IF(OR(MONTH(B910)=12, MONTH(B910)&lt;=2), "Winter", IF(AND(MONTH(B910)&gt;=7, MONTH(B910)&lt;=9), "Monsoon", "Other"))</f>
        <v>Winter</v>
      </c>
      <c r="X910">
        <f>IF(C910&gt;D910,1,0)</f>
        <v>1</v>
      </c>
      <c r="Y910" t="str">
        <f t="shared" si="28"/>
        <v>Slight Delay</v>
      </c>
      <c r="Z910">
        <f t="shared" si="29"/>
        <v>0</v>
      </c>
      <c r="AA910" s="6" t="str">
        <f>TEXT(B910, "yyyy-mm-dd")</f>
        <v>2024-02-07</v>
      </c>
    </row>
    <row r="911" spans="1:27" x14ac:dyDescent="0.3">
      <c r="A911" t="s">
        <v>999</v>
      </c>
      <c r="B911" s="1">
        <v>45329.875</v>
      </c>
      <c r="C911" s="1">
        <v>45330.375</v>
      </c>
      <c r="D911" s="1">
        <v>45330.291666666664</v>
      </c>
      <c r="E911" t="s">
        <v>55</v>
      </c>
      <c r="F911">
        <v>416</v>
      </c>
      <c r="G911">
        <v>2292</v>
      </c>
      <c r="H911">
        <v>794</v>
      </c>
      <c r="I911">
        <v>4</v>
      </c>
      <c r="J911" t="s">
        <v>20</v>
      </c>
      <c r="K911" t="s">
        <v>64</v>
      </c>
      <c r="L911" t="s">
        <v>105</v>
      </c>
      <c r="M911" t="s">
        <v>23</v>
      </c>
      <c r="N911" t="s">
        <v>24</v>
      </c>
      <c r="P911" t="s">
        <v>25</v>
      </c>
      <c r="Q911">
        <v>4.3</v>
      </c>
      <c r="R911">
        <v>4.3</v>
      </c>
      <c r="S911">
        <f>(C911-D911)*24</f>
        <v>2.0000000000582077</v>
      </c>
      <c r="T911">
        <f>IF(C911&lt;=D911,1,0)</f>
        <v>0</v>
      </c>
      <c r="U911">
        <f>(C911-B911)*24</f>
        <v>12</v>
      </c>
      <c r="V911" s="2">
        <f>G911/(F911*U911)</f>
        <v>0.45913461538461536</v>
      </c>
      <c r="W911" t="str">
        <f>IF(OR(MONTH(B911)=12, MONTH(B911)&lt;=2), "Winter", IF(AND(MONTH(B911)&gt;=7, MONTH(B911)&lt;=9), "Monsoon", "Other"))</f>
        <v>Winter</v>
      </c>
      <c r="X911">
        <f>IF(C911&gt;D911,1,0)</f>
        <v>1</v>
      </c>
      <c r="Y911" t="str">
        <f t="shared" si="28"/>
        <v>Slight Delay</v>
      </c>
      <c r="Z911">
        <f t="shared" si="29"/>
        <v>0</v>
      </c>
      <c r="AA911" s="6" t="str">
        <f>TEXT(B911, "yyyy-mm-dd")</f>
        <v>2024-02-07</v>
      </c>
    </row>
    <row r="912" spans="1:27" x14ac:dyDescent="0.3">
      <c r="A912" t="s">
        <v>1000</v>
      </c>
      <c r="B912" s="1">
        <v>45329.916666666664</v>
      </c>
      <c r="C912" s="1">
        <v>45330.416666666664</v>
      </c>
      <c r="D912" s="1">
        <v>45330.333333333336</v>
      </c>
      <c r="E912" t="s">
        <v>66</v>
      </c>
      <c r="F912">
        <v>675</v>
      </c>
      <c r="G912">
        <v>1676</v>
      </c>
      <c r="H912">
        <v>303</v>
      </c>
      <c r="I912">
        <v>22</v>
      </c>
      <c r="J912" t="s">
        <v>33</v>
      </c>
      <c r="K912" t="s">
        <v>34</v>
      </c>
      <c r="L912" t="s">
        <v>159</v>
      </c>
      <c r="M912" t="s">
        <v>48</v>
      </c>
      <c r="N912" t="s">
        <v>40</v>
      </c>
      <c r="P912" t="s">
        <v>25</v>
      </c>
      <c r="Q912">
        <v>4.2</v>
      </c>
      <c r="R912">
        <v>4.2</v>
      </c>
      <c r="S912">
        <f>(C912-D912)*24</f>
        <v>1.9999999998835847</v>
      </c>
      <c r="T912">
        <f>IF(C912&lt;=D912,1,0)</f>
        <v>0</v>
      </c>
      <c r="U912">
        <f>(C912-B912)*24</f>
        <v>12</v>
      </c>
      <c r="V912" s="2">
        <f>G912/(F912*U912)</f>
        <v>0.20691358024691359</v>
      </c>
      <c r="W912" t="str">
        <f>IF(OR(MONTH(B912)=12, MONTH(B912)&lt;=2), "Winter", IF(AND(MONTH(B912)&gt;=7, MONTH(B912)&lt;=9), "Monsoon", "Other"))</f>
        <v>Winter</v>
      </c>
      <c r="X912">
        <f>IF(C912&gt;D912,1,0)</f>
        <v>1</v>
      </c>
      <c r="Y912" t="str">
        <f t="shared" si="28"/>
        <v>Slight Delay</v>
      </c>
      <c r="Z912">
        <f t="shared" si="29"/>
        <v>0</v>
      </c>
      <c r="AA912" s="6" t="str">
        <f>TEXT(B912, "yyyy-mm-dd")</f>
        <v>2024-02-07</v>
      </c>
    </row>
    <row r="913" spans="1:27" x14ac:dyDescent="0.3">
      <c r="A913" t="s">
        <v>1001</v>
      </c>
      <c r="B913" s="1">
        <v>45329.958333333336</v>
      </c>
      <c r="C913" s="1">
        <v>45330.458333333336</v>
      </c>
      <c r="D913" s="1">
        <v>45330.375</v>
      </c>
      <c r="E913" t="s">
        <v>66</v>
      </c>
      <c r="F913">
        <v>750</v>
      </c>
      <c r="G913">
        <v>1592</v>
      </c>
      <c r="H913">
        <v>625</v>
      </c>
      <c r="I913">
        <v>14</v>
      </c>
      <c r="J913" t="s">
        <v>28</v>
      </c>
      <c r="K913" t="s">
        <v>64</v>
      </c>
      <c r="L913" t="s">
        <v>117</v>
      </c>
      <c r="M913" t="s">
        <v>45</v>
      </c>
      <c r="N913" t="s">
        <v>40</v>
      </c>
      <c r="O913">
        <v>4.2</v>
      </c>
      <c r="P913" t="s">
        <v>25</v>
      </c>
      <c r="Q913">
        <v>4.2</v>
      </c>
      <c r="R913">
        <v>4.2</v>
      </c>
      <c r="S913">
        <f>(C913-D913)*24</f>
        <v>2.0000000000582077</v>
      </c>
      <c r="T913">
        <f>IF(C913&lt;=D913,1,0)</f>
        <v>0</v>
      </c>
      <c r="U913">
        <f>(C913-B913)*24</f>
        <v>12</v>
      </c>
      <c r="V913" s="2">
        <f>G913/(F913*U913)</f>
        <v>0.1768888888888889</v>
      </c>
      <c r="W913" t="str">
        <f>IF(OR(MONTH(B913)=12, MONTH(B913)&lt;=2), "Winter", IF(AND(MONTH(B913)&gt;=7, MONTH(B913)&lt;=9), "Monsoon", "Other"))</f>
        <v>Winter</v>
      </c>
      <c r="X913">
        <f>IF(C913&gt;D913,1,0)</f>
        <v>1</v>
      </c>
      <c r="Y913" t="str">
        <f t="shared" si="28"/>
        <v>Slight Delay</v>
      </c>
      <c r="Z913">
        <f t="shared" si="29"/>
        <v>0</v>
      </c>
      <c r="AA913" s="6" t="str">
        <f>TEXT(B913, "yyyy-mm-dd")</f>
        <v>2024-02-07</v>
      </c>
    </row>
    <row r="914" spans="1:27" x14ac:dyDescent="0.3">
      <c r="A914" t="s">
        <v>1002</v>
      </c>
      <c r="B914" s="1">
        <v>45330</v>
      </c>
      <c r="C914" s="1">
        <v>45330.5</v>
      </c>
      <c r="D914" s="1">
        <v>45330.416666666664</v>
      </c>
      <c r="E914" t="s">
        <v>50</v>
      </c>
      <c r="F914">
        <v>484</v>
      </c>
      <c r="G914">
        <v>2299</v>
      </c>
      <c r="H914">
        <v>267</v>
      </c>
      <c r="I914">
        <v>22</v>
      </c>
      <c r="J914" t="s">
        <v>33</v>
      </c>
      <c r="K914" t="s">
        <v>21</v>
      </c>
      <c r="L914" t="s">
        <v>67</v>
      </c>
      <c r="M914" t="s">
        <v>30</v>
      </c>
      <c r="N914" t="s">
        <v>40</v>
      </c>
      <c r="O914">
        <v>4.7</v>
      </c>
      <c r="P914" t="s">
        <v>25</v>
      </c>
      <c r="Q914">
        <v>4.3</v>
      </c>
      <c r="R914">
        <v>4.7</v>
      </c>
      <c r="S914">
        <f>(C914-D914)*24</f>
        <v>2.0000000000582077</v>
      </c>
      <c r="T914">
        <f>IF(C914&lt;=D914,1,0)</f>
        <v>0</v>
      </c>
      <c r="U914">
        <f>(C914-B914)*24</f>
        <v>12</v>
      </c>
      <c r="V914" s="2">
        <f>G914/(F914*U914)</f>
        <v>0.39583333333333331</v>
      </c>
      <c r="W914" t="str">
        <f>IF(OR(MONTH(B914)=12, MONTH(B914)&lt;=2), "Winter", IF(AND(MONTH(B914)&gt;=7, MONTH(B914)&lt;=9), "Monsoon", "Other"))</f>
        <v>Winter</v>
      </c>
      <c r="X914">
        <f>IF(C914&gt;D914,1,0)</f>
        <v>1</v>
      </c>
      <c r="Y914" t="str">
        <f t="shared" si="28"/>
        <v>Slight Delay</v>
      </c>
      <c r="Z914">
        <f t="shared" si="29"/>
        <v>0</v>
      </c>
      <c r="AA914" s="6" t="str">
        <f>TEXT(B914, "yyyy-mm-dd")</f>
        <v>2024-02-08</v>
      </c>
    </row>
    <row r="915" spans="1:27" x14ac:dyDescent="0.3">
      <c r="A915" t="s">
        <v>1003</v>
      </c>
      <c r="B915" s="1">
        <v>45330.041666666664</v>
      </c>
      <c r="C915" s="1">
        <v>45330.541666666664</v>
      </c>
      <c r="D915" s="1">
        <v>45330.458333333336</v>
      </c>
      <c r="E915" t="s">
        <v>66</v>
      </c>
      <c r="F915">
        <v>337</v>
      </c>
      <c r="G915">
        <v>2331</v>
      </c>
      <c r="H915">
        <v>545</v>
      </c>
      <c r="I915">
        <v>10</v>
      </c>
      <c r="J915" t="s">
        <v>33</v>
      </c>
      <c r="K915" t="s">
        <v>38</v>
      </c>
      <c r="L915" t="s">
        <v>100</v>
      </c>
      <c r="M915" t="s">
        <v>48</v>
      </c>
      <c r="N915" t="s">
        <v>24</v>
      </c>
      <c r="O915">
        <v>4.5</v>
      </c>
      <c r="P915" t="s">
        <v>25</v>
      </c>
      <c r="Q915">
        <v>4.2</v>
      </c>
      <c r="R915">
        <v>4.5</v>
      </c>
      <c r="S915">
        <f>(C915-D915)*24</f>
        <v>1.9999999998835847</v>
      </c>
      <c r="T915">
        <f>IF(C915&lt;=D915,1,0)</f>
        <v>0</v>
      </c>
      <c r="U915">
        <f>(C915-B915)*24</f>
        <v>12</v>
      </c>
      <c r="V915" s="2">
        <f>G915/(F915*U915)</f>
        <v>0.57640949554896137</v>
      </c>
      <c r="W915" t="str">
        <f>IF(OR(MONTH(B915)=12, MONTH(B915)&lt;=2), "Winter", IF(AND(MONTH(B915)&gt;=7, MONTH(B915)&lt;=9), "Monsoon", "Other"))</f>
        <v>Winter</v>
      </c>
      <c r="X915">
        <f>IF(C915&gt;D915,1,0)</f>
        <v>1</v>
      </c>
      <c r="Y915" t="str">
        <f t="shared" si="28"/>
        <v>Slight Delay</v>
      </c>
      <c r="Z915">
        <f t="shared" si="29"/>
        <v>0</v>
      </c>
      <c r="AA915" s="6" t="str">
        <f>TEXT(B915, "yyyy-mm-dd")</f>
        <v>2024-02-08</v>
      </c>
    </row>
    <row r="916" spans="1:27" x14ac:dyDescent="0.3">
      <c r="A916" t="s">
        <v>1004</v>
      </c>
      <c r="B916" s="1">
        <v>45330.083333333336</v>
      </c>
      <c r="C916" s="1">
        <v>45330.583333333336</v>
      </c>
      <c r="D916" s="1">
        <v>45330.5</v>
      </c>
      <c r="E916" t="s">
        <v>66</v>
      </c>
      <c r="F916">
        <v>170</v>
      </c>
      <c r="G916">
        <v>4551</v>
      </c>
      <c r="H916">
        <v>399</v>
      </c>
      <c r="I916">
        <v>26</v>
      </c>
      <c r="J916" t="s">
        <v>37</v>
      </c>
      <c r="K916" t="s">
        <v>64</v>
      </c>
      <c r="L916" t="s">
        <v>174</v>
      </c>
      <c r="M916" t="s">
        <v>48</v>
      </c>
      <c r="N916" t="s">
        <v>40</v>
      </c>
      <c r="O916">
        <v>3.8</v>
      </c>
      <c r="P916" t="s">
        <v>25</v>
      </c>
      <c r="Q916">
        <v>4.2</v>
      </c>
      <c r="R916">
        <v>3.8</v>
      </c>
      <c r="S916">
        <f>(C916-D916)*24</f>
        <v>2.0000000000582077</v>
      </c>
      <c r="T916">
        <f>IF(C916&lt;=D916,1,0)</f>
        <v>0</v>
      </c>
      <c r="U916">
        <f>(C916-B916)*24</f>
        <v>12</v>
      </c>
      <c r="V916" s="2">
        <f>G916/(F916*U916)</f>
        <v>2.2308823529411765</v>
      </c>
      <c r="W916" t="str">
        <f>IF(OR(MONTH(B916)=12, MONTH(B916)&lt;=2), "Winter", IF(AND(MONTH(B916)&gt;=7, MONTH(B916)&lt;=9), "Monsoon", "Other"))</f>
        <v>Winter</v>
      </c>
      <c r="X916">
        <f>IF(C916&gt;D916,1,0)</f>
        <v>1</v>
      </c>
      <c r="Y916" t="str">
        <f t="shared" si="28"/>
        <v>Slight Delay</v>
      </c>
      <c r="Z916">
        <f t="shared" si="29"/>
        <v>0</v>
      </c>
      <c r="AA916" s="6" t="str">
        <f>TEXT(B916, "yyyy-mm-dd")</f>
        <v>2024-02-08</v>
      </c>
    </row>
    <row r="917" spans="1:27" x14ac:dyDescent="0.3">
      <c r="A917" t="s">
        <v>1005</v>
      </c>
      <c r="B917" s="1">
        <v>45330.125</v>
      </c>
      <c r="C917" s="1">
        <v>45330.625</v>
      </c>
      <c r="D917" s="1">
        <v>45330.541666666664</v>
      </c>
      <c r="E917" t="s">
        <v>32</v>
      </c>
      <c r="F917">
        <v>331</v>
      </c>
      <c r="G917">
        <v>3930</v>
      </c>
      <c r="H917">
        <v>467</v>
      </c>
      <c r="I917">
        <v>16</v>
      </c>
      <c r="J917" t="s">
        <v>37</v>
      </c>
      <c r="K917" t="s">
        <v>21</v>
      </c>
      <c r="L917" t="s">
        <v>53</v>
      </c>
      <c r="M917" t="s">
        <v>45</v>
      </c>
      <c r="N917" t="s">
        <v>40</v>
      </c>
      <c r="P917" t="s">
        <v>25</v>
      </c>
      <c r="Q917">
        <v>4.2</v>
      </c>
      <c r="R917">
        <v>4.2</v>
      </c>
      <c r="S917">
        <f>(C917-D917)*24</f>
        <v>2.0000000000582077</v>
      </c>
      <c r="T917">
        <f>IF(C917&lt;=D917,1,0)</f>
        <v>0</v>
      </c>
      <c r="U917">
        <f>(C917-B917)*24</f>
        <v>12</v>
      </c>
      <c r="V917" s="2">
        <f>G917/(F917*U917)</f>
        <v>0.98942598187311182</v>
      </c>
      <c r="W917" t="str">
        <f>IF(OR(MONTH(B917)=12, MONTH(B917)&lt;=2), "Winter", IF(AND(MONTH(B917)&gt;=7, MONTH(B917)&lt;=9), "Monsoon", "Other"))</f>
        <v>Winter</v>
      </c>
      <c r="X917">
        <f>IF(C917&gt;D917,1,0)</f>
        <v>1</v>
      </c>
      <c r="Y917" t="str">
        <f t="shared" si="28"/>
        <v>Slight Delay</v>
      </c>
      <c r="Z917">
        <f t="shared" si="29"/>
        <v>0</v>
      </c>
      <c r="AA917" s="6" t="str">
        <f>TEXT(B917, "yyyy-mm-dd")</f>
        <v>2024-02-08</v>
      </c>
    </row>
    <row r="918" spans="1:27" x14ac:dyDescent="0.3">
      <c r="A918" t="s">
        <v>1006</v>
      </c>
      <c r="B918" s="1">
        <v>45330.166666666664</v>
      </c>
      <c r="C918" s="1">
        <v>45330.666666666664</v>
      </c>
      <c r="D918" s="1">
        <v>45330.583333333336</v>
      </c>
      <c r="E918" t="s">
        <v>19</v>
      </c>
      <c r="F918">
        <v>851</v>
      </c>
      <c r="G918">
        <v>2542</v>
      </c>
      <c r="H918">
        <v>84</v>
      </c>
      <c r="I918">
        <v>2</v>
      </c>
      <c r="J918" t="s">
        <v>28</v>
      </c>
      <c r="K918" t="s">
        <v>38</v>
      </c>
      <c r="L918" t="s">
        <v>201</v>
      </c>
      <c r="M918" t="s">
        <v>61</v>
      </c>
      <c r="N918" t="s">
        <v>24</v>
      </c>
      <c r="O918">
        <v>4</v>
      </c>
      <c r="P918" t="s">
        <v>25</v>
      </c>
      <c r="Q918">
        <v>4.3</v>
      </c>
      <c r="R918">
        <v>4</v>
      </c>
      <c r="S918">
        <f>(C918-D918)*24</f>
        <v>1.9999999998835847</v>
      </c>
      <c r="T918">
        <f>IF(C918&lt;=D918,1,0)</f>
        <v>0</v>
      </c>
      <c r="U918">
        <f>(C918-B918)*24</f>
        <v>12</v>
      </c>
      <c r="V918" s="2">
        <f>G918/(F918*U918)</f>
        <v>0.24892283587935762</v>
      </c>
      <c r="W918" t="str">
        <f>IF(OR(MONTH(B918)=12, MONTH(B918)&lt;=2), "Winter", IF(AND(MONTH(B918)&gt;=7, MONTH(B918)&lt;=9), "Monsoon", "Other"))</f>
        <v>Winter</v>
      </c>
      <c r="X918">
        <f>IF(C918&gt;D918,1,0)</f>
        <v>1</v>
      </c>
      <c r="Y918" t="str">
        <f t="shared" si="28"/>
        <v>Slight Delay</v>
      </c>
      <c r="Z918">
        <f t="shared" si="29"/>
        <v>0</v>
      </c>
      <c r="AA918" s="6" t="str">
        <f>TEXT(B918, "yyyy-mm-dd")</f>
        <v>2024-02-08</v>
      </c>
    </row>
    <row r="919" spans="1:27" x14ac:dyDescent="0.3">
      <c r="A919" t="s">
        <v>1007</v>
      </c>
      <c r="B919" s="1">
        <v>45330.208333333336</v>
      </c>
      <c r="C919" s="1">
        <v>45330.708333333336</v>
      </c>
      <c r="D919" s="1">
        <v>45330.625</v>
      </c>
      <c r="E919" t="s">
        <v>66</v>
      </c>
      <c r="F919">
        <v>254</v>
      </c>
      <c r="G919">
        <v>3848</v>
      </c>
      <c r="H919">
        <v>118</v>
      </c>
      <c r="I919">
        <v>10</v>
      </c>
      <c r="J919" t="s">
        <v>20</v>
      </c>
      <c r="K919" t="s">
        <v>64</v>
      </c>
      <c r="L919" t="s">
        <v>229</v>
      </c>
      <c r="M919" t="s">
        <v>48</v>
      </c>
      <c r="N919" t="s">
        <v>24</v>
      </c>
      <c r="O919">
        <v>4.2</v>
      </c>
      <c r="P919" t="s">
        <v>25</v>
      </c>
      <c r="Q919">
        <v>4.2</v>
      </c>
      <c r="R919">
        <v>4.2</v>
      </c>
      <c r="S919">
        <f>(C919-D919)*24</f>
        <v>2.0000000000582077</v>
      </c>
      <c r="T919">
        <f>IF(C919&lt;=D919,1,0)</f>
        <v>0</v>
      </c>
      <c r="U919">
        <f>(C919-B919)*24</f>
        <v>12</v>
      </c>
      <c r="V919" s="2">
        <f>G919/(F919*U919)</f>
        <v>1.2624671916010499</v>
      </c>
      <c r="W919" t="str">
        <f>IF(OR(MONTH(B919)=12, MONTH(B919)&lt;=2), "Winter", IF(AND(MONTH(B919)&gt;=7, MONTH(B919)&lt;=9), "Monsoon", "Other"))</f>
        <v>Winter</v>
      </c>
      <c r="X919">
        <f>IF(C919&gt;D919,1,0)</f>
        <v>1</v>
      </c>
      <c r="Y919" t="str">
        <f t="shared" si="28"/>
        <v>Slight Delay</v>
      </c>
      <c r="Z919">
        <f t="shared" si="29"/>
        <v>0</v>
      </c>
      <c r="AA919" s="6" t="str">
        <f>TEXT(B919, "yyyy-mm-dd")</f>
        <v>2024-02-08</v>
      </c>
    </row>
    <row r="920" spans="1:27" x14ac:dyDescent="0.3">
      <c r="A920" t="s">
        <v>1008</v>
      </c>
      <c r="B920" s="1">
        <v>45330.25</v>
      </c>
      <c r="C920" s="1">
        <v>45330.75</v>
      </c>
      <c r="D920" s="1">
        <v>45330.666666666664</v>
      </c>
      <c r="E920" t="s">
        <v>66</v>
      </c>
      <c r="F920">
        <v>924</v>
      </c>
      <c r="G920">
        <v>1364</v>
      </c>
      <c r="H920">
        <v>795</v>
      </c>
      <c r="I920">
        <v>8</v>
      </c>
      <c r="J920" t="s">
        <v>33</v>
      </c>
      <c r="K920" t="s">
        <v>21</v>
      </c>
      <c r="L920" t="s">
        <v>92</v>
      </c>
      <c r="M920" t="s">
        <v>30</v>
      </c>
      <c r="N920" t="s">
        <v>40</v>
      </c>
      <c r="O920">
        <v>3.8</v>
      </c>
      <c r="P920" t="s">
        <v>25</v>
      </c>
      <c r="Q920">
        <v>4.3</v>
      </c>
      <c r="R920">
        <v>3.8</v>
      </c>
      <c r="S920">
        <f>(C920-D920)*24</f>
        <v>2.0000000000582077</v>
      </c>
      <c r="T920">
        <f>IF(C920&lt;=D920,1,0)</f>
        <v>0</v>
      </c>
      <c r="U920">
        <f>(C920-B920)*24</f>
        <v>12</v>
      </c>
      <c r="V920" s="2">
        <f>G920/(F920*U920)</f>
        <v>0.12301587301587301</v>
      </c>
      <c r="W920" t="str">
        <f>IF(OR(MONTH(B920)=12, MONTH(B920)&lt;=2), "Winter", IF(AND(MONTH(B920)&gt;=7, MONTH(B920)&lt;=9), "Monsoon", "Other"))</f>
        <v>Winter</v>
      </c>
      <c r="X920">
        <f>IF(C920&gt;D920,1,0)</f>
        <v>1</v>
      </c>
      <c r="Y920" t="str">
        <f t="shared" si="28"/>
        <v>Slight Delay</v>
      </c>
      <c r="Z920">
        <f t="shared" si="29"/>
        <v>0</v>
      </c>
      <c r="AA920" s="6" t="str">
        <f>TEXT(B920, "yyyy-mm-dd")</f>
        <v>2024-02-08</v>
      </c>
    </row>
    <row r="921" spans="1:27" x14ac:dyDescent="0.3">
      <c r="A921" t="s">
        <v>1009</v>
      </c>
      <c r="B921" s="1">
        <v>45330.291666666664</v>
      </c>
      <c r="C921" s="1">
        <v>45330.791666666664</v>
      </c>
      <c r="D921" s="1">
        <v>45330.708333333336</v>
      </c>
      <c r="E921" t="s">
        <v>19</v>
      </c>
      <c r="F921">
        <v>557</v>
      </c>
      <c r="G921">
        <v>3260</v>
      </c>
      <c r="H921">
        <v>79</v>
      </c>
      <c r="I921">
        <v>22</v>
      </c>
      <c r="J921" t="s">
        <v>28</v>
      </c>
      <c r="K921" t="s">
        <v>38</v>
      </c>
      <c r="L921" t="s">
        <v>84</v>
      </c>
      <c r="M921" t="s">
        <v>48</v>
      </c>
      <c r="N921" t="s">
        <v>24</v>
      </c>
      <c r="O921">
        <v>4.5</v>
      </c>
      <c r="P921" t="s">
        <v>25</v>
      </c>
      <c r="Q921">
        <v>4.2</v>
      </c>
      <c r="R921">
        <v>4.5</v>
      </c>
      <c r="S921">
        <f>(C921-D921)*24</f>
        <v>1.9999999998835847</v>
      </c>
      <c r="T921">
        <f>IF(C921&lt;=D921,1,0)</f>
        <v>0</v>
      </c>
      <c r="U921">
        <f>(C921-B921)*24</f>
        <v>12</v>
      </c>
      <c r="V921" s="2">
        <f>G921/(F921*U921)</f>
        <v>0.48773189706762415</v>
      </c>
      <c r="W921" t="str">
        <f>IF(OR(MONTH(B921)=12, MONTH(B921)&lt;=2), "Winter", IF(AND(MONTH(B921)&gt;=7, MONTH(B921)&lt;=9), "Monsoon", "Other"))</f>
        <v>Winter</v>
      </c>
      <c r="X921">
        <f>IF(C921&gt;D921,1,0)</f>
        <v>1</v>
      </c>
      <c r="Y921" t="str">
        <f t="shared" si="28"/>
        <v>Slight Delay</v>
      </c>
      <c r="Z921">
        <f t="shared" si="29"/>
        <v>0</v>
      </c>
      <c r="AA921" s="6" t="str">
        <f>TEXT(B921, "yyyy-mm-dd")</f>
        <v>2024-02-08</v>
      </c>
    </row>
    <row r="922" spans="1:27" x14ac:dyDescent="0.3">
      <c r="A922" t="s">
        <v>1010</v>
      </c>
      <c r="B922" s="1">
        <v>45330.333333333336</v>
      </c>
      <c r="C922" s="1">
        <v>45330.833333333336</v>
      </c>
      <c r="D922" s="1">
        <v>45330.75</v>
      </c>
      <c r="E922" t="s">
        <v>27</v>
      </c>
      <c r="F922">
        <v>766</v>
      </c>
      <c r="G922">
        <v>529</v>
      </c>
      <c r="H922">
        <v>67</v>
      </c>
      <c r="I922">
        <v>15</v>
      </c>
      <c r="J922" t="s">
        <v>37</v>
      </c>
      <c r="K922" t="s">
        <v>34</v>
      </c>
      <c r="L922" t="s">
        <v>159</v>
      </c>
      <c r="M922" t="s">
        <v>48</v>
      </c>
      <c r="N922" t="s">
        <v>24</v>
      </c>
      <c r="O922">
        <v>4</v>
      </c>
      <c r="P922" t="s">
        <v>25</v>
      </c>
      <c r="Q922">
        <v>4.2</v>
      </c>
      <c r="R922">
        <v>4</v>
      </c>
      <c r="S922">
        <f>(C922-D922)*24</f>
        <v>2.0000000000582077</v>
      </c>
      <c r="T922">
        <f>IF(C922&lt;=D922,1,0)</f>
        <v>0</v>
      </c>
      <c r="U922">
        <f>(C922-B922)*24</f>
        <v>12</v>
      </c>
      <c r="V922" s="2">
        <f>G922/(F922*U922)</f>
        <v>5.7550043516100956E-2</v>
      </c>
      <c r="W922" t="str">
        <f>IF(OR(MONTH(B922)=12, MONTH(B922)&lt;=2), "Winter", IF(AND(MONTH(B922)&gt;=7, MONTH(B922)&lt;=9), "Monsoon", "Other"))</f>
        <v>Winter</v>
      </c>
      <c r="X922">
        <f>IF(C922&gt;D922,1,0)</f>
        <v>1</v>
      </c>
      <c r="Y922" t="str">
        <f t="shared" si="28"/>
        <v>Slight Delay</v>
      </c>
      <c r="Z922">
        <f t="shared" si="29"/>
        <v>0</v>
      </c>
      <c r="AA922" s="6" t="str">
        <f>TEXT(B922, "yyyy-mm-dd")</f>
        <v>2024-02-08</v>
      </c>
    </row>
    <row r="923" spans="1:27" x14ac:dyDescent="0.3">
      <c r="A923" t="s">
        <v>1011</v>
      </c>
      <c r="B923" s="1">
        <v>45330.375</v>
      </c>
      <c r="C923" s="1">
        <v>45330.875</v>
      </c>
      <c r="D923" s="1">
        <v>45330.791666666664</v>
      </c>
      <c r="E923" t="s">
        <v>32</v>
      </c>
      <c r="F923">
        <v>540</v>
      </c>
      <c r="G923">
        <v>1941</v>
      </c>
      <c r="H923">
        <v>754</v>
      </c>
      <c r="I923">
        <v>8</v>
      </c>
      <c r="J923" t="s">
        <v>20</v>
      </c>
      <c r="K923" t="s">
        <v>38</v>
      </c>
      <c r="L923" t="s">
        <v>74</v>
      </c>
      <c r="M923" t="s">
        <v>23</v>
      </c>
      <c r="N923" t="s">
        <v>40</v>
      </c>
      <c r="O923">
        <v>3.8</v>
      </c>
      <c r="P923" t="s">
        <v>25</v>
      </c>
      <c r="Q923">
        <v>4.2</v>
      </c>
      <c r="R923">
        <v>3.8</v>
      </c>
      <c r="S923">
        <f>(C923-D923)*24</f>
        <v>2.0000000000582077</v>
      </c>
      <c r="T923">
        <f>IF(C923&lt;=D923,1,0)</f>
        <v>0</v>
      </c>
      <c r="U923">
        <f>(C923-B923)*24</f>
        <v>12</v>
      </c>
      <c r="V923" s="2">
        <f>G923/(F923*U923)</f>
        <v>0.29953703703703705</v>
      </c>
      <c r="W923" t="str">
        <f>IF(OR(MONTH(B923)=12, MONTH(B923)&lt;=2), "Winter", IF(AND(MONTH(B923)&gt;=7, MONTH(B923)&lt;=9), "Monsoon", "Other"))</f>
        <v>Winter</v>
      </c>
      <c r="X923">
        <f>IF(C923&gt;D923,1,0)</f>
        <v>1</v>
      </c>
      <c r="Y923" t="str">
        <f t="shared" si="28"/>
        <v>Slight Delay</v>
      </c>
      <c r="Z923">
        <f t="shared" si="29"/>
        <v>0</v>
      </c>
      <c r="AA923" s="6" t="str">
        <f>TEXT(B923, "yyyy-mm-dd")</f>
        <v>2024-02-08</v>
      </c>
    </row>
    <row r="924" spans="1:27" x14ac:dyDescent="0.3">
      <c r="A924" t="s">
        <v>1012</v>
      </c>
      <c r="B924" s="1">
        <v>45330.416666666664</v>
      </c>
      <c r="C924" s="1">
        <v>45330.916666666664</v>
      </c>
      <c r="D924" s="1">
        <v>45330.833333333336</v>
      </c>
      <c r="E924" t="s">
        <v>50</v>
      </c>
      <c r="F924">
        <v>398</v>
      </c>
      <c r="G924">
        <v>1779</v>
      </c>
      <c r="H924">
        <v>431</v>
      </c>
      <c r="I924">
        <v>2</v>
      </c>
      <c r="J924" t="s">
        <v>37</v>
      </c>
      <c r="K924" t="s">
        <v>38</v>
      </c>
      <c r="L924" t="s">
        <v>231</v>
      </c>
      <c r="M924" t="s">
        <v>45</v>
      </c>
      <c r="N924" t="s">
        <v>40</v>
      </c>
      <c r="O924">
        <v>4.7</v>
      </c>
      <c r="P924" t="s">
        <v>25</v>
      </c>
      <c r="Q924">
        <v>4.2</v>
      </c>
      <c r="R924">
        <v>4.7</v>
      </c>
      <c r="S924">
        <f>(C924-D924)*24</f>
        <v>1.9999999998835847</v>
      </c>
      <c r="T924">
        <f>IF(C924&lt;=D924,1,0)</f>
        <v>0</v>
      </c>
      <c r="U924">
        <f>(C924-B924)*24</f>
        <v>12</v>
      </c>
      <c r="V924" s="2">
        <f>G924/(F924*U924)</f>
        <v>0.37248743718592964</v>
      </c>
      <c r="W924" t="str">
        <f>IF(OR(MONTH(B924)=12, MONTH(B924)&lt;=2), "Winter", IF(AND(MONTH(B924)&gt;=7, MONTH(B924)&lt;=9), "Monsoon", "Other"))</f>
        <v>Winter</v>
      </c>
      <c r="X924">
        <f>IF(C924&gt;D924,1,0)</f>
        <v>1</v>
      </c>
      <c r="Y924" t="str">
        <f t="shared" si="28"/>
        <v>Slight Delay</v>
      </c>
      <c r="Z924">
        <f t="shared" si="29"/>
        <v>0</v>
      </c>
      <c r="AA924" s="6" t="str">
        <f>TEXT(B924, "yyyy-mm-dd")</f>
        <v>2024-02-08</v>
      </c>
    </row>
    <row r="925" spans="1:27" x14ac:dyDescent="0.3">
      <c r="A925" t="s">
        <v>1013</v>
      </c>
      <c r="B925" s="1">
        <v>45330.458333333336</v>
      </c>
      <c r="C925" s="1">
        <v>45330.958333333336</v>
      </c>
      <c r="D925" s="1">
        <v>45330.875</v>
      </c>
      <c r="E925" t="s">
        <v>55</v>
      </c>
      <c r="F925">
        <v>316</v>
      </c>
      <c r="G925">
        <v>1958</v>
      </c>
      <c r="H925">
        <v>754</v>
      </c>
      <c r="I925">
        <v>7</v>
      </c>
      <c r="J925" t="s">
        <v>20</v>
      </c>
      <c r="K925" t="s">
        <v>21</v>
      </c>
      <c r="L925" t="s">
        <v>98</v>
      </c>
      <c r="M925" t="s">
        <v>23</v>
      </c>
      <c r="N925" t="s">
        <v>40</v>
      </c>
      <c r="O925">
        <v>3.8</v>
      </c>
      <c r="P925" t="s">
        <v>25</v>
      </c>
      <c r="Q925">
        <v>4.2</v>
      </c>
      <c r="R925">
        <v>3.8</v>
      </c>
      <c r="S925">
        <f>(C925-D925)*24</f>
        <v>2.0000000000582077</v>
      </c>
      <c r="T925">
        <f>IF(C925&lt;=D925,1,0)</f>
        <v>0</v>
      </c>
      <c r="U925">
        <f>(C925-B925)*24</f>
        <v>12</v>
      </c>
      <c r="V925" s="2">
        <f>G925/(F925*U925)</f>
        <v>0.51635021097046419</v>
      </c>
      <c r="W925" t="str">
        <f>IF(OR(MONTH(B925)=12, MONTH(B925)&lt;=2), "Winter", IF(AND(MONTH(B925)&gt;=7, MONTH(B925)&lt;=9), "Monsoon", "Other"))</f>
        <v>Winter</v>
      </c>
      <c r="X925">
        <f>IF(C925&gt;D925,1,0)</f>
        <v>1</v>
      </c>
      <c r="Y925" t="str">
        <f t="shared" si="28"/>
        <v>Slight Delay</v>
      </c>
      <c r="Z925">
        <f t="shared" si="29"/>
        <v>0</v>
      </c>
      <c r="AA925" s="6" t="str">
        <f>TEXT(B925, "yyyy-mm-dd")</f>
        <v>2024-02-08</v>
      </c>
    </row>
    <row r="926" spans="1:27" x14ac:dyDescent="0.3">
      <c r="A926" t="s">
        <v>1014</v>
      </c>
      <c r="B926" s="1">
        <v>45330.5</v>
      </c>
      <c r="C926" s="1">
        <v>45331</v>
      </c>
      <c r="D926" s="1">
        <v>45330.916666666664</v>
      </c>
      <c r="E926" t="s">
        <v>50</v>
      </c>
      <c r="F926">
        <v>775</v>
      </c>
      <c r="G926">
        <v>797</v>
      </c>
      <c r="H926">
        <v>618</v>
      </c>
      <c r="I926">
        <v>29</v>
      </c>
      <c r="J926" t="s">
        <v>28</v>
      </c>
      <c r="K926" t="s">
        <v>34</v>
      </c>
      <c r="L926" t="s">
        <v>35</v>
      </c>
      <c r="M926" t="s">
        <v>61</v>
      </c>
      <c r="N926" t="s">
        <v>24</v>
      </c>
      <c r="P926" t="s">
        <v>25</v>
      </c>
      <c r="Q926">
        <v>4.3</v>
      </c>
      <c r="R926">
        <v>4.3</v>
      </c>
      <c r="S926">
        <f>(C926-D926)*24</f>
        <v>2.0000000000582077</v>
      </c>
      <c r="T926">
        <f>IF(C926&lt;=D926,1,0)</f>
        <v>0</v>
      </c>
      <c r="U926">
        <f>(C926-B926)*24</f>
        <v>12</v>
      </c>
      <c r="V926" s="2">
        <f>G926/(F926*U926)</f>
        <v>8.5698924731182791E-2</v>
      </c>
      <c r="W926" t="str">
        <f>IF(OR(MONTH(B926)=12, MONTH(B926)&lt;=2), "Winter", IF(AND(MONTH(B926)&gt;=7, MONTH(B926)&lt;=9), "Monsoon", "Other"))</f>
        <v>Winter</v>
      </c>
      <c r="X926">
        <f>IF(C926&gt;D926,1,0)</f>
        <v>1</v>
      </c>
      <c r="Y926" t="str">
        <f t="shared" si="28"/>
        <v>Slight Delay</v>
      </c>
      <c r="Z926">
        <f t="shared" si="29"/>
        <v>0</v>
      </c>
      <c r="AA926" s="6" t="str">
        <f>TEXT(B926, "yyyy-mm-dd")</f>
        <v>2024-02-08</v>
      </c>
    </row>
    <row r="927" spans="1:27" x14ac:dyDescent="0.3">
      <c r="A927" t="s">
        <v>1015</v>
      </c>
      <c r="B927" s="1">
        <v>45330.541666666664</v>
      </c>
      <c r="C927" s="1">
        <v>45331.041666666664</v>
      </c>
      <c r="D927" s="1">
        <v>45330.958333333336</v>
      </c>
      <c r="E927" t="s">
        <v>32</v>
      </c>
      <c r="F927">
        <v>667</v>
      </c>
      <c r="G927">
        <v>1381</v>
      </c>
      <c r="H927">
        <v>785</v>
      </c>
      <c r="I927">
        <v>9</v>
      </c>
      <c r="J927" t="s">
        <v>33</v>
      </c>
      <c r="K927" t="s">
        <v>21</v>
      </c>
      <c r="L927" t="s">
        <v>129</v>
      </c>
      <c r="M927" t="s">
        <v>30</v>
      </c>
      <c r="N927" t="s">
        <v>24</v>
      </c>
      <c r="O927">
        <v>3.8</v>
      </c>
      <c r="P927" t="s">
        <v>25</v>
      </c>
      <c r="Q927">
        <v>4.3</v>
      </c>
      <c r="R927">
        <v>3.8</v>
      </c>
      <c r="S927">
        <f>(C927-D927)*24</f>
        <v>1.9999999998835847</v>
      </c>
      <c r="T927">
        <f>IF(C927&lt;=D927,1,0)</f>
        <v>0</v>
      </c>
      <c r="U927">
        <f>(C927-B927)*24</f>
        <v>12</v>
      </c>
      <c r="V927" s="2">
        <f>G927/(F927*U927)</f>
        <v>0.17253873063468267</v>
      </c>
      <c r="W927" t="str">
        <f>IF(OR(MONTH(B927)=12, MONTH(B927)&lt;=2), "Winter", IF(AND(MONTH(B927)&gt;=7, MONTH(B927)&lt;=9), "Monsoon", "Other"))</f>
        <v>Winter</v>
      </c>
      <c r="X927">
        <f>IF(C927&gt;D927,1,0)</f>
        <v>1</v>
      </c>
      <c r="Y927" t="str">
        <f t="shared" si="28"/>
        <v>Slight Delay</v>
      </c>
      <c r="Z927">
        <f t="shared" si="29"/>
        <v>0</v>
      </c>
      <c r="AA927" s="6" t="str">
        <f>TEXT(B927, "yyyy-mm-dd")</f>
        <v>2024-02-08</v>
      </c>
    </row>
    <row r="928" spans="1:27" x14ac:dyDescent="0.3">
      <c r="A928" t="s">
        <v>1016</v>
      </c>
      <c r="B928" s="1">
        <v>45330.583333333336</v>
      </c>
      <c r="C928" s="1">
        <v>45331.083333333336</v>
      </c>
      <c r="D928" s="1">
        <v>45331</v>
      </c>
      <c r="E928" t="s">
        <v>32</v>
      </c>
      <c r="F928">
        <v>741</v>
      </c>
      <c r="G928">
        <v>2988</v>
      </c>
      <c r="H928">
        <v>624</v>
      </c>
      <c r="I928">
        <v>26</v>
      </c>
      <c r="J928" t="s">
        <v>20</v>
      </c>
      <c r="K928" t="s">
        <v>34</v>
      </c>
      <c r="L928" t="s">
        <v>96</v>
      </c>
      <c r="M928" t="s">
        <v>30</v>
      </c>
      <c r="N928" t="s">
        <v>40</v>
      </c>
      <c r="P928" t="s">
        <v>25</v>
      </c>
      <c r="Q928">
        <v>4.3</v>
      </c>
      <c r="R928">
        <v>4.3</v>
      </c>
      <c r="S928">
        <f>(C928-D928)*24</f>
        <v>2.0000000000582077</v>
      </c>
      <c r="T928">
        <f>IF(C928&lt;=D928,1,0)</f>
        <v>0</v>
      </c>
      <c r="U928">
        <f>(C928-B928)*24</f>
        <v>12</v>
      </c>
      <c r="V928" s="2">
        <f>G928/(F928*U928)</f>
        <v>0.33603238866396762</v>
      </c>
      <c r="W928" t="str">
        <f>IF(OR(MONTH(B928)=12, MONTH(B928)&lt;=2), "Winter", IF(AND(MONTH(B928)&gt;=7, MONTH(B928)&lt;=9), "Monsoon", "Other"))</f>
        <v>Winter</v>
      </c>
      <c r="X928">
        <f>IF(C928&gt;D928,1,0)</f>
        <v>1</v>
      </c>
      <c r="Y928" t="str">
        <f t="shared" si="28"/>
        <v>Slight Delay</v>
      </c>
      <c r="Z928">
        <f t="shared" si="29"/>
        <v>0</v>
      </c>
      <c r="AA928" s="6" t="str">
        <f>TEXT(B928, "yyyy-mm-dd")</f>
        <v>2024-02-08</v>
      </c>
    </row>
    <row r="929" spans="1:27" x14ac:dyDescent="0.3">
      <c r="A929" t="s">
        <v>1017</v>
      </c>
      <c r="B929" s="1">
        <v>45330.625</v>
      </c>
      <c r="C929" s="1">
        <v>45331.125</v>
      </c>
      <c r="D929" s="1">
        <v>45331.041666666664</v>
      </c>
      <c r="E929" t="s">
        <v>50</v>
      </c>
      <c r="F929">
        <v>451</v>
      </c>
      <c r="G929">
        <v>827</v>
      </c>
      <c r="H929">
        <v>407</v>
      </c>
      <c r="I929">
        <v>3</v>
      </c>
      <c r="J929" t="s">
        <v>37</v>
      </c>
      <c r="K929" t="s">
        <v>34</v>
      </c>
      <c r="L929" t="s">
        <v>155</v>
      </c>
      <c r="M929" t="s">
        <v>61</v>
      </c>
      <c r="N929" t="s">
        <v>24</v>
      </c>
      <c r="P929" t="s">
        <v>25</v>
      </c>
      <c r="Q929">
        <v>4.3</v>
      </c>
      <c r="R929">
        <v>4.3</v>
      </c>
      <c r="S929">
        <f>(C929-D929)*24</f>
        <v>2.0000000000582077</v>
      </c>
      <c r="T929">
        <f>IF(C929&lt;=D929,1,0)</f>
        <v>0</v>
      </c>
      <c r="U929">
        <f>(C929-B929)*24</f>
        <v>12</v>
      </c>
      <c r="V929" s="2">
        <f>G929/(F929*U929)</f>
        <v>0.15280857354028085</v>
      </c>
      <c r="W929" t="str">
        <f>IF(OR(MONTH(B929)=12, MONTH(B929)&lt;=2), "Winter", IF(AND(MONTH(B929)&gt;=7, MONTH(B929)&lt;=9), "Monsoon", "Other"))</f>
        <v>Winter</v>
      </c>
      <c r="X929">
        <f>IF(C929&gt;D929,1,0)</f>
        <v>1</v>
      </c>
      <c r="Y929" t="str">
        <f t="shared" si="28"/>
        <v>Slight Delay</v>
      </c>
      <c r="Z929">
        <f t="shared" si="29"/>
        <v>0</v>
      </c>
      <c r="AA929" s="6" t="str">
        <f>TEXT(B929, "yyyy-mm-dd")</f>
        <v>2024-02-08</v>
      </c>
    </row>
    <row r="930" spans="1:27" x14ac:dyDescent="0.3">
      <c r="A930" t="s">
        <v>1018</v>
      </c>
      <c r="B930" s="1">
        <v>45330.666666666664</v>
      </c>
      <c r="C930" s="1">
        <v>45331.166666666664</v>
      </c>
      <c r="D930" s="1">
        <v>45331.083333333336</v>
      </c>
      <c r="E930" t="s">
        <v>19</v>
      </c>
      <c r="F930">
        <v>487</v>
      </c>
      <c r="G930">
        <v>1389</v>
      </c>
      <c r="H930">
        <v>352</v>
      </c>
      <c r="I930">
        <v>9</v>
      </c>
      <c r="J930" t="s">
        <v>20</v>
      </c>
      <c r="K930" t="s">
        <v>21</v>
      </c>
      <c r="L930" t="s">
        <v>58</v>
      </c>
      <c r="M930" t="s">
        <v>61</v>
      </c>
      <c r="N930" t="s">
        <v>40</v>
      </c>
      <c r="O930">
        <v>4.5</v>
      </c>
      <c r="P930" t="s">
        <v>25</v>
      </c>
      <c r="Q930">
        <v>4.4000000000000004</v>
      </c>
      <c r="R930">
        <v>4.5</v>
      </c>
      <c r="S930">
        <f>(C930-D930)*24</f>
        <v>1.9999999998835847</v>
      </c>
      <c r="T930">
        <f>IF(C930&lt;=D930,1,0)</f>
        <v>0</v>
      </c>
      <c r="U930">
        <f>(C930-B930)*24</f>
        <v>12</v>
      </c>
      <c r="V930" s="2">
        <f>G930/(F930*U930)</f>
        <v>0.23767967145790556</v>
      </c>
      <c r="W930" t="str">
        <f>IF(OR(MONTH(B930)=12, MONTH(B930)&lt;=2), "Winter", IF(AND(MONTH(B930)&gt;=7, MONTH(B930)&lt;=9), "Monsoon", "Other"))</f>
        <v>Winter</v>
      </c>
      <c r="X930">
        <f>IF(C930&gt;D930,1,0)</f>
        <v>1</v>
      </c>
      <c r="Y930" t="str">
        <f t="shared" si="28"/>
        <v>Slight Delay</v>
      </c>
      <c r="Z930">
        <f t="shared" si="29"/>
        <v>0</v>
      </c>
      <c r="AA930" s="6" t="str">
        <f>TEXT(B930, "yyyy-mm-dd")</f>
        <v>2024-02-08</v>
      </c>
    </row>
    <row r="931" spans="1:27" x14ac:dyDescent="0.3">
      <c r="A931" t="s">
        <v>1019</v>
      </c>
      <c r="B931" s="1">
        <v>45330.708333333336</v>
      </c>
      <c r="C931" s="1">
        <v>45331.208333333336</v>
      </c>
      <c r="D931" s="1">
        <v>45331.125</v>
      </c>
      <c r="E931" t="s">
        <v>50</v>
      </c>
      <c r="F931">
        <v>688</v>
      </c>
      <c r="G931">
        <v>3781</v>
      </c>
      <c r="H931">
        <v>702</v>
      </c>
      <c r="I931">
        <v>6</v>
      </c>
      <c r="J931" t="s">
        <v>33</v>
      </c>
      <c r="K931" t="s">
        <v>64</v>
      </c>
      <c r="L931" t="s">
        <v>86</v>
      </c>
      <c r="M931" t="s">
        <v>48</v>
      </c>
      <c r="N931" t="s">
        <v>24</v>
      </c>
      <c r="O931">
        <v>4.5</v>
      </c>
      <c r="P931" t="s">
        <v>25</v>
      </c>
      <c r="Q931">
        <v>4.2</v>
      </c>
      <c r="R931">
        <v>4.5</v>
      </c>
      <c r="S931">
        <f>(C931-D931)*24</f>
        <v>2.0000000000582077</v>
      </c>
      <c r="T931">
        <f>IF(C931&lt;=D931,1,0)</f>
        <v>0</v>
      </c>
      <c r="U931">
        <f>(C931-B931)*24</f>
        <v>12</v>
      </c>
      <c r="V931" s="2">
        <f>G931/(F931*U931)</f>
        <v>0.45796996124031009</v>
      </c>
      <c r="W931" t="str">
        <f>IF(OR(MONTH(B931)=12, MONTH(B931)&lt;=2), "Winter", IF(AND(MONTH(B931)&gt;=7, MONTH(B931)&lt;=9), "Monsoon", "Other"))</f>
        <v>Winter</v>
      </c>
      <c r="X931">
        <f>IF(C931&gt;D931,1,0)</f>
        <v>1</v>
      </c>
      <c r="Y931" t="str">
        <f t="shared" si="28"/>
        <v>Slight Delay</v>
      </c>
      <c r="Z931">
        <f t="shared" si="29"/>
        <v>0</v>
      </c>
      <c r="AA931" s="6" t="str">
        <f>TEXT(B931, "yyyy-mm-dd")</f>
        <v>2024-02-08</v>
      </c>
    </row>
    <row r="932" spans="1:27" x14ac:dyDescent="0.3">
      <c r="A932" t="s">
        <v>1020</v>
      </c>
      <c r="B932" s="1">
        <v>45330.75</v>
      </c>
      <c r="C932" s="1">
        <v>45331.25</v>
      </c>
      <c r="D932" s="1">
        <v>45331.166666666664</v>
      </c>
      <c r="E932" t="s">
        <v>27</v>
      </c>
      <c r="F932">
        <v>698</v>
      </c>
      <c r="G932">
        <v>1712</v>
      </c>
      <c r="H932">
        <v>578</v>
      </c>
      <c r="I932">
        <v>7</v>
      </c>
      <c r="J932" t="s">
        <v>37</v>
      </c>
      <c r="K932" t="s">
        <v>34</v>
      </c>
      <c r="L932" t="s">
        <v>155</v>
      </c>
      <c r="M932" t="s">
        <v>61</v>
      </c>
      <c r="N932" t="s">
        <v>24</v>
      </c>
      <c r="P932" t="s">
        <v>25</v>
      </c>
      <c r="Q932">
        <v>4.3</v>
      </c>
      <c r="R932">
        <v>4.3</v>
      </c>
      <c r="S932">
        <f>(C932-D932)*24</f>
        <v>2.0000000000582077</v>
      </c>
      <c r="T932">
        <f>IF(C932&lt;=D932,1,0)</f>
        <v>0</v>
      </c>
      <c r="U932">
        <f>(C932-B932)*24</f>
        <v>12</v>
      </c>
      <c r="V932" s="2">
        <f>G932/(F932*U932)</f>
        <v>0.2043935052531041</v>
      </c>
      <c r="W932" t="str">
        <f>IF(OR(MONTH(B932)=12, MONTH(B932)&lt;=2), "Winter", IF(AND(MONTH(B932)&gt;=7, MONTH(B932)&lt;=9), "Monsoon", "Other"))</f>
        <v>Winter</v>
      </c>
      <c r="X932">
        <f>IF(C932&gt;D932,1,0)</f>
        <v>1</v>
      </c>
      <c r="Y932" t="str">
        <f t="shared" si="28"/>
        <v>Slight Delay</v>
      </c>
      <c r="Z932">
        <f t="shared" si="29"/>
        <v>0</v>
      </c>
      <c r="AA932" s="6" t="str">
        <f>TEXT(B932, "yyyy-mm-dd")</f>
        <v>2024-02-08</v>
      </c>
    </row>
    <row r="933" spans="1:27" x14ac:dyDescent="0.3">
      <c r="A933" t="s">
        <v>1021</v>
      </c>
      <c r="B933" s="1">
        <v>45330.791666666664</v>
      </c>
      <c r="C933" s="1">
        <v>45331.291666666664</v>
      </c>
      <c r="D933" s="1">
        <v>45331.208333333336</v>
      </c>
      <c r="E933" t="s">
        <v>27</v>
      </c>
      <c r="F933">
        <v>944</v>
      </c>
      <c r="G933">
        <v>1784</v>
      </c>
      <c r="H933">
        <v>400</v>
      </c>
      <c r="I933">
        <v>21</v>
      </c>
      <c r="J933" t="s">
        <v>20</v>
      </c>
      <c r="K933" t="s">
        <v>34</v>
      </c>
      <c r="L933" t="s">
        <v>109</v>
      </c>
      <c r="M933" t="s">
        <v>23</v>
      </c>
      <c r="N933" t="s">
        <v>40</v>
      </c>
      <c r="O933">
        <v>4.2</v>
      </c>
      <c r="P933" t="s">
        <v>25</v>
      </c>
      <c r="Q933">
        <v>4.2</v>
      </c>
      <c r="R933">
        <v>4.2</v>
      </c>
      <c r="S933">
        <f>(C933-D933)*24</f>
        <v>1.9999999998835847</v>
      </c>
      <c r="T933">
        <f>IF(C933&lt;=D933,1,0)</f>
        <v>0</v>
      </c>
      <c r="U933">
        <f>(C933-B933)*24</f>
        <v>12</v>
      </c>
      <c r="V933" s="2">
        <f>G933/(F933*U933)</f>
        <v>0.1574858757062147</v>
      </c>
      <c r="W933" t="str">
        <f>IF(OR(MONTH(B933)=12, MONTH(B933)&lt;=2), "Winter", IF(AND(MONTH(B933)&gt;=7, MONTH(B933)&lt;=9), "Monsoon", "Other"))</f>
        <v>Winter</v>
      </c>
      <c r="X933">
        <f>IF(C933&gt;D933,1,0)</f>
        <v>1</v>
      </c>
      <c r="Y933" t="str">
        <f t="shared" si="28"/>
        <v>Slight Delay</v>
      </c>
      <c r="Z933">
        <f t="shared" si="29"/>
        <v>0</v>
      </c>
      <c r="AA933" s="6" t="str">
        <f>TEXT(B933, "yyyy-mm-dd")</f>
        <v>2024-02-08</v>
      </c>
    </row>
    <row r="934" spans="1:27" x14ac:dyDescent="0.3">
      <c r="A934" t="s">
        <v>1022</v>
      </c>
      <c r="B934" s="1">
        <v>45330.833333333336</v>
      </c>
      <c r="C934" s="1">
        <v>45331.333333333336</v>
      </c>
      <c r="D934" s="1">
        <v>45331.25</v>
      </c>
      <c r="E934" t="s">
        <v>19</v>
      </c>
      <c r="F934">
        <v>73</v>
      </c>
      <c r="G934">
        <v>2307</v>
      </c>
      <c r="H934">
        <v>353</v>
      </c>
      <c r="I934">
        <v>18</v>
      </c>
      <c r="J934" t="s">
        <v>37</v>
      </c>
      <c r="K934" t="s">
        <v>34</v>
      </c>
      <c r="L934" t="s">
        <v>35</v>
      </c>
      <c r="M934" t="s">
        <v>48</v>
      </c>
      <c r="N934" t="s">
        <v>40</v>
      </c>
      <c r="O934">
        <v>4.7</v>
      </c>
      <c r="P934" t="s">
        <v>25</v>
      </c>
      <c r="Q934">
        <v>4.2</v>
      </c>
      <c r="R934">
        <v>4.7</v>
      </c>
      <c r="S934">
        <f>(C934-D934)*24</f>
        <v>2.0000000000582077</v>
      </c>
      <c r="T934">
        <f>IF(C934&lt;=D934,1,0)</f>
        <v>0</v>
      </c>
      <c r="U934">
        <f>(C934-B934)*24</f>
        <v>12</v>
      </c>
      <c r="V934" s="2">
        <f>G934/(F934*U934)</f>
        <v>2.6335616438356166</v>
      </c>
      <c r="W934" t="str">
        <f>IF(OR(MONTH(B934)=12, MONTH(B934)&lt;=2), "Winter", IF(AND(MONTH(B934)&gt;=7, MONTH(B934)&lt;=9), "Monsoon", "Other"))</f>
        <v>Winter</v>
      </c>
      <c r="X934">
        <f>IF(C934&gt;D934,1,0)</f>
        <v>1</v>
      </c>
      <c r="Y934" t="str">
        <f t="shared" si="28"/>
        <v>Slight Delay</v>
      </c>
      <c r="Z934">
        <f t="shared" si="29"/>
        <v>0</v>
      </c>
      <c r="AA934" s="6" t="str">
        <f>TEXT(B934, "yyyy-mm-dd")</f>
        <v>2024-02-08</v>
      </c>
    </row>
    <row r="935" spans="1:27" x14ac:dyDescent="0.3">
      <c r="A935" t="s">
        <v>1023</v>
      </c>
      <c r="B935" s="1">
        <v>45330.875</v>
      </c>
      <c r="C935" s="1">
        <v>45331.375</v>
      </c>
      <c r="D935" s="1">
        <v>45331.291666666664</v>
      </c>
      <c r="E935" t="s">
        <v>19</v>
      </c>
      <c r="F935">
        <v>951</v>
      </c>
      <c r="G935">
        <v>4532</v>
      </c>
      <c r="H935">
        <v>659</v>
      </c>
      <c r="I935">
        <v>8</v>
      </c>
      <c r="J935" t="s">
        <v>28</v>
      </c>
      <c r="K935" t="s">
        <v>21</v>
      </c>
      <c r="L935" t="s">
        <v>111</v>
      </c>
      <c r="M935" t="s">
        <v>45</v>
      </c>
      <c r="N935" t="s">
        <v>40</v>
      </c>
      <c r="O935">
        <v>4</v>
      </c>
      <c r="P935" t="s">
        <v>25</v>
      </c>
      <c r="Q935">
        <v>4.2</v>
      </c>
      <c r="R935">
        <v>4</v>
      </c>
      <c r="S935">
        <f>(C935-D935)*24</f>
        <v>2.0000000000582077</v>
      </c>
      <c r="T935">
        <f>IF(C935&lt;=D935,1,0)</f>
        <v>0</v>
      </c>
      <c r="U935">
        <f>(C935-B935)*24</f>
        <v>12</v>
      </c>
      <c r="V935" s="2">
        <f>G935/(F935*U935)</f>
        <v>0.39712583245706273</v>
      </c>
      <c r="W935" t="str">
        <f>IF(OR(MONTH(B935)=12, MONTH(B935)&lt;=2), "Winter", IF(AND(MONTH(B935)&gt;=7, MONTH(B935)&lt;=9), "Monsoon", "Other"))</f>
        <v>Winter</v>
      </c>
      <c r="X935">
        <f>IF(C935&gt;D935,1,0)</f>
        <v>1</v>
      </c>
      <c r="Y935" t="str">
        <f t="shared" si="28"/>
        <v>Slight Delay</v>
      </c>
      <c r="Z935">
        <f t="shared" si="29"/>
        <v>0</v>
      </c>
      <c r="AA935" s="6" t="str">
        <f>TEXT(B935, "yyyy-mm-dd")</f>
        <v>2024-02-08</v>
      </c>
    </row>
    <row r="936" spans="1:27" x14ac:dyDescent="0.3">
      <c r="A936" t="s">
        <v>1024</v>
      </c>
      <c r="B936" s="1">
        <v>45330.916666666664</v>
      </c>
      <c r="C936" s="1">
        <v>45331.416666666664</v>
      </c>
      <c r="D936" s="1">
        <v>45331.333333333336</v>
      </c>
      <c r="E936" t="s">
        <v>55</v>
      </c>
      <c r="F936">
        <v>61</v>
      </c>
      <c r="G936">
        <v>568</v>
      </c>
      <c r="H936">
        <v>195</v>
      </c>
      <c r="I936">
        <v>8</v>
      </c>
      <c r="J936" t="s">
        <v>37</v>
      </c>
      <c r="K936" t="s">
        <v>38</v>
      </c>
      <c r="L936" t="s">
        <v>51</v>
      </c>
      <c r="M936" t="s">
        <v>23</v>
      </c>
      <c r="N936" t="s">
        <v>40</v>
      </c>
      <c r="O936">
        <v>4.2</v>
      </c>
      <c r="P936" t="s">
        <v>25</v>
      </c>
      <c r="Q936">
        <v>4.2</v>
      </c>
      <c r="R936">
        <v>4.2</v>
      </c>
      <c r="S936">
        <f>(C936-D936)*24</f>
        <v>1.9999999998835847</v>
      </c>
      <c r="T936">
        <f>IF(C936&lt;=D936,1,0)</f>
        <v>0</v>
      </c>
      <c r="U936">
        <f>(C936-B936)*24</f>
        <v>12</v>
      </c>
      <c r="V936" s="2">
        <f>G936/(F936*U936)</f>
        <v>0.77595628415300544</v>
      </c>
      <c r="W936" t="str">
        <f>IF(OR(MONTH(B936)=12, MONTH(B936)&lt;=2), "Winter", IF(AND(MONTH(B936)&gt;=7, MONTH(B936)&lt;=9), "Monsoon", "Other"))</f>
        <v>Winter</v>
      </c>
      <c r="X936">
        <f>IF(C936&gt;D936,1,0)</f>
        <v>1</v>
      </c>
      <c r="Y936" t="str">
        <f t="shared" si="28"/>
        <v>Slight Delay</v>
      </c>
      <c r="Z936">
        <f t="shared" si="29"/>
        <v>0</v>
      </c>
      <c r="AA936" s="6" t="str">
        <f>TEXT(B936, "yyyy-mm-dd")</f>
        <v>2024-02-08</v>
      </c>
    </row>
    <row r="937" spans="1:27" x14ac:dyDescent="0.3">
      <c r="A937" t="s">
        <v>1025</v>
      </c>
      <c r="B937" s="1">
        <v>45330.958333333336</v>
      </c>
      <c r="C937" s="1">
        <v>45331.458333333336</v>
      </c>
      <c r="D937" s="1">
        <v>45331.375</v>
      </c>
      <c r="E937" t="s">
        <v>66</v>
      </c>
      <c r="F937">
        <v>388</v>
      </c>
      <c r="G937">
        <v>673</v>
      </c>
      <c r="H937">
        <v>532</v>
      </c>
      <c r="I937">
        <v>12</v>
      </c>
      <c r="J937" t="s">
        <v>33</v>
      </c>
      <c r="K937" t="s">
        <v>38</v>
      </c>
      <c r="L937" t="s">
        <v>72</v>
      </c>
      <c r="M937" t="s">
        <v>48</v>
      </c>
      <c r="N937" t="s">
        <v>24</v>
      </c>
      <c r="O937">
        <v>4.2</v>
      </c>
      <c r="P937" t="s">
        <v>25</v>
      </c>
      <c r="Q937">
        <v>4.2</v>
      </c>
      <c r="R937">
        <v>4.2</v>
      </c>
      <c r="S937">
        <f>(C937-D937)*24</f>
        <v>2.0000000000582077</v>
      </c>
      <c r="T937">
        <f>IF(C937&lt;=D937,1,0)</f>
        <v>0</v>
      </c>
      <c r="U937">
        <f>(C937-B937)*24</f>
        <v>12</v>
      </c>
      <c r="V937" s="2">
        <f>G937/(F937*U937)</f>
        <v>0.14454467353951891</v>
      </c>
      <c r="W937" t="str">
        <f>IF(OR(MONTH(B937)=12, MONTH(B937)&lt;=2), "Winter", IF(AND(MONTH(B937)&gt;=7, MONTH(B937)&lt;=9), "Monsoon", "Other"))</f>
        <v>Winter</v>
      </c>
      <c r="X937">
        <f>IF(C937&gt;D937,1,0)</f>
        <v>1</v>
      </c>
      <c r="Y937" t="str">
        <f t="shared" si="28"/>
        <v>Slight Delay</v>
      </c>
      <c r="Z937">
        <f t="shared" si="29"/>
        <v>0</v>
      </c>
      <c r="AA937" s="6" t="str">
        <f>TEXT(B937, "yyyy-mm-dd")</f>
        <v>2024-02-08</v>
      </c>
    </row>
    <row r="938" spans="1:27" x14ac:dyDescent="0.3">
      <c r="A938" t="s">
        <v>1026</v>
      </c>
      <c r="B938" s="1">
        <v>45331</v>
      </c>
      <c r="C938" s="1">
        <v>45331.5</v>
      </c>
      <c r="D938" s="1">
        <v>45331.416666666664</v>
      </c>
      <c r="E938" t="s">
        <v>27</v>
      </c>
      <c r="F938">
        <v>169</v>
      </c>
      <c r="G938">
        <v>2562</v>
      </c>
      <c r="H938">
        <v>274</v>
      </c>
      <c r="I938">
        <v>26</v>
      </c>
      <c r="J938" t="s">
        <v>28</v>
      </c>
      <c r="K938" t="s">
        <v>64</v>
      </c>
      <c r="L938" t="s">
        <v>84</v>
      </c>
      <c r="M938" t="s">
        <v>61</v>
      </c>
      <c r="N938" t="s">
        <v>40</v>
      </c>
      <c r="O938">
        <v>4.5</v>
      </c>
      <c r="P938" t="s">
        <v>25</v>
      </c>
      <c r="Q938">
        <v>4.4000000000000004</v>
      </c>
      <c r="R938">
        <v>4.5</v>
      </c>
      <c r="S938">
        <f>(C938-D938)*24</f>
        <v>2.0000000000582077</v>
      </c>
      <c r="T938">
        <f>IF(C938&lt;=D938,1,0)</f>
        <v>0</v>
      </c>
      <c r="U938">
        <f>(C938-B938)*24</f>
        <v>12</v>
      </c>
      <c r="V938" s="2">
        <f>G938/(F938*U938)</f>
        <v>1.2633136094674555</v>
      </c>
      <c r="W938" t="str">
        <f>IF(OR(MONTH(B938)=12, MONTH(B938)&lt;=2), "Winter", IF(AND(MONTH(B938)&gt;=7, MONTH(B938)&lt;=9), "Monsoon", "Other"))</f>
        <v>Winter</v>
      </c>
      <c r="X938">
        <f>IF(C938&gt;D938,1,0)</f>
        <v>1</v>
      </c>
      <c r="Y938" t="str">
        <f t="shared" si="28"/>
        <v>Slight Delay</v>
      </c>
      <c r="Z938">
        <f t="shared" si="29"/>
        <v>0</v>
      </c>
      <c r="AA938" s="6" t="str">
        <f>TEXT(B938, "yyyy-mm-dd")</f>
        <v>2024-02-09</v>
      </c>
    </row>
    <row r="939" spans="1:27" x14ac:dyDescent="0.3">
      <c r="A939" t="s">
        <v>1027</v>
      </c>
      <c r="B939" s="1">
        <v>45331.041666666664</v>
      </c>
      <c r="C939" s="1">
        <v>45331.541666666664</v>
      </c>
      <c r="D939" s="1">
        <v>45331.458333333336</v>
      </c>
      <c r="E939" t="s">
        <v>27</v>
      </c>
      <c r="F939">
        <v>363</v>
      </c>
      <c r="G939">
        <v>4751</v>
      </c>
      <c r="H939">
        <v>88</v>
      </c>
      <c r="I939">
        <v>18</v>
      </c>
      <c r="J939" t="s">
        <v>37</v>
      </c>
      <c r="K939" t="s">
        <v>38</v>
      </c>
      <c r="L939" t="s">
        <v>47</v>
      </c>
      <c r="M939" t="s">
        <v>30</v>
      </c>
      <c r="N939" t="s">
        <v>24</v>
      </c>
      <c r="P939" t="s">
        <v>25</v>
      </c>
      <c r="Q939">
        <v>4.3</v>
      </c>
      <c r="R939">
        <v>4.3</v>
      </c>
      <c r="S939">
        <f>(C939-D939)*24</f>
        <v>1.9999999998835847</v>
      </c>
      <c r="T939">
        <f>IF(C939&lt;=D939,1,0)</f>
        <v>0</v>
      </c>
      <c r="U939">
        <f>(C939-B939)*24</f>
        <v>12</v>
      </c>
      <c r="V939" s="2">
        <f>G939/(F939*U939)</f>
        <v>1.0906795224977044</v>
      </c>
      <c r="W939" t="str">
        <f>IF(OR(MONTH(B939)=12, MONTH(B939)&lt;=2), "Winter", IF(AND(MONTH(B939)&gt;=7, MONTH(B939)&lt;=9), "Monsoon", "Other"))</f>
        <v>Winter</v>
      </c>
      <c r="X939">
        <f>IF(C939&gt;D939,1,0)</f>
        <v>1</v>
      </c>
      <c r="Y939" t="str">
        <f t="shared" si="28"/>
        <v>Slight Delay</v>
      </c>
      <c r="Z939">
        <f t="shared" si="29"/>
        <v>0</v>
      </c>
      <c r="AA939" s="6" t="str">
        <f>TEXT(B939, "yyyy-mm-dd")</f>
        <v>2024-02-09</v>
      </c>
    </row>
    <row r="940" spans="1:27" x14ac:dyDescent="0.3">
      <c r="A940" t="s">
        <v>1028</v>
      </c>
      <c r="B940" s="1">
        <v>45331.083333333336</v>
      </c>
      <c r="C940" s="1">
        <v>45331.583333333336</v>
      </c>
      <c r="D940" s="1">
        <v>45331.5</v>
      </c>
      <c r="E940" t="s">
        <v>27</v>
      </c>
      <c r="F940">
        <v>906</v>
      </c>
      <c r="G940">
        <v>525</v>
      </c>
      <c r="H940">
        <v>573</v>
      </c>
      <c r="I940">
        <v>6</v>
      </c>
      <c r="J940" t="s">
        <v>33</v>
      </c>
      <c r="K940" t="s">
        <v>34</v>
      </c>
      <c r="L940" t="s">
        <v>100</v>
      </c>
      <c r="M940" t="s">
        <v>30</v>
      </c>
      <c r="N940" t="s">
        <v>24</v>
      </c>
      <c r="O940">
        <v>4.5</v>
      </c>
      <c r="P940" t="s">
        <v>25</v>
      </c>
      <c r="Q940">
        <v>4.3</v>
      </c>
      <c r="R940">
        <v>4.5</v>
      </c>
      <c r="S940">
        <f>(C940-D940)*24</f>
        <v>2.0000000000582077</v>
      </c>
      <c r="T940">
        <f>IF(C940&lt;=D940,1,0)</f>
        <v>0</v>
      </c>
      <c r="U940">
        <f>(C940-B940)*24</f>
        <v>12</v>
      </c>
      <c r="V940" s="2">
        <f>G940/(F940*U940)</f>
        <v>4.8289183222958054E-2</v>
      </c>
      <c r="W940" t="str">
        <f>IF(OR(MONTH(B940)=12, MONTH(B940)&lt;=2), "Winter", IF(AND(MONTH(B940)&gt;=7, MONTH(B940)&lt;=9), "Monsoon", "Other"))</f>
        <v>Winter</v>
      </c>
      <c r="X940">
        <f>IF(C940&gt;D940,1,0)</f>
        <v>1</v>
      </c>
      <c r="Y940" t="str">
        <f t="shared" si="28"/>
        <v>Slight Delay</v>
      </c>
      <c r="Z940">
        <f t="shared" si="29"/>
        <v>0</v>
      </c>
      <c r="AA940" s="6" t="str">
        <f>TEXT(B940, "yyyy-mm-dd")</f>
        <v>2024-02-09</v>
      </c>
    </row>
    <row r="941" spans="1:27" x14ac:dyDescent="0.3">
      <c r="A941" t="s">
        <v>1029</v>
      </c>
      <c r="B941" s="1">
        <v>45331.125</v>
      </c>
      <c r="C941" s="1">
        <v>45331.625</v>
      </c>
      <c r="D941" s="1">
        <v>45331.541666666664</v>
      </c>
      <c r="E941" t="s">
        <v>32</v>
      </c>
      <c r="F941">
        <v>390</v>
      </c>
      <c r="G941">
        <v>1164</v>
      </c>
      <c r="H941">
        <v>775</v>
      </c>
      <c r="I941">
        <v>1</v>
      </c>
      <c r="J941" t="s">
        <v>28</v>
      </c>
      <c r="K941" t="s">
        <v>34</v>
      </c>
      <c r="L941" t="s">
        <v>98</v>
      </c>
      <c r="M941" t="s">
        <v>48</v>
      </c>
      <c r="N941" t="s">
        <v>40</v>
      </c>
      <c r="O941">
        <v>4.7</v>
      </c>
      <c r="P941" t="s">
        <v>25</v>
      </c>
      <c r="Q941">
        <v>4.2</v>
      </c>
      <c r="R941">
        <v>4.7</v>
      </c>
      <c r="S941">
        <f>(C941-D941)*24</f>
        <v>2.0000000000582077</v>
      </c>
      <c r="T941">
        <f>IF(C941&lt;=D941,1,0)</f>
        <v>0</v>
      </c>
      <c r="U941">
        <f>(C941-B941)*24</f>
        <v>12</v>
      </c>
      <c r="V941" s="2">
        <f>G941/(F941*U941)</f>
        <v>0.24871794871794872</v>
      </c>
      <c r="W941" t="str">
        <f>IF(OR(MONTH(B941)=12, MONTH(B941)&lt;=2), "Winter", IF(AND(MONTH(B941)&gt;=7, MONTH(B941)&lt;=9), "Monsoon", "Other"))</f>
        <v>Winter</v>
      </c>
      <c r="X941">
        <f>IF(C941&gt;D941,1,0)</f>
        <v>1</v>
      </c>
      <c r="Y941" t="str">
        <f t="shared" si="28"/>
        <v>Slight Delay</v>
      </c>
      <c r="Z941">
        <f t="shared" si="29"/>
        <v>0</v>
      </c>
      <c r="AA941" s="6" t="str">
        <f>TEXT(B941, "yyyy-mm-dd")</f>
        <v>2024-02-09</v>
      </c>
    </row>
    <row r="942" spans="1:27" x14ac:dyDescent="0.3">
      <c r="A942" t="s">
        <v>1030</v>
      </c>
      <c r="B942" s="1">
        <v>45331.166666666664</v>
      </c>
      <c r="C942" s="1">
        <v>45331.666666666664</v>
      </c>
      <c r="D942" s="1">
        <v>45331.583333333336</v>
      </c>
      <c r="E942" t="s">
        <v>27</v>
      </c>
      <c r="F942">
        <v>910</v>
      </c>
      <c r="G942">
        <v>1167</v>
      </c>
      <c r="H942">
        <v>717</v>
      </c>
      <c r="I942">
        <v>17</v>
      </c>
      <c r="J942" t="s">
        <v>33</v>
      </c>
      <c r="K942" t="s">
        <v>34</v>
      </c>
      <c r="L942" t="s">
        <v>201</v>
      </c>
      <c r="M942" t="s">
        <v>45</v>
      </c>
      <c r="N942" t="s">
        <v>24</v>
      </c>
      <c r="O942">
        <v>3.8</v>
      </c>
      <c r="P942" t="s">
        <v>25</v>
      </c>
      <c r="Q942">
        <v>4.2</v>
      </c>
      <c r="R942">
        <v>3.8</v>
      </c>
      <c r="S942">
        <f>(C942-D942)*24</f>
        <v>1.9999999998835847</v>
      </c>
      <c r="T942">
        <f>IF(C942&lt;=D942,1,0)</f>
        <v>0</v>
      </c>
      <c r="U942">
        <f>(C942-B942)*24</f>
        <v>12</v>
      </c>
      <c r="V942" s="2">
        <f>G942/(F942*U942)</f>
        <v>0.10686813186813186</v>
      </c>
      <c r="W942" t="str">
        <f>IF(OR(MONTH(B942)=12, MONTH(B942)&lt;=2), "Winter", IF(AND(MONTH(B942)&gt;=7, MONTH(B942)&lt;=9), "Monsoon", "Other"))</f>
        <v>Winter</v>
      </c>
      <c r="X942">
        <f>IF(C942&gt;D942,1,0)</f>
        <v>1</v>
      </c>
      <c r="Y942" t="str">
        <f t="shared" si="28"/>
        <v>Slight Delay</v>
      </c>
      <c r="Z942">
        <f t="shared" si="29"/>
        <v>0</v>
      </c>
      <c r="AA942" s="6" t="str">
        <f>TEXT(B942, "yyyy-mm-dd")</f>
        <v>2024-02-09</v>
      </c>
    </row>
    <row r="943" spans="1:27" x14ac:dyDescent="0.3">
      <c r="A943" t="s">
        <v>1031</v>
      </c>
      <c r="B943" s="1">
        <v>45331.208333333336</v>
      </c>
      <c r="C943" s="1">
        <v>45331.708333333336</v>
      </c>
      <c r="D943" s="1">
        <v>45331.625</v>
      </c>
      <c r="E943" t="s">
        <v>66</v>
      </c>
      <c r="F943">
        <v>613</v>
      </c>
      <c r="G943">
        <v>2578</v>
      </c>
      <c r="H943">
        <v>767</v>
      </c>
      <c r="I943">
        <v>3</v>
      </c>
      <c r="J943" t="s">
        <v>37</v>
      </c>
      <c r="K943" t="s">
        <v>38</v>
      </c>
      <c r="L943" t="s">
        <v>129</v>
      </c>
      <c r="M943" t="s">
        <v>23</v>
      </c>
      <c r="N943" t="s">
        <v>24</v>
      </c>
      <c r="P943" t="s">
        <v>25</v>
      </c>
      <c r="Q943">
        <v>4.3</v>
      </c>
      <c r="R943">
        <v>4.3</v>
      </c>
      <c r="S943">
        <f>(C943-D943)*24</f>
        <v>2.0000000000582077</v>
      </c>
      <c r="T943">
        <f>IF(C943&lt;=D943,1,0)</f>
        <v>0</v>
      </c>
      <c r="U943">
        <f>(C943-B943)*24</f>
        <v>12</v>
      </c>
      <c r="V943" s="2">
        <f>G943/(F943*U943)</f>
        <v>0.35046220772158782</v>
      </c>
      <c r="W943" t="str">
        <f>IF(OR(MONTH(B943)=12, MONTH(B943)&lt;=2), "Winter", IF(AND(MONTH(B943)&gt;=7, MONTH(B943)&lt;=9), "Monsoon", "Other"))</f>
        <v>Winter</v>
      </c>
      <c r="X943">
        <f>IF(C943&gt;D943,1,0)</f>
        <v>1</v>
      </c>
      <c r="Y943" t="str">
        <f t="shared" si="28"/>
        <v>Slight Delay</v>
      </c>
      <c r="Z943">
        <f t="shared" si="29"/>
        <v>0</v>
      </c>
      <c r="AA943" s="6" t="str">
        <f>TEXT(B943, "yyyy-mm-dd")</f>
        <v>2024-02-09</v>
      </c>
    </row>
    <row r="944" spans="1:27" x14ac:dyDescent="0.3">
      <c r="A944" t="s">
        <v>1032</v>
      </c>
      <c r="B944" s="1">
        <v>45331.25</v>
      </c>
      <c r="C944" s="1">
        <v>45331.75</v>
      </c>
      <c r="D944" s="1">
        <v>45331.666666666664</v>
      </c>
      <c r="E944" t="s">
        <v>66</v>
      </c>
      <c r="F944">
        <v>241</v>
      </c>
      <c r="G944">
        <v>3597</v>
      </c>
      <c r="H944">
        <v>253</v>
      </c>
      <c r="I944">
        <v>26</v>
      </c>
      <c r="J944" t="s">
        <v>33</v>
      </c>
      <c r="K944" t="s">
        <v>64</v>
      </c>
      <c r="L944" t="s">
        <v>56</v>
      </c>
      <c r="M944" t="s">
        <v>48</v>
      </c>
      <c r="N944" t="s">
        <v>40</v>
      </c>
      <c r="O944">
        <v>4.2</v>
      </c>
      <c r="P944" t="s">
        <v>25</v>
      </c>
      <c r="Q944">
        <v>4.2</v>
      </c>
      <c r="R944">
        <v>4.2</v>
      </c>
      <c r="S944">
        <f>(C944-D944)*24</f>
        <v>2.0000000000582077</v>
      </c>
      <c r="T944">
        <f>IF(C944&lt;=D944,1,0)</f>
        <v>0</v>
      </c>
      <c r="U944">
        <f>(C944-B944)*24</f>
        <v>12</v>
      </c>
      <c r="V944" s="2">
        <f>G944/(F944*U944)</f>
        <v>1.2437759336099585</v>
      </c>
      <c r="W944" t="str">
        <f>IF(OR(MONTH(B944)=12, MONTH(B944)&lt;=2), "Winter", IF(AND(MONTH(B944)&gt;=7, MONTH(B944)&lt;=9), "Monsoon", "Other"))</f>
        <v>Winter</v>
      </c>
      <c r="X944">
        <f>IF(C944&gt;D944,1,0)</f>
        <v>1</v>
      </c>
      <c r="Y944" t="str">
        <f t="shared" si="28"/>
        <v>Slight Delay</v>
      </c>
      <c r="Z944">
        <f t="shared" si="29"/>
        <v>0</v>
      </c>
      <c r="AA944" s="6" t="str">
        <f>TEXT(B944, "yyyy-mm-dd")</f>
        <v>2024-02-09</v>
      </c>
    </row>
    <row r="945" spans="1:27" x14ac:dyDescent="0.3">
      <c r="A945" t="s">
        <v>1033</v>
      </c>
      <c r="B945" s="1">
        <v>45331.291666666664</v>
      </c>
      <c r="C945" s="1">
        <v>45331.791666666664</v>
      </c>
      <c r="D945" s="1">
        <v>45331.708333333336</v>
      </c>
      <c r="E945" t="s">
        <v>55</v>
      </c>
      <c r="F945">
        <v>532</v>
      </c>
      <c r="G945">
        <v>3081</v>
      </c>
      <c r="H945">
        <v>436</v>
      </c>
      <c r="I945">
        <v>8</v>
      </c>
      <c r="J945" t="s">
        <v>33</v>
      </c>
      <c r="K945" t="s">
        <v>34</v>
      </c>
      <c r="L945" t="s">
        <v>58</v>
      </c>
      <c r="M945" t="s">
        <v>30</v>
      </c>
      <c r="N945" t="s">
        <v>24</v>
      </c>
      <c r="O945">
        <v>4</v>
      </c>
      <c r="P945" t="s">
        <v>25</v>
      </c>
      <c r="Q945">
        <v>4.3</v>
      </c>
      <c r="R945">
        <v>4</v>
      </c>
      <c r="S945">
        <f>(C945-D945)*24</f>
        <v>1.9999999998835847</v>
      </c>
      <c r="T945">
        <f>IF(C945&lt;=D945,1,0)</f>
        <v>0</v>
      </c>
      <c r="U945">
        <f>(C945-B945)*24</f>
        <v>12</v>
      </c>
      <c r="V945" s="2">
        <f>G945/(F945*U945)</f>
        <v>0.48261278195488722</v>
      </c>
      <c r="W945" t="str">
        <f>IF(OR(MONTH(B945)=12, MONTH(B945)&lt;=2), "Winter", IF(AND(MONTH(B945)&gt;=7, MONTH(B945)&lt;=9), "Monsoon", "Other"))</f>
        <v>Winter</v>
      </c>
      <c r="X945">
        <f>IF(C945&gt;D945,1,0)</f>
        <v>1</v>
      </c>
      <c r="Y945" t="str">
        <f t="shared" si="28"/>
        <v>Slight Delay</v>
      </c>
      <c r="Z945">
        <f t="shared" si="29"/>
        <v>0</v>
      </c>
      <c r="AA945" s="6" t="str">
        <f>TEXT(B945, "yyyy-mm-dd")</f>
        <v>2024-02-09</v>
      </c>
    </row>
    <row r="946" spans="1:27" x14ac:dyDescent="0.3">
      <c r="A946" t="s">
        <v>1034</v>
      </c>
      <c r="B946" s="1">
        <v>45331.333333333336</v>
      </c>
      <c r="C946" s="1">
        <v>45331.833333333336</v>
      </c>
      <c r="D946" s="1">
        <v>45331.75</v>
      </c>
      <c r="E946" t="s">
        <v>50</v>
      </c>
      <c r="F946">
        <v>957</v>
      </c>
      <c r="G946">
        <v>1657</v>
      </c>
      <c r="H946">
        <v>628</v>
      </c>
      <c r="I946">
        <v>12</v>
      </c>
      <c r="J946" t="s">
        <v>28</v>
      </c>
      <c r="K946" t="s">
        <v>34</v>
      </c>
      <c r="L946" t="s">
        <v>214</v>
      </c>
      <c r="M946" t="s">
        <v>30</v>
      </c>
      <c r="N946" t="s">
        <v>24</v>
      </c>
      <c r="O946">
        <v>3.8</v>
      </c>
      <c r="P946" t="s">
        <v>25</v>
      </c>
      <c r="Q946">
        <v>4.3</v>
      </c>
      <c r="R946">
        <v>3.8</v>
      </c>
      <c r="S946">
        <f>(C946-D946)*24</f>
        <v>2.0000000000582077</v>
      </c>
      <c r="T946">
        <f>IF(C946&lt;=D946,1,0)</f>
        <v>0</v>
      </c>
      <c r="U946">
        <f>(C946-B946)*24</f>
        <v>12</v>
      </c>
      <c r="V946" s="2">
        <f>G946/(F946*U946)</f>
        <v>0.14428770463253221</v>
      </c>
      <c r="W946" t="str">
        <f>IF(OR(MONTH(B946)=12, MONTH(B946)&lt;=2), "Winter", IF(AND(MONTH(B946)&gt;=7, MONTH(B946)&lt;=9), "Monsoon", "Other"))</f>
        <v>Winter</v>
      </c>
      <c r="X946">
        <f>IF(C946&gt;D946,1,0)</f>
        <v>1</v>
      </c>
      <c r="Y946" t="str">
        <f t="shared" si="28"/>
        <v>Slight Delay</v>
      </c>
      <c r="Z946">
        <f t="shared" si="29"/>
        <v>0</v>
      </c>
      <c r="AA946" s="6" t="str">
        <f>TEXT(B946, "yyyy-mm-dd")</f>
        <v>2024-02-09</v>
      </c>
    </row>
    <row r="947" spans="1:27" x14ac:dyDescent="0.3">
      <c r="A947" t="s">
        <v>1035</v>
      </c>
      <c r="B947" s="1">
        <v>45331.375</v>
      </c>
      <c r="C947" s="1">
        <v>45331.875</v>
      </c>
      <c r="D947" s="1">
        <v>45331.791666666664</v>
      </c>
      <c r="E947" t="s">
        <v>32</v>
      </c>
      <c r="F947">
        <v>694</v>
      </c>
      <c r="G947">
        <v>2875</v>
      </c>
      <c r="H947">
        <v>161</v>
      </c>
      <c r="I947">
        <v>2</v>
      </c>
      <c r="J947" t="s">
        <v>28</v>
      </c>
      <c r="K947" t="s">
        <v>21</v>
      </c>
      <c r="L947" t="s">
        <v>201</v>
      </c>
      <c r="M947" t="s">
        <v>61</v>
      </c>
      <c r="N947" t="s">
        <v>40</v>
      </c>
      <c r="O947">
        <v>4.5</v>
      </c>
      <c r="P947" t="s">
        <v>25</v>
      </c>
      <c r="Q947">
        <v>4.4000000000000004</v>
      </c>
      <c r="R947">
        <v>4.5</v>
      </c>
      <c r="S947">
        <f>(C947-D947)*24</f>
        <v>2.0000000000582077</v>
      </c>
      <c r="T947">
        <f>IF(C947&lt;=D947,1,0)</f>
        <v>0</v>
      </c>
      <c r="U947">
        <f>(C947-B947)*24</f>
        <v>12</v>
      </c>
      <c r="V947" s="2">
        <f>G947/(F947*U947)</f>
        <v>0.34522094140249759</v>
      </c>
      <c r="W947" t="str">
        <f>IF(OR(MONTH(B947)=12, MONTH(B947)&lt;=2), "Winter", IF(AND(MONTH(B947)&gt;=7, MONTH(B947)&lt;=9), "Monsoon", "Other"))</f>
        <v>Winter</v>
      </c>
      <c r="X947">
        <f>IF(C947&gt;D947,1,0)</f>
        <v>1</v>
      </c>
      <c r="Y947" t="str">
        <f t="shared" si="28"/>
        <v>Slight Delay</v>
      </c>
      <c r="Z947">
        <f t="shared" si="29"/>
        <v>0</v>
      </c>
      <c r="AA947" s="6" t="str">
        <f>TEXT(B947, "yyyy-mm-dd")</f>
        <v>2024-02-09</v>
      </c>
    </row>
    <row r="948" spans="1:27" x14ac:dyDescent="0.3">
      <c r="A948" t="s">
        <v>1036</v>
      </c>
      <c r="B948" s="1">
        <v>45331.416666666664</v>
      </c>
      <c r="C948" s="1">
        <v>45331.916666666664</v>
      </c>
      <c r="D948" s="1">
        <v>45331.833333333336</v>
      </c>
      <c r="E948" t="s">
        <v>32</v>
      </c>
      <c r="F948">
        <v>412</v>
      </c>
      <c r="G948">
        <v>2531</v>
      </c>
      <c r="H948">
        <v>552</v>
      </c>
      <c r="I948">
        <v>25</v>
      </c>
      <c r="J948" t="s">
        <v>37</v>
      </c>
      <c r="K948" t="s">
        <v>34</v>
      </c>
      <c r="L948" t="s">
        <v>53</v>
      </c>
      <c r="M948" t="s">
        <v>30</v>
      </c>
      <c r="N948" t="s">
        <v>40</v>
      </c>
      <c r="O948">
        <v>4.5</v>
      </c>
      <c r="P948" t="s">
        <v>25</v>
      </c>
      <c r="Q948">
        <v>4.3</v>
      </c>
      <c r="R948">
        <v>4.5</v>
      </c>
      <c r="S948">
        <f>(C948-D948)*24</f>
        <v>1.9999999998835847</v>
      </c>
      <c r="T948">
        <f>IF(C948&lt;=D948,1,0)</f>
        <v>0</v>
      </c>
      <c r="U948">
        <f>(C948-B948)*24</f>
        <v>12</v>
      </c>
      <c r="V948" s="2">
        <f>G948/(F948*U948)</f>
        <v>0.51193365695792881</v>
      </c>
      <c r="W948" t="str">
        <f>IF(OR(MONTH(B948)=12, MONTH(B948)&lt;=2), "Winter", IF(AND(MONTH(B948)&gt;=7, MONTH(B948)&lt;=9), "Monsoon", "Other"))</f>
        <v>Winter</v>
      </c>
      <c r="X948">
        <f>IF(C948&gt;D948,1,0)</f>
        <v>1</v>
      </c>
      <c r="Y948" t="str">
        <f t="shared" si="28"/>
        <v>Slight Delay</v>
      </c>
      <c r="Z948">
        <f t="shared" si="29"/>
        <v>0</v>
      </c>
      <c r="AA948" s="6" t="str">
        <f>TEXT(B948, "yyyy-mm-dd")</f>
        <v>2024-02-09</v>
      </c>
    </row>
    <row r="949" spans="1:27" x14ac:dyDescent="0.3">
      <c r="A949" t="s">
        <v>1037</v>
      </c>
      <c r="B949" s="1">
        <v>45331.458333333336</v>
      </c>
      <c r="C949" s="1">
        <v>45331.958333333336</v>
      </c>
      <c r="D949" s="1">
        <v>45331.875</v>
      </c>
      <c r="E949" t="s">
        <v>27</v>
      </c>
      <c r="F949">
        <v>767</v>
      </c>
      <c r="G949">
        <v>2001</v>
      </c>
      <c r="H949">
        <v>647</v>
      </c>
      <c r="I949">
        <v>3</v>
      </c>
      <c r="J949" t="s">
        <v>20</v>
      </c>
      <c r="K949" t="s">
        <v>64</v>
      </c>
      <c r="L949" t="s">
        <v>214</v>
      </c>
      <c r="M949" t="s">
        <v>61</v>
      </c>
      <c r="N949" t="s">
        <v>24</v>
      </c>
      <c r="O949">
        <v>4.5</v>
      </c>
      <c r="P949" t="s">
        <v>25</v>
      </c>
      <c r="Q949">
        <v>4.3</v>
      </c>
      <c r="R949">
        <v>4.5</v>
      </c>
      <c r="S949">
        <f>(C949-D949)*24</f>
        <v>2.0000000000582077</v>
      </c>
      <c r="T949">
        <f>IF(C949&lt;=D949,1,0)</f>
        <v>0</v>
      </c>
      <c r="U949">
        <f>(C949-B949)*24</f>
        <v>12</v>
      </c>
      <c r="V949" s="2">
        <f>G949/(F949*U949)</f>
        <v>0.21740547588005216</v>
      </c>
      <c r="W949" t="str">
        <f>IF(OR(MONTH(B949)=12, MONTH(B949)&lt;=2), "Winter", IF(AND(MONTH(B949)&gt;=7, MONTH(B949)&lt;=9), "Monsoon", "Other"))</f>
        <v>Winter</v>
      </c>
      <c r="X949">
        <f>IF(C949&gt;D949,1,0)</f>
        <v>1</v>
      </c>
      <c r="Y949" t="str">
        <f t="shared" si="28"/>
        <v>Slight Delay</v>
      </c>
      <c r="Z949">
        <f t="shared" si="29"/>
        <v>0</v>
      </c>
      <c r="AA949" s="6" t="str">
        <f>TEXT(B949, "yyyy-mm-dd")</f>
        <v>2024-02-09</v>
      </c>
    </row>
    <row r="950" spans="1:27" x14ac:dyDescent="0.3">
      <c r="A950" t="s">
        <v>1038</v>
      </c>
      <c r="B950" s="1">
        <v>45331.5</v>
      </c>
      <c r="C950" s="1">
        <v>45332</v>
      </c>
      <c r="D950" s="1">
        <v>45331.916666666664</v>
      </c>
      <c r="E950" t="s">
        <v>19</v>
      </c>
      <c r="F950">
        <v>401</v>
      </c>
      <c r="G950">
        <v>596</v>
      </c>
      <c r="H950">
        <v>599</v>
      </c>
      <c r="I950">
        <v>29</v>
      </c>
      <c r="J950" t="s">
        <v>28</v>
      </c>
      <c r="K950" t="s">
        <v>38</v>
      </c>
      <c r="L950" t="s">
        <v>111</v>
      </c>
      <c r="M950" t="s">
        <v>23</v>
      </c>
      <c r="N950" t="s">
        <v>24</v>
      </c>
      <c r="O950">
        <v>4.7</v>
      </c>
      <c r="P950" t="s">
        <v>25</v>
      </c>
      <c r="Q950">
        <v>4.3</v>
      </c>
      <c r="R950">
        <v>4.7</v>
      </c>
      <c r="S950">
        <f>(C950-D950)*24</f>
        <v>2.0000000000582077</v>
      </c>
      <c r="T950">
        <f>IF(C950&lt;=D950,1,0)</f>
        <v>0</v>
      </c>
      <c r="U950">
        <f>(C950-B950)*24</f>
        <v>12</v>
      </c>
      <c r="V950" s="2">
        <f>G950/(F950*U950)</f>
        <v>0.12385702410640066</v>
      </c>
      <c r="W950" t="str">
        <f>IF(OR(MONTH(B950)=12, MONTH(B950)&lt;=2), "Winter", IF(AND(MONTH(B950)&gt;=7, MONTH(B950)&lt;=9), "Monsoon", "Other"))</f>
        <v>Winter</v>
      </c>
      <c r="X950">
        <f>IF(C950&gt;D950,1,0)</f>
        <v>1</v>
      </c>
      <c r="Y950" t="str">
        <f t="shared" si="28"/>
        <v>Slight Delay</v>
      </c>
      <c r="Z950">
        <f t="shared" si="29"/>
        <v>0</v>
      </c>
      <c r="AA950" s="6" t="str">
        <f>TEXT(B950, "yyyy-mm-dd")</f>
        <v>2024-02-09</v>
      </c>
    </row>
    <row r="951" spans="1:27" x14ac:dyDescent="0.3">
      <c r="A951" t="s">
        <v>1039</v>
      </c>
      <c r="B951" s="1">
        <v>45331.541666666664</v>
      </c>
      <c r="C951" s="1">
        <v>45332.041666666664</v>
      </c>
      <c r="D951" s="1">
        <v>45331.958333333336</v>
      </c>
      <c r="E951" t="s">
        <v>32</v>
      </c>
      <c r="F951">
        <v>957</v>
      </c>
      <c r="G951">
        <v>3601</v>
      </c>
      <c r="H951">
        <v>295</v>
      </c>
      <c r="I951">
        <v>15</v>
      </c>
      <c r="J951" t="s">
        <v>37</v>
      </c>
      <c r="K951" t="s">
        <v>64</v>
      </c>
      <c r="L951" t="s">
        <v>53</v>
      </c>
      <c r="M951" t="s">
        <v>48</v>
      </c>
      <c r="N951" t="s">
        <v>24</v>
      </c>
      <c r="O951">
        <v>4.7</v>
      </c>
      <c r="P951" t="s">
        <v>25</v>
      </c>
      <c r="Q951">
        <v>4.2</v>
      </c>
      <c r="R951">
        <v>4.7</v>
      </c>
      <c r="S951">
        <f>(C951-D951)*24</f>
        <v>1.9999999998835847</v>
      </c>
      <c r="T951">
        <f>IF(C951&lt;=D951,1,0)</f>
        <v>0</v>
      </c>
      <c r="U951">
        <f>(C951-B951)*24</f>
        <v>12</v>
      </c>
      <c r="V951" s="2">
        <f>G951/(F951*U951)</f>
        <v>0.31356670149773597</v>
      </c>
      <c r="W951" t="str">
        <f>IF(OR(MONTH(B951)=12, MONTH(B951)&lt;=2), "Winter", IF(AND(MONTH(B951)&gt;=7, MONTH(B951)&lt;=9), "Monsoon", "Other"))</f>
        <v>Winter</v>
      </c>
      <c r="X951">
        <f>IF(C951&gt;D951,1,0)</f>
        <v>1</v>
      </c>
      <c r="Y951" t="str">
        <f t="shared" si="28"/>
        <v>Slight Delay</v>
      </c>
      <c r="Z951">
        <f t="shared" si="29"/>
        <v>0</v>
      </c>
      <c r="AA951" s="6" t="str">
        <f>TEXT(B951, "yyyy-mm-dd")</f>
        <v>2024-02-09</v>
      </c>
    </row>
    <row r="952" spans="1:27" x14ac:dyDescent="0.3">
      <c r="A952" t="s">
        <v>1040</v>
      </c>
      <c r="B952" s="1">
        <v>45331.583333333336</v>
      </c>
      <c r="C952" s="1">
        <v>45332.083333333336</v>
      </c>
      <c r="D952" s="1">
        <v>45332</v>
      </c>
      <c r="E952" t="s">
        <v>66</v>
      </c>
      <c r="F952">
        <v>628</v>
      </c>
      <c r="G952">
        <v>3349</v>
      </c>
      <c r="H952">
        <v>427</v>
      </c>
      <c r="I952">
        <v>2</v>
      </c>
      <c r="J952" t="s">
        <v>37</v>
      </c>
      <c r="K952" t="s">
        <v>38</v>
      </c>
      <c r="L952" t="s">
        <v>155</v>
      </c>
      <c r="M952" t="s">
        <v>30</v>
      </c>
      <c r="N952" t="s">
        <v>24</v>
      </c>
      <c r="O952">
        <v>4.2</v>
      </c>
      <c r="P952" t="s">
        <v>25</v>
      </c>
      <c r="Q952">
        <v>4.3</v>
      </c>
      <c r="R952">
        <v>4.2</v>
      </c>
      <c r="S952">
        <f>(C952-D952)*24</f>
        <v>2.0000000000582077</v>
      </c>
      <c r="T952">
        <f>IF(C952&lt;=D952,1,0)</f>
        <v>0</v>
      </c>
      <c r="U952">
        <f>(C952-B952)*24</f>
        <v>12</v>
      </c>
      <c r="V952" s="2">
        <f>G952/(F952*U952)</f>
        <v>0.44440021231422505</v>
      </c>
      <c r="W952" t="str">
        <f>IF(OR(MONTH(B952)=12, MONTH(B952)&lt;=2), "Winter", IF(AND(MONTH(B952)&gt;=7, MONTH(B952)&lt;=9), "Monsoon", "Other"))</f>
        <v>Winter</v>
      </c>
      <c r="X952">
        <f>IF(C952&gt;D952,1,0)</f>
        <v>1</v>
      </c>
      <c r="Y952" t="str">
        <f t="shared" si="28"/>
        <v>Slight Delay</v>
      </c>
      <c r="Z952">
        <f t="shared" si="29"/>
        <v>0</v>
      </c>
      <c r="AA952" s="6" t="str">
        <f>TEXT(B952, "yyyy-mm-dd")</f>
        <v>2024-02-09</v>
      </c>
    </row>
    <row r="953" spans="1:27" x14ac:dyDescent="0.3">
      <c r="A953" t="s">
        <v>1041</v>
      </c>
      <c r="B953" s="1">
        <v>45331.625</v>
      </c>
      <c r="C953" s="1">
        <v>45332.125</v>
      </c>
      <c r="D953" s="1">
        <v>45332.041666666664</v>
      </c>
      <c r="E953" t="s">
        <v>19</v>
      </c>
      <c r="F953">
        <v>949</v>
      </c>
      <c r="G953">
        <v>1547</v>
      </c>
      <c r="H953">
        <v>86</v>
      </c>
      <c r="I953">
        <v>27</v>
      </c>
      <c r="J953" t="s">
        <v>28</v>
      </c>
      <c r="K953" t="s">
        <v>64</v>
      </c>
      <c r="L953" t="s">
        <v>39</v>
      </c>
      <c r="M953" t="s">
        <v>48</v>
      </c>
      <c r="N953" t="s">
        <v>24</v>
      </c>
      <c r="O953">
        <v>4.7</v>
      </c>
      <c r="P953" t="s">
        <v>25</v>
      </c>
      <c r="Q953">
        <v>4.2</v>
      </c>
      <c r="R953">
        <v>4.7</v>
      </c>
      <c r="S953">
        <f>(C953-D953)*24</f>
        <v>2.0000000000582077</v>
      </c>
      <c r="T953">
        <f>IF(C953&lt;=D953,1,0)</f>
        <v>0</v>
      </c>
      <c r="U953">
        <f>(C953-B953)*24</f>
        <v>12</v>
      </c>
      <c r="V953" s="2">
        <f>G953/(F953*U953)</f>
        <v>0.13584474885844749</v>
      </c>
      <c r="W953" t="str">
        <f>IF(OR(MONTH(B953)=12, MONTH(B953)&lt;=2), "Winter", IF(AND(MONTH(B953)&gt;=7, MONTH(B953)&lt;=9), "Monsoon", "Other"))</f>
        <v>Winter</v>
      </c>
      <c r="X953">
        <f>IF(C953&gt;D953,1,0)</f>
        <v>1</v>
      </c>
      <c r="Y953" t="str">
        <f t="shared" si="28"/>
        <v>Slight Delay</v>
      </c>
      <c r="Z953">
        <f t="shared" si="29"/>
        <v>0</v>
      </c>
      <c r="AA953" s="6" t="str">
        <f>TEXT(B953, "yyyy-mm-dd")</f>
        <v>2024-02-09</v>
      </c>
    </row>
    <row r="954" spans="1:27" x14ac:dyDescent="0.3">
      <c r="A954" t="s">
        <v>1042</v>
      </c>
      <c r="B954" s="1">
        <v>45331.666666666664</v>
      </c>
      <c r="C954" s="1">
        <v>45332.166666666664</v>
      </c>
      <c r="D954" s="1">
        <v>45332.083333333336</v>
      </c>
      <c r="E954" t="s">
        <v>50</v>
      </c>
      <c r="F954">
        <v>142</v>
      </c>
      <c r="G954">
        <v>2617</v>
      </c>
      <c r="H954">
        <v>88</v>
      </c>
      <c r="I954">
        <v>21</v>
      </c>
      <c r="J954" t="s">
        <v>33</v>
      </c>
      <c r="K954" t="s">
        <v>21</v>
      </c>
      <c r="L954" t="s">
        <v>129</v>
      </c>
      <c r="M954" t="s">
        <v>48</v>
      </c>
      <c r="N954" t="s">
        <v>24</v>
      </c>
      <c r="O954">
        <v>3.8</v>
      </c>
      <c r="P954" t="s">
        <v>25</v>
      </c>
      <c r="Q954">
        <v>4.2</v>
      </c>
      <c r="R954">
        <v>3.8</v>
      </c>
      <c r="S954">
        <f>(C954-D954)*24</f>
        <v>1.9999999998835847</v>
      </c>
      <c r="T954">
        <f>IF(C954&lt;=D954,1,0)</f>
        <v>0</v>
      </c>
      <c r="U954">
        <f>(C954-B954)*24</f>
        <v>12</v>
      </c>
      <c r="V954" s="2">
        <f>G954/(F954*U954)</f>
        <v>1.5357981220657277</v>
      </c>
      <c r="W954" t="str">
        <f>IF(OR(MONTH(B954)=12, MONTH(B954)&lt;=2), "Winter", IF(AND(MONTH(B954)&gt;=7, MONTH(B954)&lt;=9), "Monsoon", "Other"))</f>
        <v>Winter</v>
      </c>
      <c r="X954">
        <f>IF(C954&gt;D954,1,0)</f>
        <v>1</v>
      </c>
      <c r="Y954" t="str">
        <f t="shared" si="28"/>
        <v>Slight Delay</v>
      </c>
      <c r="Z954">
        <f t="shared" si="29"/>
        <v>0</v>
      </c>
      <c r="AA954" s="6" t="str">
        <f>TEXT(B954, "yyyy-mm-dd")</f>
        <v>2024-02-09</v>
      </c>
    </row>
    <row r="955" spans="1:27" x14ac:dyDescent="0.3">
      <c r="A955" t="s">
        <v>1043</v>
      </c>
      <c r="B955" s="1">
        <v>45331.708333333336</v>
      </c>
      <c r="C955" s="1">
        <v>45332.208333333336</v>
      </c>
      <c r="D955" s="1">
        <v>45332.125</v>
      </c>
      <c r="E955" t="s">
        <v>50</v>
      </c>
      <c r="F955">
        <v>730</v>
      </c>
      <c r="G955">
        <v>2541</v>
      </c>
      <c r="H955">
        <v>665</v>
      </c>
      <c r="I955">
        <v>21</v>
      </c>
      <c r="J955" t="s">
        <v>33</v>
      </c>
      <c r="K955" t="s">
        <v>21</v>
      </c>
      <c r="L955" t="s">
        <v>117</v>
      </c>
      <c r="M955" t="s">
        <v>23</v>
      </c>
      <c r="N955" t="s">
        <v>24</v>
      </c>
      <c r="O955">
        <v>4.5</v>
      </c>
      <c r="P955" t="s">
        <v>25</v>
      </c>
      <c r="Q955">
        <v>4.3</v>
      </c>
      <c r="R955">
        <v>4.5</v>
      </c>
      <c r="S955">
        <f>(C955-D955)*24</f>
        <v>2.0000000000582077</v>
      </c>
      <c r="T955">
        <f>IF(C955&lt;=D955,1,0)</f>
        <v>0</v>
      </c>
      <c r="U955">
        <f>(C955-B955)*24</f>
        <v>12</v>
      </c>
      <c r="V955" s="2">
        <f>G955/(F955*U955)</f>
        <v>0.29006849315068495</v>
      </c>
      <c r="W955" t="str">
        <f>IF(OR(MONTH(B955)=12, MONTH(B955)&lt;=2), "Winter", IF(AND(MONTH(B955)&gt;=7, MONTH(B955)&lt;=9), "Monsoon", "Other"))</f>
        <v>Winter</v>
      </c>
      <c r="X955">
        <f>IF(C955&gt;D955,1,0)</f>
        <v>1</v>
      </c>
      <c r="Y955" t="str">
        <f t="shared" si="28"/>
        <v>Slight Delay</v>
      </c>
      <c r="Z955">
        <f t="shared" si="29"/>
        <v>0</v>
      </c>
      <c r="AA955" s="6" t="str">
        <f>TEXT(B955, "yyyy-mm-dd")</f>
        <v>2024-02-09</v>
      </c>
    </row>
    <row r="956" spans="1:27" x14ac:dyDescent="0.3">
      <c r="A956" t="s">
        <v>1044</v>
      </c>
      <c r="B956" s="1">
        <v>45331.75</v>
      </c>
      <c r="C956" s="1">
        <v>45332.25</v>
      </c>
      <c r="D956" s="1">
        <v>45332.166666666664</v>
      </c>
      <c r="E956" t="s">
        <v>19</v>
      </c>
      <c r="F956">
        <v>99</v>
      </c>
      <c r="G956">
        <v>4683</v>
      </c>
      <c r="H956">
        <v>163</v>
      </c>
      <c r="I956">
        <v>5</v>
      </c>
      <c r="J956" t="s">
        <v>28</v>
      </c>
      <c r="K956" t="s">
        <v>21</v>
      </c>
      <c r="L956" t="s">
        <v>129</v>
      </c>
      <c r="M956" t="s">
        <v>30</v>
      </c>
      <c r="N956" t="s">
        <v>40</v>
      </c>
      <c r="P956" t="s">
        <v>25</v>
      </c>
      <c r="Q956">
        <v>4.3</v>
      </c>
      <c r="R956">
        <v>4.3</v>
      </c>
      <c r="S956">
        <f>(C956-D956)*24</f>
        <v>2.0000000000582077</v>
      </c>
      <c r="T956">
        <f>IF(C956&lt;=D956,1,0)</f>
        <v>0</v>
      </c>
      <c r="U956">
        <f>(C956-B956)*24</f>
        <v>12</v>
      </c>
      <c r="V956" s="2">
        <f>G956/(F956*U956)</f>
        <v>3.941919191919192</v>
      </c>
      <c r="W956" t="str">
        <f>IF(OR(MONTH(B956)=12, MONTH(B956)&lt;=2), "Winter", IF(AND(MONTH(B956)&gt;=7, MONTH(B956)&lt;=9), "Monsoon", "Other"))</f>
        <v>Winter</v>
      </c>
      <c r="X956">
        <f>IF(C956&gt;D956,1,0)</f>
        <v>1</v>
      </c>
      <c r="Y956" t="str">
        <f t="shared" si="28"/>
        <v>Slight Delay</v>
      </c>
      <c r="Z956">
        <f t="shared" si="29"/>
        <v>0</v>
      </c>
      <c r="AA956" s="6" t="str">
        <f>TEXT(B956, "yyyy-mm-dd")</f>
        <v>2024-02-09</v>
      </c>
    </row>
    <row r="957" spans="1:27" x14ac:dyDescent="0.3">
      <c r="A957" t="s">
        <v>1045</v>
      </c>
      <c r="B957" s="1">
        <v>45331.791666666664</v>
      </c>
      <c r="C957" s="1">
        <v>45332.291666666664</v>
      </c>
      <c r="D957" s="1">
        <v>45332.208333333336</v>
      </c>
      <c r="E957" t="s">
        <v>32</v>
      </c>
      <c r="F957">
        <v>293</v>
      </c>
      <c r="G957">
        <v>3948</v>
      </c>
      <c r="H957">
        <v>684</v>
      </c>
      <c r="I957">
        <v>1</v>
      </c>
      <c r="J957" t="s">
        <v>28</v>
      </c>
      <c r="K957" t="s">
        <v>38</v>
      </c>
      <c r="L957" t="s">
        <v>127</v>
      </c>
      <c r="M957" t="s">
        <v>23</v>
      </c>
      <c r="N957" t="s">
        <v>24</v>
      </c>
      <c r="P957" t="s">
        <v>25</v>
      </c>
      <c r="Q957">
        <v>4.3</v>
      </c>
      <c r="R957">
        <v>4.3</v>
      </c>
      <c r="S957">
        <f>(C957-D957)*24</f>
        <v>1.9999999998835847</v>
      </c>
      <c r="T957">
        <f>IF(C957&lt;=D957,1,0)</f>
        <v>0</v>
      </c>
      <c r="U957">
        <f>(C957-B957)*24</f>
        <v>12</v>
      </c>
      <c r="V957" s="2">
        <f>G957/(F957*U957)</f>
        <v>1.1228668941979523</v>
      </c>
      <c r="W957" t="str">
        <f>IF(OR(MONTH(B957)=12, MONTH(B957)&lt;=2), "Winter", IF(AND(MONTH(B957)&gt;=7, MONTH(B957)&lt;=9), "Monsoon", "Other"))</f>
        <v>Winter</v>
      </c>
      <c r="X957">
        <f>IF(C957&gt;D957,1,0)</f>
        <v>1</v>
      </c>
      <c r="Y957" t="str">
        <f t="shared" si="28"/>
        <v>Slight Delay</v>
      </c>
      <c r="Z957">
        <f t="shared" si="29"/>
        <v>0</v>
      </c>
      <c r="AA957" s="6" t="str">
        <f>TEXT(B957, "yyyy-mm-dd")</f>
        <v>2024-02-09</v>
      </c>
    </row>
    <row r="958" spans="1:27" x14ac:dyDescent="0.3">
      <c r="A958" t="s">
        <v>1046</v>
      </c>
      <c r="B958" s="1">
        <v>45331.833333333336</v>
      </c>
      <c r="C958" s="1">
        <v>45332.333333333336</v>
      </c>
      <c r="D958" s="1">
        <v>45332.25</v>
      </c>
      <c r="E958" t="s">
        <v>19</v>
      </c>
      <c r="F958">
        <v>439</v>
      </c>
      <c r="G958">
        <v>2948</v>
      </c>
      <c r="H958">
        <v>659</v>
      </c>
      <c r="I958">
        <v>4</v>
      </c>
      <c r="J958" t="s">
        <v>20</v>
      </c>
      <c r="K958" t="s">
        <v>21</v>
      </c>
      <c r="L958" t="s">
        <v>94</v>
      </c>
      <c r="M958" t="s">
        <v>45</v>
      </c>
      <c r="N958" t="s">
        <v>24</v>
      </c>
      <c r="O958">
        <v>4.7</v>
      </c>
      <c r="P958" t="s">
        <v>25</v>
      </c>
      <c r="Q958">
        <v>4.2</v>
      </c>
      <c r="R958">
        <v>4.7</v>
      </c>
      <c r="S958">
        <f>(C958-D958)*24</f>
        <v>2.0000000000582077</v>
      </c>
      <c r="T958">
        <f>IF(C958&lt;=D958,1,0)</f>
        <v>0</v>
      </c>
      <c r="U958">
        <f>(C958-B958)*24</f>
        <v>12</v>
      </c>
      <c r="V958" s="2">
        <f>G958/(F958*U958)</f>
        <v>0.55960516324981013</v>
      </c>
      <c r="W958" t="str">
        <f>IF(OR(MONTH(B958)=12, MONTH(B958)&lt;=2), "Winter", IF(AND(MONTH(B958)&gt;=7, MONTH(B958)&lt;=9), "Monsoon", "Other"))</f>
        <v>Winter</v>
      </c>
      <c r="X958">
        <f>IF(C958&gt;D958,1,0)</f>
        <v>1</v>
      </c>
      <c r="Y958" t="str">
        <f t="shared" si="28"/>
        <v>Slight Delay</v>
      </c>
      <c r="Z958">
        <f t="shared" si="29"/>
        <v>0</v>
      </c>
      <c r="AA958" s="6" t="str">
        <f>TEXT(B958, "yyyy-mm-dd")</f>
        <v>2024-02-09</v>
      </c>
    </row>
    <row r="959" spans="1:27" x14ac:dyDescent="0.3">
      <c r="A959" t="s">
        <v>1047</v>
      </c>
      <c r="B959" s="1">
        <v>45331.875</v>
      </c>
      <c r="C959" s="1">
        <v>45332.375</v>
      </c>
      <c r="D959" s="1">
        <v>45332.291666666664</v>
      </c>
      <c r="E959" t="s">
        <v>55</v>
      </c>
      <c r="F959">
        <v>681</v>
      </c>
      <c r="G959">
        <v>2926</v>
      </c>
      <c r="H959">
        <v>642</v>
      </c>
      <c r="I959">
        <v>14</v>
      </c>
      <c r="J959" t="s">
        <v>33</v>
      </c>
      <c r="K959" t="s">
        <v>21</v>
      </c>
      <c r="L959" t="s">
        <v>56</v>
      </c>
      <c r="M959" t="s">
        <v>48</v>
      </c>
      <c r="N959" t="s">
        <v>24</v>
      </c>
      <c r="O959">
        <v>4</v>
      </c>
      <c r="P959" t="s">
        <v>25</v>
      </c>
      <c r="Q959">
        <v>4.2</v>
      </c>
      <c r="R959">
        <v>4</v>
      </c>
      <c r="S959">
        <f>(C959-D959)*24</f>
        <v>2.0000000000582077</v>
      </c>
      <c r="T959">
        <f>IF(C959&lt;=D959,1,0)</f>
        <v>0</v>
      </c>
      <c r="U959">
        <f>(C959-B959)*24</f>
        <v>12</v>
      </c>
      <c r="V959" s="2">
        <f>G959/(F959*U959)</f>
        <v>0.35805188448360253</v>
      </c>
      <c r="W959" t="str">
        <f>IF(OR(MONTH(B959)=12, MONTH(B959)&lt;=2), "Winter", IF(AND(MONTH(B959)&gt;=7, MONTH(B959)&lt;=9), "Monsoon", "Other"))</f>
        <v>Winter</v>
      </c>
      <c r="X959">
        <f>IF(C959&gt;D959,1,0)</f>
        <v>1</v>
      </c>
      <c r="Y959" t="str">
        <f t="shared" si="28"/>
        <v>Slight Delay</v>
      </c>
      <c r="Z959">
        <f t="shared" si="29"/>
        <v>0</v>
      </c>
      <c r="AA959" s="6" t="str">
        <f>TEXT(B959, "yyyy-mm-dd")</f>
        <v>2024-02-09</v>
      </c>
    </row>
    <row r="960" spans="1:27" x14ac:dyDescent="0.3">
      <c r="A960" t="s">
        <v>1048</v>
      </c>
      <c r="B960" s="1">
        <v>45331.916666666664</v>
      </c>
      <c r="C960" s="1">
        <v>45332.416666666664</v>
      </c>
      <c r="D960" s="1">
        <v>45332.333333333336</v>
      </c>
      <c r="E960" t="s">
        <v>55</v>
      </c>
      <c r="F960">
        <v>160</v>
      </c>
      <c r="G960">
        <v>1157</v>
      </c>
      <c r="H960">
        <v>509</v>
      </c>
      <c r="I960">
        <v>15</v>
      </c>
      <c r="J960" t="s">
        <v>20</v>
      </c>
      <c r="K960" t="s">
        <v>64</v>
      </c>
      <c r="L960" t="s">
        <v>94</v>
      </c>
      <c r="M960" t="s">
        <v>61</v>
      </c>
      <c r="N960" t="s">
        <v>24</v>
      </c>
      <c r="O960">
        <v>4.2</v>
      </c>
      <c r="P960" t="s">
        <v>25</v>
      </c>
      <c r="Q960">
        <v>4.3</v>
      </c>
      <c r="R960">
        <v>4.2</v>
      </c>
      <c r="S960">
        <f>(C960-D960)*24</f>
        <v>1.9999999998835847</v>
      </c>
      <c r="T960">
        <f>IF(C960&lt;=D960,1,0)</f>
        <v>0</v>
      </c>
      <c r="U960">
        <f>(C960-B960)*24</f>
        <v>12</v>
      </c>
      <c r="V960" s="2">
        <f>G960/(F960*U960)</f>
        <v>0.60260416666666672</v>
      </c>
      <c r="W960" t="str">
        <f>IF(OR(MONTH(B960)=12, MONTH(B960)&lt;=2), "Winter", IF(AND(MONTH(B960)&gt;=7, MONTH(B960)&lt;=9), "Monsoon", "Other"))</f>
        <v>Winter</v>
      </c>
      <c r="X960">
        <f>IF(C960&gt;D960,1,0)</f>
        <v>1</v>
      </c>
      <c r="Y960" t="str">
        <f t="shared" si="28"/>
        <v>Slight Delay</v>
      </c>
      <c r="Z960">
        <f t="shared" si="29"/>
        <v>0</v>
      </c>
      <c r="AA960" s="6" t="str">
        <f>TEXT(B960, "yyyy-mm-dd")</f>
        <v>2024-02-09</v>
      </c>
    </row>
    <row r="961" spans="1:27" x14ac:dyDescent="0.3">
      <c r="A961" t="s">
        <v>1049</v>
      </c>
      <c r="B961" s="1">
        <v>45331.958333333336</v>
      </c>
      <c r="C961" s="1">
        <v>45332.458333333336</v>
      </c>
      <c r="D961" s="1">
        <v>45332.375</v>
      </c>
      <c r="E961" t="s">
        <v>50</v>
      </c>
      <c r="F961">
        <v>848</v>
      </c>
      <c r="G961">
        <v>4397</v>
      </c>
      <c r="H961">
        <v>137</v>
      </c>
      <c r="I961">
        <v>12</v>
      </c>
      <c r="J961" t="s">
        <v>20</v>
      </c>
      <c r="K961" t="s">
        <v>34</v>
      </c>
      <c r="L961" t="s">
        <v>90</v>
      </c>
      <c r="M961" t="s">
        <v>23</v>
      </c>
      <c r="N961" t="s">
        <v>24</v>
      </c>
      <c r="O961">
        <v>4.2</v>
      </c>
      <c r="P961" t="s">
        <v>25</v>
      </c>
      <c r="Q961">
        <v>4.3</v>
      </c>
      <c r="R961">
        <v>4.2</v>
      </c>
      <c r="S961">
        <f>(C961-D961)*24</f>
        <v>2.0000000000582077</v>
      </c>
      <c r="T961">
        <f>IF(C961&lt;=D961,1,0)</f>
        <v>0</v>
      </c>
      <c r="U961">
        <f>(C961-B961)*24</f>
        <v>12</v>
      </c>
      <c r="V961" s="2">
        <f>G961/(F961*U961)</f>
        <v>0.43209512578616355</v>
      </c>
      <c r="W961" t="str">
        <f>IF(OR(MONTH(B961)=12, MONTH(B961)&lt;=2), "Winter", IF(AND(MONTH(B961)&gt;=7, MONTH(B961)&lt;=9), "Monsoon", "Other"))</f>
        <v>Winter</v>
      </c>
      <c r="X961">
        <f>IF(C961&gt;D961,1,0)</f>
        <v>1</v>
      </c>
      <c r="Y961" t="str">
        <f t="shared" si="28"/>
        <v>Slight Delay</v>
      </c>
      <c r="Z961">
        <f t="shared" si="29"/>
        <v>0</v>
      </c>
      <c r="AA961" s="6" t="str">
        <f>TEXT(B961, "yyyy-mm-dd")</f>
        <v>2024-02-09</v>
      </c>
    </row>
    <row r="962" spans="1:27" x14ac:dyDescent="0.3">
      <c r="A962" t="s">
        <v>1050</v>
      </c>
      <c r="B962" s="1">
        <v>45332</v>
      </c>
      <c r="C962" s="1">
        <v>45332.5</v>
      </c>
      <c r="D962" s="1">
        <v>45332.416666666664</v>
      </c>
      <c r="E962" t="s">
        <v>27</v>
      </c>
      <c r="F962">
        <v>432</v>
      </c>
      <c r="G962">
        <v>3724</v>
      </c>
      <c r="H962">
        <v>760</v>
      </c>
      <c r="I962">
        <v>25</v>
      </c>
      <c r="J962" t="s">
        <v>37</v>
      </c>
      <c r="K962" t="s">
        <v>21</v>
      </c>
      <c r="L962" t="s">
        <v>111</v>
      </c>
      <c r="M962" t="s">
        <v>48</v>
      </c>
      <c r="N962" t="s">
        <v>40</v>
      </c>
      <c r="O962">
        <v>4</v>
      </c>
      <c r="P962" t="s">
        <v>25</v>
      </c>
      <c r="Q962">
        <v>4.2</v>
      </c>
      <c r="R962">
        <v>4</v>
      </c>
      <c r="S962">
        <f>(C962-D962)*24</f>
        <v>2.0000000000582077</v>
      </c>
      <c r="T962">
        <f>IF(C962&lt;=D962,1,0)</f>
        <v>0</v>
      </c>
      <c r="U962">
        <f>(C962-B962)*24</f>
        <v>12</v>
      </c>
      <c r="V962" s="2">
        <f>G962/(F962*U962)</f>
        <v>0.71836419753086422</v>
      </c>
      <c r="W962" t="str">
        <f>IF(OR(MONTH(B962)=12, MONTH(B962)&lt;=2), "Winter", IF(AND(MONTH(B962)&gt;=7, MONTH(B962)&lt;=9), "Monsoon", "Other"))</f>
        <v>Winter</v>
      </c>
      <c r="X962">
        <f>IF(C962&gt;D962,1,0)</f>
        <v>1</v>
      </c>
      <c r="Y962" t="str">
        <f t="shared" ref="Y962:Y1001" si="30">IF(ROUND(S962*60,0)&lt;=30,"On-Time",IF(ROUND(S962*60,0)&lt;=120,"Slight Delay","Major Delay"))</f>
        <v>Slight Delay</v>
      </c>
      <c r="Z962">
        <f t="shared" ref="Z962:Z1001" si="31">IF(ROUND(S962, 2) &gt; 2, 1, 0)</f>
        <v>0</v>
      </c>
      <c r="AA962" s="6" t="str">
        <f>TEXT(B962, "yyyy-mm-dd")</f>
        <v>2024-02-10</v>
      </c>
    </row>
    <row r="963" spans="1:27" x14ac:dyDescent="0.3">
      <c r="A963" t="s">
        <v>1051</v>
      </c>
      <c r="B963" s="1">
        <v>45332.041666666664</v>
      </c>
      <c r="C963" s="1">
        <v>45332.541666666664</v>
      </c>
      <c r="D963" s="1">
        <v>45332.458333333336</v>
      </c>
      <c r="E963" t="s">
        <v>32</v>
      </c>
      <c r="F963">
        <v>793</v>
      </c>
      <c r="G963">
        <v>2687</v>
      </c>
      <c r="H963">
        <v>745</v>
      </c>
      <c r="I963">
        <v>1</v>
      </c>
      <c r="J963" t="s">
        <v>20</v>
      </c>
      <c r="K963" t="s">
        <v>38</v>
      </c>
      <c r="L963" t="s">
        <v>56</v>
      </c>
      <c r="M963" t="s">
        <v>61</v>
      </c>
      <c r="N963" t="s">
        <v>24</v>
      </c>
      <c r="O963">
        <v>3.8</v>
      </c>
      <c r="P963" t="s">
        <v>25</v>
      </c>
      <c r="Q963">
        <v>4.3</v>
      </c>
      <c r="R963">
        <v>3.8</v>
      </c>
      <c r="S963">
        <f>(C963-D963)*24</f>
        <v>1.9999999998835847</v>
      </c>
      <c r="T963">
        <f>IF(C963&lt;=D963,1,0)</f>
        <v>0</v>
      </c>
      <c r="U963">
        <f>(C963-B963)*24</f>
        <v>12</v>
      </c>
      <c r="V963" s="2">
        <f>G963/(F963*U963)</f>
        <v>0.28236654056326188</v>
      </c>
      <c r="W963" t="str">
        <f>IF(OR(MONTH(B963)=12, MONTH(B963)&lt;=2), "Winter", IF(AND(MONTH(B963)&gt;=7, MONTH(B963)&lt;=9), "Monsoon", "Other"))</f>
        <v>Winter</v>
      </c>
      <c r="X963">
        <f>IF(C963&gt;D963,1,0)</f>
        <v>1</v>
      </c>
      <c r="Y963" t="str">
        <f t="shared" si="30"/>
        <v>Slight Delay</v>
      </c>
      <c r="Z963">
        <f t="shared" si="31"/>
        <v>0</v>
      </c>
      <c r="AA963" s="6" t="str">
        <f>TEXT(B963, "yyyy-mm-dd")</f>
        <v>2024-02-10</v>
      </c>
    </row>
    <row r="964" spans="1:27" x14ac:dyDescent="0.3">
      <c r="A964" t="s">
        <v>1052</v>
      </c>
      <c r="B964" s="1">
        <v>45332.083333333336</v>
      </c>
      <c r="C964" s="1">
        <v>45332.583333333336</v>
      </c>
      <c r="D964" s="1">
        <v>45332.5</v>
      </c>
      <c r="E964" t="s">
        <v>55</v>
      </c>
      <c r="F964">
        <v>91</v>
      </c>
      <c r="G964">
        <v>3377</v>
      </c>
      <c r="H964">
        <v>315</v>
      </c>
      <c r="I964">
        <v>14</v>
      </c>
      <c r="J964" t="s">
        <v>37</v>
      </c>
      <c r="K964" t="s">
        <v>64</v>
      </c>
      <c r="L964" t="s">
        <v>76</v>
      </c>
      <c r="M964" t="s">
        <v>45</v>
      </c>
      <c r="N964" t="s">
        <v>24</v>
      </c>
      <c r="O964">
        <v>4.5</v>
      </c>
      <c r="P964" t="s">
        <v>25</v>
      </c>
      <c r="Q964">
        <v>4.2</v>
      </c>
      <c r="R964">
        <v>4.5</v>
      </c>
      <c r="S964">
        <f>(C964-D964)*24</f>
        <v>2.0000000000582077</v>
      </c>
      <c r="T964">
        <f>IF(C964&lt;=D964,1,0)</f>
        <v>0</v>
      </c>
      <c r="U964">
        <f>(C964-B964)*24</f>
        <v>12</v>
      </c>
      <c r="V964" s="2">
        <f>G964/(F964*U964)</f>
        <v>3.0924908424908426</v>
      </c>
      <c r="W964" t="str">
        <f>IF(OR(MONTH(B964)=12, MONTH(B964)&lt;=2), "Winter", IF(AND(MONTH(B964)&gt;=7, MONTH(B964)&lt;=9), "Monsoon", "Other"))</f>
        <v>Winter</v>
      </c>
      <c r="X964">
        <f>IF(C964&gt;D964,1,0)</f>
        <v>1</v>
      </c>
      <c r="Y964" t="str">
        <f t="shared" si="30"/>
        <v>Slight Delay</v>
      </c>
      <c r="Z964">
        <f t="shared" si="31"/>
        <v>0</v>
      </c>
      <c r="AA964" s="6" t="str">
        <f>TEXT(B964, "yyyy-mm-dd")</f>
        <v>2024-02-10</v>
      </c>
    </row>
    <row r="965" spans="1:27" x14ac:dyDescent="0.3">
      <c r="A965" t="s">
        <v>1053</v>
      </c>
      <c r="B965" s="1">
        <v>45332.125</v>
      </c>
      <c r="C965" s="1">
        <v>45332.625</v>
      </c>
      <c r="D965" s="1">
        <v>45332.541666666664</v>
      </c>
      <c r="E965" t="s">
        <v>55</v>
      </c>
      <c r="F965">
        <v>577</v>
      </c>
      <c r="G965">
        <v>3487</v>
      </c>
      <c r="H965">
        <v>330</v>
      </c>
      <c r="I965">
        <v>4</v>
      </c>
      <c r="J965" t="s">
        <v>28</v>
      </c>
      <c r="K965" t="s">
        <v>21</v>
      </c>
      <c r="L965" t="s">
        <v>84</v>
      </c>
      <c r="M965" t="s">
        <v>30</v>
      </c>
      <c r="N965" t="s">
        <v>24</v>
      </c>
      <c r="O965">
        <v>3.8</v>
      </c>
      <c r="P965" t="s">
        <v>25</v>
      </c>
      <c r="Q965">
        <v>4.3</v>
      </c>
      <c r="R965">
        <v>3.8</v>
      </c>
      <c r="S965">
        <f>(C965-D965)*24</f>
        <v>2.0000000000582077</v>
      </c>
      <c r="T965">
        <f>IF(C965&lt;=D965,1,0)</f>
        <v>0</v>
      </c>
      <c r="U965">
        <f>(C965-B965)*24</f>
        <v>12</v>
      </c>
      <c r="V965" s="2">
        <f>G965/(F965*U965)</f>
        <v>0.50361062969381865</v>
      </c>
      <c r="W965" t="str">
        <f>IF(OR(MONTH(B965)=12, MONTH(B965)&lt;=2), "Winter", IF(AND(MONTH(B965)&gt;=7, MONTH(B965)&lt;=9), "Monsoon", "Other"))</f>
        <v>Winter</v>
      </c>
      <c r="X965">
        <f>IF(C965&gt;D965,1,0)</f>
        <v>1</v>
      </c>
      <c r="Y965" t="str">
        <f t="shared" si="30"/>
        <v>Slight Delay</v>
      </c>
      <c r="Z965">
        <f t="shared" si="31"/>
        <v>0</v>
      </c>
      <c r="AA965" s="6" t="str">
        <f>TEXT(B965, "yyyy-mm-dd")</f>
        <v>2024-02-10</v>
      </c>
    </row>
    <row r="966" spans="1:27" x14ac:dyDescent="0.3">
      <c r="A966" t="s">
        <v>1054</v>
      </c>
      <c r="B966" s="1">
        <v>45332.166666666664</v>
      </c>
      <c r="C966" s="1">
        <v>45332.666666666664</v>
      </c>
      <c r="D966" s="1">
        <v>45332.583333333336</v>
      </c>
      <c r="E966" t="s">
        <v>50</v>
      </c>
      <c r="F966">
        <v>846</v>
      </c>
      <c r="G966">
        <v>2432</v>
      </c>
      <c r="H966">
        <v>491</v>
      </c>
      <c r="I966">
        <v>11</v>
      </c>
      <c r="J966" t="s">
        <v>28</v>
      </c>
      <c r="K966" t="s">
        <v>64</v>
      </c>
      <c r="L966" t="s">
        <v>39</v>
      </c>
      <c r="M966" t="s">
        <v>48</v>
      </c>
      <c r="N966" t="s">
        <v>24</v>
      </c>
      <c r="O966">
        <v>4.2</v>
      </c>
      <c r="P966" t="s">
        <v>25</v>
      </c>
      <c r="Q966">
        <v>4.2</v>
      </c>
      <c r="R966">
        <v>4.2</v>
      </c>
      <c r="S966">
        <f>(C966-D966)*24</f>
        <v>1.9999999998835847</v>
      </c>
      <c r="T966">
        <f>IF(C966&lt;=D966,1,0)</f>
        <v>0</v>
      </c>
      <c r="U966">
        <f>(C966-B966)*24</f>
        <v>12</v>
      </c>
      <c r="V966" s="2">
        <f>G966/(F966*U966)</f>
        <v>0.23955870764381404</v>
      </c>
      <c r="W966" t="str">
        <f>IF(OR(MONTH(B966)=12, MONTH(B966)&lt;=2), "Winter", IF(AND(MONTH(B966)&gt;=7, MONTH(B966)&lt;=9), "Monsoon", "Other"))</f>
        <v>Winter</v>
      </c>
      <c r="X966">
        <f>IF(C966&gt;D966,1,0)</f>
        <v>1</v>
      </c>
      <c r="Y966" t="str">
        <f t="shared" si="30"/>
        <v>Slight Delay</v>
      </c>
      <c r="Z966">
        <f t="shared" si="31"/>
        <v>0</v>
      </c>
      <c r="AA966" s="6" t="str">
        <f>TEXT(B966, "yyyy-mm-dd")</f>
        <v>2024-02-10</v>
      </c>
    </row>
    <row r="967" spans="1:27" x14ac:dyDescent="0.3">
      <c r="A967" t="s">
        <v>1055</v>
      </c>
      <c r="B967" s="1">
        <v>45332.208333333336</v>
      </c>
      <c r="C967" s="1">
        <v>45332.708333333336</v>
      </c>
      <c r="D967" s="1">
        <v>45332.625</v>
      </c>
      <c r="E967" t="s">
        <v>55</v>
      </c>
      <c r="F967">
        <v>737</v>
      </c>
      <c r="G967">
        <v>2028</v>
      </c>
      <c r="H967">
        <v>648</v>
      </c>
      <c r="I967">
        <v>22</v>
      </c>
      <c r="J967" t="s">
        <v>37</v>
      </c>
      <c r="K967" t="s">
        <v>38</v>
      </c>
      <c r="L967" t="s">
        <v>109</v>
      </c>
      <c r="M967" t="s">
        <v>61</v>
      </c>
      <c r="N967" t="s">
        <v>40</v>
      </c>
      <c r="P967" t="s">
        <v>25</v>
      </c>
      <c r="Q967">
        <v>4.4000000000000004</v>
      </c>
      <c r="R967">
        <v>4.4000000000000004</v>
      </c>
      <c r="S967">
        <f>(C967-D967)*24</f>
        <v>2.0000000000582077</v>
      </c>
      <c r="T967">
        <f>IF(C967&lt;=D967,1,0)</f>
        <v>0</v>
      </c>
      <c r="U967">
        <f>(C967-B967)*24</f>
        <v>12</v>
      </c>
      <c r="V967" s="2">
        <f>G967/(F967*U967)</f>
        <v>0.22930800542740842</v>
      </c>
      <c r="W967" t="str">
        <f>IF(OR(MONTH(B967)=12, MONTH(B967)&lt;=2), "Winter", IF(AND(MONTH(B967)&gt;=7, MONTH(B967)&lt;=9), "Monsoon", "Other"))</f>
        <v>Winter</v>
      </c>
      <c r="X967">
        <f>IF(C967&gt;D967,1,0)</f>
        <v>1</v>
      </c>
      <c r="Y967" t="str">
        <f t="shared" si="30"/>
        <v>Slight Delay</v>
      </c>
      <c r="Z967">
        <f t="shared" si="31"/>
        <v>0</v>
      </c>
      <c r="AA967" s="6" t="str">
        <f>TEXT(B967, "yyyy-mm-dd")</f>
        <v>2024-02-10</v>
      </c>
    </row>
    <row r="968" spans="1:27" x14ac:dyDescent="0.3">
      <c r="A968" t="s">
        <v>1056</v>
      </c>
      <c r="B968" s="1">
        <v>45332.25</v>
      </c>
      <c r="C968" s="1">
        <v>45332.75</v>
      </c>
      <c r="D968" s="1">
        <v>45332.666666666664</v>
      </c>
      <c r="E968" t="s">
        <v>32</v>
      </c>
      <c r="F968">
        <v>243</v>
      </c>
      <c r="G968">
        <v>1188</v>
      </c>
      <c r="H968">
        <v>709</v>
      </c>
      <c r="I968">
        <v>8</v>
      </c>
      <c r="J968" t="s">
        <v>37</v>
      </c>
      <c r="K968" t="s">
        <v>34</v>
      </c>
      <c r="L968" t="s">
        <v>70</v>
      </c>
      <c r="M968" t="s">
        <v>45</v>
      </c>
      <c r="N968" t="s">
        <v>40</v>
      </c>
      <c r="O968">
        <v>4.5</v>
      </c>
      <c r="P968" t="s">
        <v>25</v>
      </c>
      <c r="Q968">
        <v>4.2</v>
      </c>
      <c r="R968">
        <v>4.5</v>
      </c>
      <c r="S968">
        <f>(C968-D968)*24</f>
        <v>2.0000000000582077</v>
      </c>
      <c r="T968">
        <f>IF(C968&lt;=D968,1,0)</f>
        <v>0</v>
      </c>
      <c r="U968">
        <f>(C968-B968)*24</f>
        <v>12</v>
      </c>
      <c r="V968" s="2">
        <f>G968/(F968*U968)</f>
        <v>0.40740740740740738</v>
      </c>
      <c r="W968" t="str">
        <f>IF(OR(MONTH(B968)=12, MONTH(B968)&lt;=2), "Winter", IF(AND(MONTH(B968)&gt;=7, MONTH(B968)&lt;=9), "Monsoon", "Other"))</f>
        <v>Winter</v>
      </c>
      <c r="X968">
        <f>IF(C968&gt;D968,1,0)</f>
        <v>1</v>
      </c>
      <c r="Y968" t="str">
        <f t="shared" si="30"/>
        <v>Slight Delay</v>
      </c>
      <c r="Z968">
        <f t="shared" si="31"/>
        <v>0</v>
      </c>
      <c r="AA968" s="6" t="str">
        <f>TEXT(B968, "yyyy-mm-dd")</f>
        <v>2024-02-10</v>
      </c>
    </row>
    <row r="969" spans="1:27" x14ac:dyDescent="0.3">
      <c r="A969" t="s">
        <v>1057</v>
      </c>
      <c r="B969" s="1">
        <v>45332.291666666664</v>
      </c>
      <c r="C969" s="1">
        <v>45332.791666666664</v>
      </c>
      <c r="D969" s="1">
        <v>45332.708333333336</v>
      </c>
      <c r="E969" t="s">
        <v>19</v>
      </c>
      <c r="F969">
        <v>801</v>
      </c>
      <c r="G969">
        <v>2464</v>
      </c>
      <c r="H969">
        <v>618</v>
      </c>
      <c r="I969">
        <v>2</v>
      </c>
      <c r="J969" t="s">
        <v>28</v>
      </c>
      <c r="K969" t="s">
        <v>34</v>
      </c>
      <c r="L969" t="s">
        <v>253</v>
      </c>
      <c r="M969" t="s">
        <v>23</v>
      </c>
      <c r="N969" t="s">
        <v>24</v>
      </c>
      <c r="O969">
        <v>4.7</v>
      </c>
      <c r="P969" t="s">
        <v>25</v>
      </c>
      <c r="Q969">
        <v>4.3</v>
      </c>
      <c r="R969">
        <v>4.7</v>
      </c>
      <c r="S969">
        <f>(C969-D969)*24</f>
        <v>1.9999999998835847</v>
      </c>
      <c r="T969">
        <f>IF(C969&lt;=D969,1,0)</f>
        <v>0</v>
      </c>
      <c r="U969">
        <f>(C969-B969)*24</f>
        <v>12</v>
      </c>
      <c r="V969" s="2">
        <f>G969/(F969*U969)</f>
        <v>0.25634623387432376</v>
      </c>
      <c r="W969" t="str">
        <f>IF(OR(MONTH(B969)=12, MONTH(B969)&lt;=2), "Winter", IF(AND(MONTH(B969)&gt;=7, MONTH(B969)&lt;=9), "Monsoon", "Other"))</f>
        <v>Winter</v>
      </c>
      <c r="X969">
        <f>IF(C969&gt;D969,1,0)</f>
        <v>1</v>
      </c>
      <c r="Y969" t="str">
        <f t="shared" si="30"/>
        <v>Slight Delay</v>
      </c>
      <c r="Z969">
        <f t="shared" si="31"/>
        <v>0</v>
      </c>
      <c r="AA969" s="6" t="str">
        <f>TEXT(B969, "yyyy-mm-dd")</f>
        <v>2024-02-10</v>
      </c>
    </row>
    <row r="970" spans="1:27" x14ac:dyDescent="0.3">
      <c r="A970" t="s">
        <v>1058</v>
      </c>
      <c r="B970" s="1">
        <v>45332.333333333336</v>
      </c>
      <c r="C970" s="1">
        <v>45332.833333333336</v>
      </c>
      <c r="D970" s="1">
        <v>45332.75</v>
      </c>
      <c r="E970" t="s">
        <v>66</v>
      </c>
      <c r="F970">
        <v>476</v>
      </c>
      <c r="G970">
        <v>1053</v>
      </c>
      <c r="H970">
        <v>549</v>
      </c>
      <c r="I970">
        <v>24</v>
      </c>
      <c r="J970" t="s">
        <v>37</v>
      </c>
      <c r="K970" t="s">
        <v>38</v>
      </c>
      <c r="L970" t="s">
        <v>60</v>
      </c>
      <c r="M970" t="s">
        <v>48</v>
      </c>
      <c r="N970" t="s">
        <v>24</v>
      </c>
      <c r="O970">
        <v>4.2</v>
      </c>
      <c r="P970" t="s">
        <v>25</v>
      </c>
      <c r="Q970">
        <v>4.2</v>
      </c>
      <c r="R970">
        <v>4.2</v>
      </c>
      <c r="S970">
        <f>(C970-D970)*24</f>
        <v>2.0000000000582077</v>
      </c>
      <c r="T970">
        <f>IF(C970&lt;=D970,1,0)</f>
        <v>0</v>
      </c>
      <c r="U970">
        <f>(C970-B970)*24</f>
        <v>12</v>
      </c>
      <c r="V970" s="2">
        <f>G970/(F970*U970)</f>
        <v>0.18434873949579833</v>
      </c>
      <c r="W970" t="str">
        <f>IF(OR(MONTH(B970)=12, MONTH(B970)&lt;=2), "Winter", IF(AND(MONTH(B970)&gt;=7, MONTH(B970)&lt;=9), "Monsoon", "Other"))</f>
        <v>Winter</v>
      </c>
      <c r="X970">
        <f>IF(C970&gt;D970,1,0)</f>
        <v>1</v>
      </c>
      <c r="Y970" t="str">
        <f t="shared" si="30"/>
        <v>Slight Delay</v>
      </c>
      <c r="Z970">
        <f t="shared" si="31"/>
        <v>0</v>
      </c>
      <c r="AA970" s="6" t="str">
        <f>TEXT(B970, "yyyy-mm-dd")</f>
        <v>2024-02-10</v>
      </c>
    </row>
    <row r="971" spans="1:27" x14ac:dyDescent="0.3">
      <c r="A971" t="s">
        <v>1059</v>
      </c>
      <c r="B971" s="1">
        <v>45332.375</v>
      </c>
      <c r="C971" s="1">
        <v>45332.875</v>
      </c>
      <c r="D971" s="1">
        <v>45332.791666666664</v>
      </c>
      <c r="E971" t="s">
        <v>66</v>
      </c>
      <c r="F971">
        <v>414</v>
      </c>
      <c r="G971">
        <v>4444</v>
      </c>
      <c r="H971">
        <v>626</v>
      </c>
      <c r="I971">
        <v>9</v>
      </c>
      <c r="J971" t="s">
        <v>33</v>
      </c>
      <c r="K971" t="s">
        <v>21</v>
      </c>
      <c r="L971" t="s">
        <v>115</v>
      </c>
      <c r="M971" t="s">
        <v>30</v>
      </c>
      <c r="N971" t="s">
        <v>40</v>
      </c>
      <c r="O971">
        <v>3.8</v>
      </c>
      <c r="P971" t="s">
        <v>25</v>
      </c>
      <c r="Q971">
        <v>4.3</v>
      </c>
      <c r="R971">
        <v>3.8</v>
      </c>
      <c r="S971">
        <f>(C971-D971)*24</f>
        <v>2.0000000000582077</v>
      </c>
      <c r="T971">
        <f>IF(C971&lt;=D971,1,0)</f>
        <v>0</v>
      </c>
      <c r="U971">
        <f>(C971-B971)*24</f>
        <v>12</v>
      </c>
      <c r="V971" s="2">
        <f>G971/(F971*U971)</f>
        <v>0.89452495974235102</v>
      </c>
      <c r="W971" t="str">
        <f>IF(OR(MONTH(B971)=12, MONTH(B971)&lt;=2), "Winter", IF(AND(MONTH(B971)&gt;=7, MONTH(B971)&lt;=9), "Monsoon", "Other"))</f>
        <v>Winter</v>
      </c>
      <c r="X971">
        <f>IF(C971&gt;D971,1,0)</f>
        <v>1</v>
      </c>
      <c r="Y971" t="str">
        <f t="shared" si="30"/>
        <v>Slight Delay</v>
      </c>
      <c r="Z971">
        <f t="shared" si="31"/>
        <v>0</v>
      </c>
      <c r="AA971" s="6" t="str">
        <f>TEXT(B971, "yyyy-mm-dd")</f>
        <v>2024-02-10</v>
      </c>
    </row>
    <row r="972" spans="1:27" x14ac:dyDescent="0.3">
      <c r="A972" t="s">
        <v>1060</v>
      </c>
      <c r="B972" s="1">
        <v>45332.416666666664</v>
      </c>
      <c r="C972" s="1">
        <v>45332.916666666664</v>
      </c>
      <c r="D972" s="1">
        <v>45332.833333333336</v>
      </c>
      <c r="E972" t="s">
        <v>19</v>
      </c>
      <c r="F972">
        <v>390</v>
      </c>
      <c r="G972">
        <v>1876</v>
      </c>
      <c r="H972">
        <v>610</v>
      </c>
      <c r="I972">
        <v>12</v>
      </c>
      <c r="J972" t="s">
        <v>28</v>
      </c>
      <c r="K972" t="s">
        <v>21</v>
      </c>
      <c r="L972" t="s">
        <v>201</v>
      </c>
      <c r="M972" t="s">
        <v>48</v>
      </c>
      <c r="N972" t="s">
        <v>40</v>
      </c>
      <c r="P972" t="s">
        <v>25</v>
      </c>
      <c r="Q972">
        <v>4.2</v>
      </c>
      <c r="R972">
        <v>4.2</v>
      </c>
      <c r="S972">
        <f>(C972-D972)*24</f>
        <v>1.9999999998835847</v>
      </c>
      <c r="T972">
        <f>IF(C972&lt;=D972,1,0)</f>
        <v>0</v>
      </c>
      <c r="U972">
        <f>(C972-B972)*24</f>
        <v>12</v>
      </c>
      <c r="V972" s="2">
        <f>G972/(F972*U972)</f>
        <v>0.40085470085470087</v>
      </c>
      <c r="W972" t="str">
        <f>IF(OR(MONTH(B972)=12, MONTH(B972)&lt;=2), "Winter", IF(AND(MONTH(B972)&gt;=7, MONTH(B972)&lt;=9), "Monsoon", "Other"))</f>
        <v>Winter</v>
      </c>
      <c r="X972">
        <f>IF(C972&gt;D972,1,0)</f>
        <v>1</v>
      </c>
      <c r="Y972" t="str">
        <f t="shared" si="30"/>
        <v>Slight Delay</v>
      </c>
      <c r="Z972">
        <f t="shared" si="31"/>
        <v>0</v>
      </c>
      <c r="AA972" s="6" t="str">
        <f>TEXT(B972, "yyyy-mm-dd")</f>
        <v>2024-02-10</v>
      </c>
    </row>
    <row r="973" spans="1:27" x14ac:dyDescent="0.3">
      <c r="A973" t="s">
        <v>1061</v>
      </c>
      <c r="B973" s="1">
        <v>45332.458333333336</v>
      </c>
      <c r="C973" s="1">
        <v>45332.958333333336</v>
      </c>
      <c r="D973" s="1">
        <v>45332.875</v>
      </c>
      <c r="E973" t="s">
        <v>66</v>
      </c>
      <c r="F973">
        <v>167</v>
      </c>
      <c r="G973">
        <v>4845</v>
      </c>
      <c r="H973">
        <v>403</v>
      </c>
      <c r="I973">
        <v>3</v>
      </c>
      <c r="J973" t="s">
        <v>20</v>
      </c>
      <c r="K973" t="s">
        <v>34</v>
      </c>
      <c r="L973" t="s">
        <v>74</v>
      </c>
      <c r="M973" t="s">
        <v>48</v>
      </c>
      <c r="N973" t="s">
        <v>40</v>
      </c>
      <c r="P973" t="s">
        <v>25</v>
      </c>
      <c r="Q973">
        <v>4.2</v>
      </c>
      <c r="R973">
        <v>4.2</v>
      </c>
      <c r="S973">
        <f>(C973-D973)*24</f>
        <v>2.0000000000582077</v>
      </c>
      <c r="T973">
        <f>IF(C973&lt;=D973,1,0)</f>
        <v>0</v>
      </c>
      <c r="U973">
        <f>(C973-B973)*24</f>
        <v>12</v>
      </c>
      <c r="V973" s="2">
        <f>G973/(F973*U973)</f>
        <v>2.4176646706586826</v>
      </c>
      <c r="W973" t="str">
        <f>IF(OR(MONTH(B973)=12, MONTH(B973)&lt;=2), "Winter", IF(AND(MONTH(B973)&gt;=7, MONTH(B973)&lt;=9), "Monsoon", "Other"))</f>
        <v>Winter</v>
      </c>
      <c r="X973">
        <f>IF(C973&gt;D973,1,0)</f>
        <v>1</v>
      </c>
      <c r="Y973" t="str">
        <f t="shared" si="30"/>
        <v>Slight Delay</v>
      </c>
      <c r="Z973">
        <f t="shared" si="31"/>
        <v>0</v>
      </c>
      <c r="AA973" s="6" t="str">
        <f>TEXT(B973, "yyyy-mm-dd")</f>
        <v>2024-02-10</v>
      </c>
    </row>
    <row r="974" spans="1:27" x14ac:dyDescent="0.3">
      <c r="A974" t="s">
        <v>1062</v>
      </c>
      <c r="B974" s="1">
        <v>45332.5</v>
      </c>
      <c r="C974" s="1">
        <v>45333</v>
      </c>
      <c r="D974" s="1">
        <v>45332.916666666664</v>
      </c>
      <c r="E974" t="s">
        <v>19</v>
      </c>
      <c r="F974">
        <v>882</v>
      </c>
      <c r="G974">
        <v>2388</v>
      </c>
      <c r="H974">
        <v>185</v>
      </c>
      <c r="I974">
        <v>29</v>
      </c>
      <c r="J974" t="s">
        <v>20</v>
      </c>
      <c r="K974" t="s">
        <v>34</v>
      </c>
      <c r="L974" t="s">
        <v>184</v>
      </c>
      <c r="M974" t="s">
        <v>61</v>
      </c>
      <c r="N974" t="s">
        <v>24</v>
      </c>
      <c r="O974">
        <v>4.5</v>
      </c>
      <c r="P974" t="s">
        <v>25</v>
      </c>
      <c r="Q974">
        <v>4.3</v>
      </c>
      <c r="R974">
        <v>4.5</v>
      </c>
      <c r="S974">
        <f>(C974-D974)*24</f>
        <v>2.0000000000582077</v>
      </c>
      <c r="T974">
        <f>IF(C974&lt;=D974,1,0)</f>
        <v>0</v>
      </c>
      <c r="U974">
        <f>(C974-B974)*24</f>
        <v>12</v>
      </c>
      <c r="V974" s="2">
        <f>G974/(F974*U974)</f>
        <v>0.2256235827664399</v>
      </c>
      <c r="W974" t="str">
        <f>IF(OR(MONTH(B974)=12, MONTH(B974)&lt;=2), "Winter", IF(AND(MONTH(B974)&gt;=7, MONTH(B974)&lt;=9), "Monsoon", "Other"))</f>
        <v>Winter</v>
      </c>
      <c r="X974">
        <f>IF(C974&gt;D974,1,0)</f>
        <v>1</v>
      </c>
      <c r="Y974" t="str">
        <f t="shared" si="30"/>
        <v>Slight Delay</v>
      </c>
      <c r="Z974">
        <f t="shared" si="31"/>
        <v>0</v>
      </c>
      <c r="AA974" s="6" t="str">
        <f>TEXT(B974, "yyyy-mm-dd")</f>
        <v>2024-02-10</v>
      </c>
    </row>
    <row r="975" spans="1:27" x14ac:dyDescent="0.3">
      <c r="A975" t="s">
        <v>1063</v>
      </c>
      <c r="B975" s="1">
        <v>45332.541666666664</v>
      </c>
      <c r="C975" s="1">
        <v>45333.041666666664</v>
      </c>
      <c r="D975" s="1">
        <v>45332.958333333336</v>
      </c>
      <c r="E975" t="s">
        <v>66</v>
      </c>
      <c r="F975">
        <v>542</v>
      </c>
      <c r="G975">
        <v>2969</v>
      </c>
      <c r="H975">
        <v>324</v>
      </c>
      <c r="I975">
        <v>20</v>
      </c>
      <c r="J975" t="s">
        <v>20</v>
      </c>
      <c r="K975" t="s">
        <v>38</v>
      </c>
      <c r="L975" t="s">
        <v>51</v>
      </c>
      <c r="M975" t="s">
        <v>30</v>
      </c>
      <c r="N975" t="s">
        <v>40</v>
      </c>
      <c r="O975">
        <v>4</v>
      </c>
      <c r="P975" t="s">
        <v>25</v>
      </c>
      <c r="Q975">
        <v>4.3</v>
      </c>
      <c r="R975">
        <v>4</v>
      </c>
      <c r="S975">
        <f>(C975-D975)*24</f>
        <v>1.9999999998835847</v>
      </c>
      <c r="T975">
        <f>IF(C975&lt;=D975,1,0)</f>
        <v>0</v>
      </c>
      <c r="U975">
        <f>(C975-B975)*24</f>
        <v>12</v>
      </c>
      <c r="V975" s="2">
        <f>G975/(F975*U975)</f>
        <v>0.45648831488314884</v>
      </c>
      <c r="W975" t="str">
        <f>IF(OR(MONTH(B975)=12, MONTH(B975)&lt;=2), "Winter", IF(AND(MONTH(B975)&gt;=7, MONTH(B975)&lt;=9), "Monsoon", "Other"))</f>
        <v>Winter</v>
      </c>
      <c r="X975">
        <f>IF(C975&gt;D975,1,0)</f>
        <v>1</v>
      </c>
      <c r="Y975" t="str">
        <f t="shared" si="30"/>
        <v>Slight Delay</v>
      </c>
      <c r="Z975">
        <f t="shared" si="31"/>
        <v>0</v>
      </c>
      <c r="AA975" s="6" t="str">
        <f>TEXT(B975, "yyyy-mm-dd")</f>
        <v>2024-02-10</v>
      </c>
    </row>
    <row r="976" spans="1:27" x14ac:dyDescent="0.3">
      <c r="A976" t="s">
        <v>1064</v>
      </c>
      <c r="B976" s="1">
        <v>45332.583333333336</v>
      </c>
      <c r="C976" s="1">
        <v>45333.083333333336</v>
      </c>
      <c r="D976" s="1">
        <v>45333</v>
      </c>
      <c r="E976" t="s">
        <v>27</v>
      </c>
      <c r="F976">
        <v>829</v>
      </c>
      <c r="G976">
        <v>1590</v>
      </c>
      <c r="H976">
        <v>789</v>
      </c>
      <c r="I976">
        <v>9</v>
      </c>
      <c r="J976" t="s">
        <v>37</v>
      </c>
      <c r="K976" t="s">
        <v>38</v>
      </c>
      <c r="L976" t="s">
        <v>231</v>
      </c>
      <c r="M976" t="s">
        <v>45</v>
      </c>
      <c r="N976" t="s">
        <v>40</v>
      </c>
      <c r="O976">
        <v>4.5</v>
      </c>
      <c r="P976" t="s">
        <v>25</v>
      </c>
      <c r="Q976">
        <v>4.2</v>
      </c>
      <c r="R976">
        <v>4.5</v>
      </c>
      <c r="S976">
        <f>(C976-D976)*24</f>
        <v>2.0000000000582077</v>
      </c>
      <c r="T976">
        <f>IF(C976&lt;=D976,1,0)</f>
        <v>0</v>
      </c>
      <c r="U976">
        <f>(C976-B976)*24</f>
        <v>12</v>
      </c>
      <c r="V976" s="2">
        <f>G976/(F976*U976)</f>
        <v>0.15983112183353437</v>
      </c>
      <c r="W976" t="str">
        <f>IF(OR(MONTH(B976)=12, MONTH(B976)&lt;=2), "Winter", IF(AND(MONTH(B976)&gt;=7, MONTH(B976)&lt;=9), "Monsoon", "Other"))</f>
        <v>Winter</v>
      </c>
      <c r="X976">
        <f>IF(C976&gt;D976,1,0)</f>
        <v>1</v>
      </c>
      <c r="Y976" t="str">
        <f t="shared" si="30"/>
        <v>Slight Delay</v>
      </c>
      <c r="Z976">
        <f t="shared" si="31"/>
        <v>0</v>
      </c>
      <c r="AA976" s="6" t="str">
        <f>TEXT(B976, "yyyy-mm-dd")</f>
        <v>2024-02-10</v>
      </c>
    </row>
    <row r="977" spans="1:27" x14ac:dyDescent="0.3">
      <c r="A977" t="s">
        <v>1065</v>
      </c>
      <c r="B977" s="1">
        <v>45332.625</v>
      </c>
      <c r="C977" s="1">
        <v>45333.125</v>
      </c>
      <c r="D977" s="1">
        <v>45333.041666666664</v>
      </c>
      <c r="E977" t="s">
        <v>27</v>
      </c>
      <c r="F977">
        <v>616</v>
      </c>
      <c r="G977">
        <v>3427</v>
      </c>
      <c r="H977">
        <v>487</v>
      </c>
      <c r="I977">
        <v>27</v>
      </c>
      <c r="J977" t="s">
        <v>33</v>
      </c>
      <c r="K977" t="s">
        <v>34</v>
      </c>
      <c r="L977" t="s">
        <v>44</v>
      </c>
      <c r="M977" t="s">
        <v>61</v>
      </c>
      <c r="N977" t="s">
        <v>40</v>
      </c>
      <c r="P977" t="s">
        <v>25</v>
      </c>
      <c r="Q977">
        <v>4.4000000000000004</v>
      </c>
      <c r="R977">
        <v>4.4000000000000004</v>
      </c>
      <c r="S977">
        <f>(C977-D977)*24</f>
        <v>2.0000000000582077</v>
      </c>
      <c r="T977">
        <f>IF(C977&lt;=D977,1,0)</f>
        <v>0</v>
      </c>
      <c r="U977">
        <f>(C977-B977)*24</f>
        <v>12</v>
      </c>
      <c r="V977" s="2">
        <f>G977/(F977*U977)</f>
        <v>0.46360930735930733</v>
      </c>
      <c r="W977" t="str">
        <f>IF(OR(MONTH(B977)=12, MONTH(B977)&lt;=2), "Winter", IF(AND(MONTH(B977)&gt;=7, MONTH(B977)&lt;=9), "Monsoon", "Other"))</f>
        <v>Winter</v>
      </c>
      <c r="X977">
        <f>IF(C977&gt;D977,1,0)</f>
        <v>1</v>
      </c>
      <c r="Y977" t="str">
        <f t="shared" si="30"/>
        <v>Slight Delay</v>
      </c>
      <c r="Z977">
        <f t="shared" si="31"/>
        <v>0</v>
      </c>
      <c r="AA977" s="6" t="str">
        <f>TEXT(B977, "yyyy-mm-dd")</f>
        <v>2024-02-10</v>
      </c>
    </row>
    <row r="978" spans="1:27" x14ac:dyDescent="0.3">
      <c r="A978" t="s">
        <v>1066</v>
      </c>
      <c r="B978" s="1">
        <v>45332.666666666664</v>
      </c>
      <c r="C978" s="1">
        <v>45333.166666666664</v>
      </c>
      <c r="D978" s="1">
        <v>45333.083333333336</v>
      </c>
      <c r="E978" t="s">
        <v>55</v>
      </c>
      <c r="F978">
        <v>455</v>
      </c>
      <c r="G978">
        <v>668</v>
      </c>
      <c r="H978">
        <v>419</v>
      </c>
      <c r="I978">
        <v>20</v>
      </c>
      <c r="J978" t="s">
        <v>37</v>
      </c>
      <c r="K978" t="s">
        <v>64</v>
      </c>
      <c r="L978" t="s">
        <v>56</v>
      </c>
      <c r="M978" t="s">
        <v>48</v>
      </c>
      <c r="N978" t="s">
        <v>24</v>
      </c>
      <c r="O978">
        <v>4</v>
      </c>
      <c r="P978" t="s">
        <v>25</v>
      </c>
      <c r="Q978">
        <v>4.2</v>
      </c>
      <c r="R978">
        <v>4</v>
      </c>
      <c r="S978">
        <f>(C978-D978)*24</f>
        <v>1.9999999998835847</v>
      </c>
      <c r="T978">
        <f>IF(C978&lt;=D978,1,0)</f>
        <v>0</v>
      </c>
      <c r="U978">
        <f>(C978-B978)*24</f>
        <v>12</v>
      </c>
      <c r="V978" s="2">
        <f>G978/(F978*U978)</f>
        <v>0.12234432234432234</v>
      </c>
      <c r="W978" t="str">
        <f>IF(OR(MONTH(B978)=12, MONTH(B978)&lt;=2), "Winter", IF(AND(MONTH(B978)&gt;=7, MONTH(B978)&lt;=9), "Monsoon", "Other"))</f>
        <v>Winter</v>
      </c>
      <c r="X978">
        <f>IF(C978&gt;D978,1,0)</f>
        <v>1</v>
      </c>
      <c r="Y978" t="str">
        <f t="shared" si="30"/>
        <v>Slight Delay</v>
      </c>
      <c r="Z978">
        <f t="shared" si="31"/>
        <v>0</v>
      </c>
      <c r="AA978" s="6" t="str">
        <f>TEXT(B978, "yyyy-mm-dd")</f>
        <v>2024-02-10</v>
      </c>
    </row>
    <row r="979" spans="1:27" x14ac:dyDescent="0.3">
      <c r="A979" t="s">
        <v>1067</v>
      </c>
      <c r="B979" s="1">
        <v>45332.708333333336</v>
      </c>
      <c r="C979" s="1">
        <v>45333.208333333336</v>
      </c>
      <c r="D979" s="1">
        <v>45333.125</v>
      </c>
      <c r="E979" t="s">
        <v>50</v>
      </c>
      <c r="F979">
        <v>727</v>
      </c>
      <c r="G979">
        <v>529</v>
      </c>
      <c r="H979">
        <v>343</v>
      </c>
      <c r="I979">
        <v>4</v>
      </c>
      <c r="J979" t="s">
        <v>33</v>
      </c>
      <c r="K979" t="s">
        <v>38</v>
      </c>
      <c r="L979" t="s">
        <v>53</v>
      </c>
      <c r="M979" t="s">
        <v>61</v>
      </c>
      <c r="N979" t="s">
        <v>40</v>
      </c>
      <c r="P979" t="s">
        <v>25</v>
      </c>
      <c r="Q979">
        <v>4.4000000000000004</v>
      </c>
      <c r="R979">
        <v>4.4000000000000004</v>
      </c>
      <c r="S979">
        <f>(C979-D979)*24</f>
        <v>2.0000000000582077</v>
      </c>
      <c r="T979">
        <f>IF(C979&lt;=D979,1,0)</f>
        <v>0</v>
      </c>
      <c r="U979">
        <f>(C979-B979)*24</f>
        <v>12</v>
      </c>
      <c r="V979" s="2">
        <f>G979/(F979*U979)</f>
        <v>6.0637322329206787E-2</v>
      </c>
      <c r="W979" t="str">
        <f>IF(OR(MONTH(B979)=12, MONTH(B979)&lt;=2), "Winter", IF(AND(MONTH(B979)&gt;=7, MONTH(B979)&lt;=9), "Monsoon", "Other"))</f>
        <v>Winter</v>
      </c>
      <c r="X979">
        <f>IF(C979&gt;D979,1,0)</f>
        <v>1</v>
      </c>
      <c r="Y979" t="str">
        <f t="shared" si="30"/>
        <v>Slight Delay</v>
      </c>
      <c r="Z979">
        <f t="shared" si="31"/>
        <v>0</v>
      </c>
      <c r="AA979" s="6" t="str">
        <f>TEXT(B979, "yyyy-mm-dd")</f>
        <v>2024-02-10</v>
      </c>
    </row>
    <row r="980" spans="1:27" x14ac:dyDescent="0.3">
      <c r="A980" t="s">
        <v>1068</v>
      </c>
      <c r="B980" s="1">
        <v>45332.75</v>
      </c>
      <c r="C980" s="1">
        <v>45333.25</v>
      </c>
      <c r="D980" s="1">
        <v>45333.166666666664</v>
      </c>
      <c r="E980" t="s">
        <v>19</v>
      </c>
      <c r="F980">
        <v>50</v>
      </c>
      <c r="G980">
        <v>1509</v>
      </c>
      <c r="H980">
        <v>549</v>
      </c>
      <c r="I980">
        <v>19</v>
      </c>
      <c r="J980" t="s">
        <v>20</v>
      </c>
      <c r="K980" t="s">
        <v>34</v>
      </c>
      <c r="L980" t="s">
        <v>92</v>
      </c>
      <c r="M980" t="s">
        <v>61</v>
      </c>
      <c r="N980" t="s">
        <v>24</v>
      </c>
      <c r="P980" t="s">
        <v>25</v>
      </c>
      <c r="Q980">
        <v>4.3</v>
      </c>
      <c r="R980">
        <v>4.3</v>
      </c>
      <c r="S980">
        <f>(C980-D980)*24</f>
        <v>2.0000000000582077</v>
      </c>
      <c r="T980">
        <f>IF(C980&lt;=D980,1,0)</f>
        <v>0</v>
      </c>
      <c r="U980">
        <f>(C980-B980)*24</f>
        <v>12</v>
      </c>
      <c r="V980" s="2">
        <f>G980/(F980*U980)</f>
        <v>2.5150000000000001</v>
      </c>
      <c r="W980" t="str">
        <f>IF(OR(MONTH(B980)=12, MONTH(B980)&lt;=2), "Winter", IF(AND(MONTH(B980)&gt;=7, MONTH(B980)&lt;=9), "Monsoon", "Other"))</f>
        <v>Winter</v>
      </c>
      <c r="X980">
        <f>IF(C980&gt;D980,1,0)</f>
        <v>1</v>
      </c>
      <c r="Y980" t="str">
        <f t="shared" si="30"/>
        <v>Slight Delay</v>
      </c>
      <c r="Z980">
        <f t="shared" si="31"/>
        <v>0</v>
      </c>
      <c r="AA980" s="6" t="str">
        <f>TEXT(B980, "yyyy-mm-dd")</f>
        <v>2024-02-10</v>
      </c>
    </row>
    <row r="981" spans="1:27" x14ac:dyDescent="0.3">
      <c r="A981" t="s">
        <v>1069</v>
      </c>
      <c r="B981" s="1">
        <v>45332.791666666664</v>
      </c>
      <c r="C981" s="1">
        <v>45333.291666666664</v>
      </c>
      <c r="D981" s="1">
        <v>45333.208333333336</v>
      </c>
      <c r="E981" t="s">
        <v>32</v>
      </c>
      <c r="F981">
        <v>132</v>
      </c>
      <c r="G981">
        <v>1751</v>
      </c>
      <c r="H981">
        <v>565</v>
      </c>
      <c r="I981">
        <v>10</v>
      </c>
      <c r="J981" t="s">
        <v>28</v>
      </c>
      <c r="K981" t="s">
        <v>34</v>
      </c>
      <c r="L981" t="s">
        <v>111</v>
      </c>
      <c r="M981" t="s">
        <v>48</v>
      </c>
      <c r="N981" t="s">
        <v>24</v>
      </c>
      <c r="O981">
        <v>4.7</v>
      </c>
      <c r="P981" t="s">
        <v>25</v>
      </c>
      <c r="Q981">
        <v>4.2</v>
      </c>
      <c r="R981">
        <v>4.7</v>
      </c>
      <c r="S981">
        <f>(C981-D981)*24</f>
        <v>1.9999999998835847</v>
      </c>
      <c r="T981">
        <f>IF(C981&lt;=D981,1,0)</f>
        <v>0</v>
      </c>
      <c r="U981">
        <f>(C981-B981)*24</f>
        <v>12</v>
      </c>
      <c r="V981" s="2">
        <f>G981/(F981*U981)</f>
        <v>1.105429292929293</v>
      </c>
      <c r="W981" t="str">
        <f>IF(OR(MONTH(B981)=12, MONTH(B981)&lt;=2), "Winter", IF(AND(MONTH(B981)&gt;=7, MONTH(B981)&lt;=9), "Monsoon", "Other"))</f>
        <v>Winter</v>
      </c>
      <c r="X981">
        <f>IF(C981&gt;D981,1,0)</f>
        <v>1</v>
      </c>
      <c r="Y981" t="str">
        <f t="shared" si="30"/>
        <v>Slight Delay</v>
      </c>
      <c r="Z981">
        <f t="shared" si="31"/>
        <v>0</v>
      </c>
      <c r="AA981" s="6" t="str">
        <f>TEXT(B981, "yyyy-mm-dd")</f>
        <v>2024-02-10</v>
      </c>
    </row>
    <row r="982" spans="1:27" x14ac:dyDescent="0.3">
      <c r="A982" t="s">
        <v>1070</v>
      </c>
      <c r="B982" s="1">
        <v>45332.833333333336</v>
      </c>
      <c r="C982" s="1">
        <v>45333.333333333336</v>
      </c>
      <c r="D982" s="1">
        <v>45333.25</v>
      </c>
      <c r="E982" t="s">
        <v>66</v>
      </c>
      <c r="F982">
        <v>103</v>
      </c>
      <c r="G982">
        <v>2790</v>
      </c>
      <c r="H982">
        <v>612</v>
      </c>
      <c r="I982">
        <v>26</v>
      </c>
      <c r="J982" t="s">
        <v>28</v>
      </c>
      <c r="K982" t="s">
        <v>21</v>
      </c>
      <c r="L982" t="s">
        <v>141</v>
      </c>
      <c r="M982" t="s">
        <v>61</v>
      </c>
      <c r="N982" t="s">
        <v>40</v>
      </c>
      <c r="O982">
        <v>4.7</v>
      </c>
      <c r="P982" t="s">
        <v>25</v>
      </c>
      <c r="Q982">
        <v>4.4000000000000004</v>
      </c>
      <c r="R982">
        <v>4.7</v>
      </c>
      <c r="S982">
        <f>(C982-D982)*24</f>
        <v>2.0000000000582077</v>
      </c>
      <c r="T982">
        <f>IF(C982&lt;=D982,1,0)</f>
        <v>0</v>
      </c>
      <c r="U982">
        <f>(C982-B982)*24</f>
        <v>12</v>
      </c>
      <c r="V982" s="2">
        <f>G982/(F982*U982)</f>
        <v>2.2572815533980584</v>
      </c>
      <c r="W982" t="str">
        <f>IF(OR(MONTH(B982)=12, MONTH(B982)&lt;=2), "Winter", IF(AND(MONTH(B982)&gt;=7, MONTH(B982)&lt;=9), "Monsoon", "Other"))</f>
        <v>Winter</v>
      </c>
      <c r="X982">
        <f>IF(C982&gt;D982,1,0)</f>
        <v>1</v>
      </c>
      <c r="Y982" t="str">
        <f t="shared" si="30"/>
        <v>Slight Delay</v>
      </c>
      <c r="Z982">
        <f t="shared" si="31"/>
        <v>0</v>
      </c>
      <c r="AA982" s="6" t="str">
        <f>TEXT(B982, "yyyy-mm-dd")</f>
        <v>2024-02-10</v>
      </c>
    </row>
    <row r="983" spans="1:27" x14ac:dyDescent="0.3">
      <c r="A983" t="s">
        <v>1071</v>
      </c>
      <c r="B983" s="1">
        <v>45332.875</v>
      </c>
      <c r="C983" s="1">
        <v>45333.375</v>
      </c>
      <c r="D983" s="1">
        <v>45333.291666666664</v>
      </c>
      <c r="E983" t="s">
        <v>19</v>
      </c>
      <c r="F983">
        <v>93</v>
      </c>
      <c r="G983">
        <v>535</v>
      </c>
      <c r="H983">
        <v>342</v>
      </c>
      <c r="I983">
        <v>5</v>
      </c>
      <c r="J983" t="s">
        <v>37</v>
      </c>
      <c r="K983" t="s">
        <v>34</v>
      </c>
      <c r="L983" t="s">
        <v>113</v>
      </c>
      <c r="M983" t="s">
        <v>30</v>
      </c>
      <c r="N983" t="s">
        <v>24</v>
      </c>
      <c r="O983">
        <v>4.2</v>
      </c>
      <c r="P983" t="s">
        <v>25</v>
      </c>
      <c r="Q983">
        <v>4.3</v>
      </c>
      <c r="R983">
        <v>4.2</v>
      </c>
      <c r="S983">
        <f>(C983-D983)*24</f>
        <v>2.0000000000582077</v>
      </c>
      <c r="T983">
        <f>IF(C983&lt;=D983,1,0)</f>
        <v>0</v>
      </c>
      <c r="U983">
        <f>(C983-B983)*24</f>
        <v>12</v>
      </c>
      <c r="V983" s="2">
        <f>G983/(F983*U983)</f>
        <v>0.47939068100358423</v>
      </c>
      <c r="W983" t="str">
        <f>IF(OR(MONTH(B983)=12, MONTH(B983)&lt;=2), "Winter", IF(AND(MONTH(B983)&gt;=7, MONTH(B983)&lt;=9), "Monsoon", "Other"))</f>
        <v>Winter</v>
      </c>
      <c r="X983">
        <f>IF(C983&gt;D983,1,0)</f>
        <v>1</v>
      </c>
      <c r="Y983" t="str">
        <f t="shared" si="30"/>
        <v>Slight Delay</v>
      </c>
      <c r="Z983">
        <f t="shared" si="31"/>
        <v>0</v>
      </c>
      <c r="AA983" s="6" t="str">
        <f>TEXT(B983, "yyyy-mm-dd")</f>
        <v>2024-02-10</v>
      </c>
    </row>
    <row r="984" spans="1:27" x14ac:dyDescent="0.3">
      <c r="A984" t="s">
        <v>1072</v>
      </c>
      <c r="B984" s="1">
        <v>45332.916666666664</v>
      </c>
      <c r="C984" s="1">
        <v>45333.416666666664</v>
      </c>
      <c r="D984" s="1">
        <v>45333.333333333336</v>
      </c>
      <c r="E984" t="s">
        <v>32</v>
      </c>
      <c r="F984">
        <v>115</v>
      </c>
      <c r="G984">
        <v>985</v>
      </c>
      <c r="H984">
        <v>363</v>
      </c>
      <c r="I984">
        <v>28</v>
      </c>
      <c r="J984" t="s">
        <v>37</v>
      </c>
      <c r="K984" t="s">
        <v>21</v>
      </c>
      <c r="L984" t="s">
        <v>39</v>
      </c>
      <c r="M984" t="s">
        <v>48</v>
      </c>
      <c r="N984" t="s">
        <v>40</v>
      </c>
      <c r="O984">
        <v>4.5</v>
      </c>
      <c r="P984" t="s">
        <v>25</v>
      </c>
      <c r="Q984">
        <v>4.2</v>
      </c>
      <c r="R984">
        <v>4.5</v>
      </c>
      <c r="S984">
        <f>(C984-D984)*24</f>
        <v>1.9999999998835847</v>
      </c>
      <c r="T984">
        <f>IF(C984&lt;=D984,1,0)</f>
        <v>0</v>
      </c>
      <c r="U984">
        <f>(C984-B984)*24</f>
        <v>12</v>
      </c>
      <c r="V984" s="2">
        <f>G984/(F984*U984)</f>
        <v>0.71376811594202894</v>
      </c>
      <c r="W984" t="str">
        <f>IF(OR(MONTH(B984)=12, MONTH(B984)&lt;=2), "Winter", IF(AND(MONTH(B984)&gt;=7, MONTH(B984)&lt;=9), "Monsoon", "Other"))</f>
        <v>Winter</v>
      </c>
      <c r="X984">
        <f>IF(C984&gt;D984,1,0)</f>
        <v>1</v>
      </c>
      <c r="Y984" t="str">
        <f t="shared" si="30"/>
        <v>Slight Delay</v>
      </c>
      <c r="Z984">
        <f t="shared" si="31"/>
        <v>0</v>
      </c>
      <c r="AA984" s="6" t="str">
        <f>TEXT(B984, "yyyy-mm-dd")</f>
        <v>2024-02-10</v>
      </c>
    </row>
    <row r="985" spans="1:27" x14ac:dyDescent="0.3">
      <c r="A985" t="s">
        <v>1073</v>
      </c>
      <c r="B985" s="1">
        <v>45332.958333333336</v>
      </c>
      <c r="C985" s="1">
        <v>45333.458333333336</v>
      </c>
      <c r="D985" s="1">
        <v>45333.375</v>
      </c>
      <c r="E985" t="s">
        <v>19</v>
      </c>
      <c r="F985">
        <v>465</v>
      </c>
      <c r="G985">
        <v>1978</v>
      </c>
      <c r="H985">
        <v>427</v>
      </c>
      <c r="I985">
        <v>16</v>
      </c>
      <c r="J985" t="s">
        <v>33</v>
      </c>
      <c r="K985" t="s">
        <v>34</v>
      </c>
      <c r="L985" t="s">
        <v>76</v>
      </c>
      <c r="M985" t="s">
        <v>61</v>
      </c>
      <c r="N985" t="s">
        <v>24</v>
      </c>
      <c r="O985">
        <v>4</v>
      </c>
      <c r="P985" t="s">
        <v>25</v>
      </c>
      <c r="Q985">
        <v>4.3</v>
      </c>
      <c r="R985">
        <v>4</v>
      </c>
      <c r="S985">
        <f>(C985-D985)*24</f>
        <v>2.0000000000582077</v>
      </c>
      <c r="T985">
        <f>IF(C985&lt;=D985,1,0)</f>
        <v>0</v>
      </c>
      <c r="U985">
        <f>(C985-B985)*24</f>
        <v>12</v>
      </c>
      <c r="V985" s="2">
        <f>G985/(F985*U985)</f>
        <v>0.35448028673835125</v>
      </c>
      <c r="W985" t="str">
        <f>IF(OR(MONTH(B985)=12, MONTH(B985)&lt;=2), "Winter", IF(AND(MONTH(B985)&gt;=7, MONTH(B985)&lt;=9), "Monsoon", "Other"))</f>
        <v>Winter</v>
      </c>
      <c r="X985">
        <f>IF(C985&gt;D985,1,0)</f>
        <v>1</v>
      </c>
      <c r="Y985" t="str">
        <f t="shared" si="30"/>
        <v>Slight Delay</v>
      </c>
      <c r="Z985">
        <f t="shared" si="31"/>
        <v>0</v>
      </c>
      <c r="AA985" s="6" t="str">
        <f>TEXT(B985, "yyyy-mm-dd")</f>
        <v>2024-02-10</v>
      </c>
    </row>
    <row r="986" spans="1:27" x14ac:dyDescent="0.3">
      <c r="A986" t="s">
        <v>1074</v>
      </c>
      <c r="B986" s="1">
        <v>45333</v>
      </c>
      <c r="C986" s="1">
        <v>45333.5</v>
      </c>
      <c r="D986" s="1">
        <v>45333.416666666664</v>
      </c>
      <c r="E986" t="s">
        <v>50</v>
      </c>
      <c r="F986">
        <v>583</v>
      </c>
      <c r="G986">
        <v>2450</v>
      </c>
      <c r="H986">
        <v>485</v>
      </c>
      <c r="I986">
        <v>22</v>
      </c>
      <c r="J986" t="s">
        <v>28</v>
      </c>
      <c r="K986" t="s">
        <v>38</v>
      </c>
      <c r="L986" t="s">
        <v>225</v>
      </c>
      <c r="M986" t="s">
        <v>23</v>
      </c>
      <c r="N986" t="s">
        <v>24</v>
      </c>
      <c r="O986">
        <v>3.8</v>
      </c>
      <c r="P986" t="s">
        <v>25</v>
      </c>
      <c r="Q986">
        <v>4.3</v>
      </c>
      <c r="R986">
        <v>3.8</v>
      </c>
      <c r="S986">
        <f>(C986-D986)*24</f>
        <v>2.0000000000582077</v>
      </c>
      <c r="T986">
        <f>IF(C986&lt;=D986,1,0)</f>
        <v>0</v>
      </c>
      <c r="U986">
        <f>(C986-B986)*24</f>
        <v>12</v>
      </c>
      <c r="V986" s="2">
        <f>G986/(F986*U986)</f>
        <v>0.35020011435105775</v>
      </c>
      <c r="W986" t="str">
        <f>IF(OR(MONTH(B986)=12, MONTH(B986)&lt;=2), "Winter", IF(AND(MONTH(B986)&gt;=7, MONTH(B986)&lt;=9), "Monsoon", "Other"))</f>
        <v>Winter</v>
      </c>
      <c r="X986">
        <f>IF(C986&gt;D986,1,0)</f>
        <v>1</v>
      </c>
      <c r="Y986" t="str">
        <f t="shared" si="30"/>
        <v>Slight Delay</v>
      </c>
      <c r="Z986">
        <f t="shared" si="31"/>
        <v>0</v>
      </c>
      <c r="AA986" s="6" t="str">
        <f>TEXT(B986, "yyyy-mm-dd")</f>
        <v>2024-02-11</v>
      </c>
    </row>
    <row r="987" spans="1:27" x14ac:dyDescent="0.3">
      <c r="A987" t="s">
        <v>1075</v>
      </c>
      <c r="B987" s="1">
        <v>45333.041666666664</v>
      </c>
      <c r="C987" s="1">
        <v>45333.541666666664</v>
      </c>
      <c r="D987" s="1">
        <v>45333.458333333336</v>
      </c>
      <c r="E987" t="s">
        <v>55</v>
      </c>
      <c r="F987">
        <v>930</v>
      </c>
      <c r="G987">
        <v>3743</v>
      </c>
      <c r="H987">
        <v>136</v>
      </c>
      <c r="I987">
        <v>29</v>
      </c>
      <c r="J987" t="s">
        <v>20</v>
      </c>
      <c r="K987" t="s">
        <v>21</v>
      </c>
      <c r="L987" t="s">
        <v>35</v>
      </c>
      <c r="M987" t="s">
        <v>30</v>
      </c>
      <c r="N987" t="s">
        <v>24</v>
      </c>
      <c r="P987" t="s">
        <v>25</v>
      </c>
      <c r="Q987">
        <v>4.3</v>
      </c>
      <c r="R987">
        <v>4.3</v>
      </c>
      <c r="S987">
        <f>(C987-D987)*24</f>
        <v>1.9999999998835847</v>
      </c>
      <c r="T987">
        <f>IF(C987&lt;=D987,1,0)</f>
        <v>0</v>
      </c>
      <c r="U987">
        <f>(C987-B987)*24</f>
        <v>12</v>
      </c>
      <c r="V987" s="2">
        <f>G987/(F987*U987)</f>
        <v>0.33539426523297489</v>
      </c>
      <c r="W987" t="str">
        <f>IF(OR(MONTH(B987)=12, MONTH(B987)&lt;=2), "Winter", IF(AND(MONTH(B987)&gt;=7, MONTH(B987)&lt;=9), "Monsoon", "Other"))</f>
        <v>Winter</v>
      </c>
      <c r="X987">
        <f>IF(C987&gt;D987,1,0)</f>
        <v>1</v>
      </c>
      <c r="Y987" t="str">
        <f t="shared" si="30"/>
        <v>Slight Delay</v>
      </c>
      <c r="Z987">
        <f t="shared" si="31"/>
        <v>0</v>
      </c>
      <c r="AA987" s="6" t="str">
        <f>TEXT(B987, "yyyy-mm-dd")</f>
        <v>2024-02-11</v>
      </c>
    </row>
    <row r="988" spans="1:27" x14ac:dyDescent="0.3">
      <c r="A988" t="s">
        <v>1076</v>
      </c>
      <c r="B988" s="1">
        <v>45333.083333333336</v>
      </c>
      <c r="C988" s="1">
        <v>45333.583333333336</v>
      </c>
      <c r="D988" s="1">
        <v>45333.5</v>
      </c>
      <c r="E988" t="s">
        <v>32</v>
      </c>
      <c r="F988">
        <v>542</v>
      </c>
      <c r="G988">
        <v>793</v>
      </c>
      <c r="H988">
        <v>585</v>
      </c>
      <c r="I988">
        <v>14</v>
      </c>
      <c r="J988" t="s">
        <v>28</v>
      </c>
      <c r="K988" t="s">
        <v>21</v>
      </c>
      <c r="L988" t="s">
        <v>74</v>
      </c>
      <c r="M988" t="s">
        <v>61</v>
      </c>
      <c r="N988" t="s">
        <v>40</v>
      </c>
      <c r="P988" t="s">
        <v>25</v>
      </c>
      <c r="Q988">
        <v>4.4000000000000004</v>
      </c>
      <c r="R988">
        <v>4.4000000000000004</v>
      </c>
      <c r="S988">
        <f>(C988-D988)*24</f>
        <v>2.0000000000582077</v>
      </c>
      <c r="T988">
        <f>IF(C988&lt;=D988,1,0)</f>
        <v>0</v>
      </c>
      <c r="U988">
        <f>(C988-B988)*24</f>
        <v>12</v>
      </c>
      <c r="V988" s="2">
        <f>G988/(F988*U988)</f>
        <v>0.1219249692496925</v>
      </c>
      <c r="W988" t="str">
        <f>IF(OR(MONTH(B988)=12, MONTH(B988)&lt;=2), "Winter", IF(AND(MONTH(B988)&gt;=7, MONTH(B988)&lt;=9), "Monsoon", "Other"))</f>
        <v>Winter</v>
      </c>
      <c r="X988">
        <f>IF(C988&gt;D988,1,0)</f>
        <v>1</v>
      </c>
      <c r="Y988" t="str">
        <f t="shared" si="30"/>
        <v>Slight Delay</v>
      </c>
      <c r="Z988">
        <f t="shared" si="31"/>
        <v>0</v>
      </c>
      <c r="AA988" s="6" t="str">
        <f>TEXT(B988, "yyyy-mm-dd")</f>
        <v>2024-02-11</v>
      </c>
    </row>
    <row r="989" spans="1:27" x14ac:dyDescent="0.3">
      <c r="A989" t="s">
        <v>1077</v>
      </c>
      <c r="B989" s="1">
        <v>45333.125</v>
      </c>
      <c r="C989" s="1">
        <v>45333.625</v>
      </c>
      <c r="D989" s="1">
        <v>45333.541666666664</v>
      </c>
      <c r="E989" t="s">
        <v>19</v>
      </c>
      <c r="F989">
        <v>141</v>
      </c>
      <c r="G989">
        <v>1818</v>
      </c>
      <c r="H989">
        <v>690</v>
      </c>
      <c r="I989">
        <v>4</v>
      </c>
      <c r="J989" t="s">
        <v>20</v>
      </c>
      <c r="K989" t="s">
        <v>21</v>
      </c>
      <c r="L989" t="s">
        <v>90</v>
      </c>
      <c r="M989" t="s">
        <v>30</v>
      </c>
      <c r="N989" t="s">
        <v>40</v>
      </c>
      <c r="O989">
        <v>4</v>
      </c>
      <c r="P989" t="s">
        <v>25</v>
      </c>
      <c r="Q989">
        <v>4.3</v>
      </c>
      <c r="R989">
        <v>4</v>
      </c>
      <c r="S989">
        <f>(C989-D989)*24</f>
        <v>2.0000000000582077</v>
      </c>
      <c r="T989">
        <f>IF(C989&lt;=D989,1,0)</f>
        <v>0</v>
      </c>
      <c r="U989">
        <f>(C989-B989)*24</f>
        <v>12</v>
      </c>
      <c r="V989" s="2">
        <f>G989/(F989*U989)</f>
        <v>1.074468085106383</v>
      </c>
      <c r="W989" t="str">
        <f>IF(OR(MONTH(B989)=12, MONTH(B989)&lt;=2), "Winter", IF(AND(MONTH(B989)&gt;=7, MONTH(B989)&lt;=9), "Monsoon", "Other"))</f>
        <v>Winter</v>
      </c>
      <c r="X989">
        <f>IF(C989&gt;D989,1,0)</f>
        <v>1</v>
      </c>
      <c r="Y989" t="str">
        <f t="shared" si="30"/>
        <v>Slight Delay</v>
      </c>
      <c r="Z989">
        <f t="shared" si="31"/>
        <v>0</v>
      </c>
      <c r="AA989" s="6" t="str">
        <f>TEXT(B989, "yyyy-mm-dd")</f>
        <v>2024-02-11</v>
      </c>
    </row>
    <row r="990" spans="1:27" x14ac:dyDescent="0.3">
      <c r="A990" t="s">
        <v>1078</v>
      </c>
      <c r="B990" s="1">
        <v>45333.166666666664</v>
      </c>
      <c r="C990" s="1">
        <v>45333.666666666664</v>
      </c>
      <c r="D990" s="1">
        <v>45333.583333333336</v>
      </c>
      <c r="E990" t="s">
        <v>66</v>
      </c>
      <c r="F990">
        <v>417</v>
      </c>
      <c r="G990">
        <v>3951</v>
      </c>
      <c r="H990">
        <v>392</v>
      </c>
      <c r="I990">
        <v>16</v>
      </c>
      <c r="J990" t="s">
        <v>37</v>
      </c>
      <c r="K990" t="s">
        <v>34</v>
      </c>
      <c r="L990" t="s">
        <v>229</v>
      </c>
      <c r="M990" t="s">
        <v>45</v>
      </c>
      <c r="N990" t="s">
        <v>40</v>
      </c>
      <c r="P990" t="s">
        <v>25</v>
      </c>
      <c r="Q990">
        <v>4.2</v>
      </c>
      <c r="R990">
        <v>4.2</v>
      </c>
      <c r="S990">
        <f>(C990-D990)*24</f>
        <v>1.9999999998835847</v>
      </c>
      <c r="T990">
        <f>IF(C990&lt;=D990,1,0)</f>
        <v>0</v>
      </c>
      <c r="U990">
        <f>(C990-B990)*24</f>
        <v>12</v>
      </c>
      <c r="V990" s="2">
        <f>G990/(F990*U990)</f>
        <v>0.78956834532374098</v>
      </c>
      <c r="W990" t="str">
        <f>IF(OR(MONTH(B990)=12, MONTH(B990)&lt;=2), "Winter", IF(AND(MONTH(B990)&gt;=7, MONTH(B990)&lt;=9), "Monsoon", "Other"))</f>
        <v>Winter</v>
      </c>
      <c r="X990">
        <f>IF(C990&gt;D990,1,0)</f>
        <v>1</v>
      </c>
      <c r="Y990" t="str">
        <f t="shared" si="30"/>
        <v>Slight Delay</v>
      </c>
      <c r="Z990">
        <f t="shared" si="31"/>
        <v>0</v>
      </c>
      <c r="AA990" s="6" t="str">
        <f>TEXT(B990, "yyyy-mm-dd")</f>
        <v>2024-02-11</v>
      </c>
    </row>
    <row r="991" spans="1:27" x14ac:dyDescent="0.3">
      <c r="A991" t="s">
        <v>1079</v>
      </c>
      <c r="B991" s="1">
        <v>45333.208333333336</v>
      </c>
      <c r="C991" s="1">
        <v>45333.708333333336</v>
      </c>
      <c r="D991" s="1">
        <v>45333.625</v>
      </c>
      <c r="E991" t="s">
        <v>27</v>
      </c>
      <c r="F991">
        <v>432</v>
      </c>
      <c r="G991">
        <v>1151</v>
      </c>
      <c r="H991">
        <v>422</v>
      </c>
      <c r="I991">
        <v>5</v>
      </c>
      <c r="J991" t="s">
        <v>28</v>
      </c>
      <c r="K991" t="s">
        <v>64</v>
      </c>
      <c r="L991" t="s">
        <v>115</v>
      </c>
      <c r="M991" t="s">
        <v>61</v>
      </c>
      <c r="N991" t="s">
        <v>24</v>
      </c>
      <c r="O991">
        <v>4.2</v>
      </c>
      <c r="P991" t="s">
        <v>25</v>
      </c>
      <c r="Q991">
        <v>4.3</v>
      </c>
      <c r="R991">
        <v>4.2</v>
      </c>
      <c r="S991">
        <f>(C991-D991)*24</f>
        <v>2.0000000000582077</v>
      </c>
      <c r="T991">
        <f>IF(C991&lt;=D991,1,0)</f>
        <v>0</v>
      </c>
      <c r="U991">
        <f>(C991-B991)*24</f>
        <v>12</v>
      </c>
      <c r="V991" s="2">
        <f>G991/(F991*U991)</f>
        <v>0.22202932098765432</v>
      </c>
      <c r="W991" t="str">
        <f>IF(OR(MONTH(B991)=12, MONTH(B991)&lt;=2), "Winter", IF(AND(MONTH(B991)&gt;=7, MONTH(B991)&lt;=9), "Monsoon", "Other"))</f>
        <v>Winter</v>
      </c>
      <c r="X991">
        <f>IF(C991&gt;D991,1,0)</f>
        <v>1</v>
      </c>
      <c r="Y991" t="str">
        <f t="shared" si="30"/>
        <v>Slight Delay</v>
      </c>
      <c r="Z991">
        <f t="shared" si="31"/>
        <v>0</v>
      </c>
      <c r="AA991" s="6" t="str">
        <f>TEXT(B991, "yyyy-mm-dd")</f>
        <v>2024-02-11</v>
      </c>
    </row>
    <row r="992" spans="1:27" x14ac:dyDescent="0.3">
      <c r="A992" t="s">
        <v>1080</v>
      </c>
      <c r="B992" s="1">
        <v>45333.25</v>
      </c>
      <c r="C992" s="1">
        <v>45333.75</v>
      </c>
      <c r="D992" s="1">
        <v>45333.666666666664</v>
      </c>
      <c r="E992" t="s">
        <v>27</v>
      </c>
      <c r="F992">
        <v>322</v>
      </c>
      <c r="G992">
        <v>3271</v>
      </c>
      <c r="H992">
        <v>539</v>
      </c>
      <c r="I992">
        <v>17</v>
      </c>
      <c r="J992" t="s">
        <v>20</v>
      </c>
      <c r="K992" t="s">
        <v>38</v>
      </c>
      <c r="L992" t="s">
        <v>229</v>
      </c>
      <c r="M992" t="s">
        <v>48</v>
      </c>
      <c r="N992" t="s">
        <v>24</v>
      </c>
      <c r="O992">
        <v>4.5</v>
      </c>
      <c r="P992" t="s">
        <v>25</v>
      </c>
      <c r="Q992">
        <v>4.2</v>
      </c>
      <c r="R992">
        <v>4.5</v>
      </c>
      <c r="S992">
        <f>(C992-D992)*24</f>
        <v>2.0000000000582077</v>
      </c>
      <c r="T992">
        <f>IF(C992&lt;=D992,1,0)</f>
        <v>0</v>
      </c>
      <c r="U992">
        <f>(C992-B992)*24</f>
        <v>12</v>
      </c>
      <c r="V992" s="2">
        <f>G992/(F992*U992)</f>
        <v>0.84653209109730854</v>
      </c>
      <c r="W992" t="str">
        <f>IF(OR(MONTH(B992)=12, MONTH(B992)&lt;=2), "Winter", IF(AND(MONTH(B992)&gt;=7, MONTH(B992)&lt;=9), "Monsoon", "Other"))</f>
        <v>Winter</v>
      </c>
      <c r="X992">
        <f>IF(C992&gt;D992,1,0)</f>
        <v>1</v>
      </c>
      <c r="Y992" t="str">
        <f t="shared" si="30"/>
        <v>Slight Delay</v>
      </c>
      <c r="Z992">
        <f t="shared" si="31"/>
        <v>0</v>
      </c>
      <c r="AA992" s="6" t="str">
        <f>TEXT(B992, "yyyy-mm-dd")</f>
        <v>2024-02-11</v>
      </c>
    </row>
    <row r="993" spans="1:27" x14ac:dyDescent="0.3">
      <c r="A993" t="s">
        <v>1081</v>
      </c>
      <c r="B993" s="1">
        <v>45333.291666666664</v>
      </c>
      <c r="C993" s="1">
        <v>45333.791666666664</v>
      </c>
      <c r="D993" s="1">
        <v>45333.708333333336</v>
      </c>
      <c r="E993" t="s">
        <v>19</v>
      </c>
      <c r="F993">
        <v>641</v>
      </c>
      <c r="G993">
        <v>2900</v>
      </c>
      <c r="H993">
        <v>193</v>
      </c>
      <c r="I993">
        <v>23</v>
      </c>
      <c r="J993" t="s">
        <v>20</v>
      </c>
      <c r="K993" t="s">
        <v>64</v>
      </c>
      <c r="L993" t="s">
        <v>172</v>
      </c>
      <c r="M993" t="s">
        <v>45</v>
      </c>
      <c r="N993" t="s">
        <v>24</v>
      </c>
      <c r="O993">
        <v>4</v>
      </c>
      <c r="P993" t="s">
        <v>25</v>
      </c>
      <c r="Q993">
        <v>4.2</v>
      </c>
      <c r="R993">
        <v>4</v>
      </c>
      <c r="S993">
        <f>(C993-D993)*24</f>
        <v>1.9999999998835847</v>
      </c>
      <c r="T993">
        <f>IF(C993&lt;=D993,1,0)</f>
        <v>0</v>
      </c>
      <c r="U993">
        <f>(C993-B993)*24</f>
        <v>12</v>
      </c>
      <c r="V993" s="2">
        <f>G993/(F993*U993)</f>
        <v>0.37701508060322414</v>
      </c>
      <c r="W993" t="str">
        <f>IF(OR(MONTH(B993)=12, MONTH(B993)&lt;=2), "Winter", IF(AND(MONTH(B993)&gt;=7, MONTH(B993)&lt;=9), "Monsoon", "Other"))</f>
        <v>Winter</v>
      </c>
      <c r="X993">
        <f>IF(C993&gt;D993,1,0)</f>
        <v>1</v>
      </c>
      <c r="Y993" t="str">
        <f t="shared" si="30"/>
        <v>Slight Delay</v>
      </c>
      <c r="Z993">
        <f t="shared" si="31"/>
        <v>0</v>
      </c>
      <c r="AA993" s="6" t="str">
        <f>TEXT(B993, "yyyy-mm-dd")</f>
        <v>2024-02-11</v>
      </c>
    </row>
    <row r="994" spans="1:27" x14ac:dyDescent="0.3">
      <c r="A994" t="s">
        <v>1082</v>
      </c>
      <c r="B994" s="1">
        <v>45333.333333333336</v>
      </c>
      <c r="C994" s="1">
        <v>45333.833333333336</v>
      </c>
      <c r="D994" s="1">
        <v>45333.75</v>
      </c>
      <c r="E994" t="s">
        <v>19</v>
      </c>
      <c r="F994">
        <v>573</v>
      </c>
      <c r="G994">
        <v>1821</v>
      </c>
      <c r="H994">
        <v>214</v>
      </c>
      <c r="I994">
        <v>5</v>
      </c>
      <c r="J994" t="s">
        <v>37</v>
      </c>
      <c r="K994" t="s">
        <v>64</v>
      </c>
      <c r="L994" t="s">
        <v>225</v>
      </c>
      <c r="M994" t="s">
        <v>61</v>
      </c>
      <c r="N994" t="s">
        <v>24</v>
      </c>
      <c r="O994">
        <v>4.5</v>
      </c>
      <c r="P994" t="s">
        <v>25</v>
      </c>
      <c r="Q994">
        <v>4.3</v>
      </c>
      <c r="R994">
        <v>4.5</v>
      </c>
      <c r="S994">
        <f>(C994-D994)*24</f>
        <v>2.0000000000582077</v>
      </c>
      <c r="T994">
        <f>IF(C994&lt;=D994,1,0)</f>
        <v>0</v>
      </c>
      <c r="U994">
        <f>(C994-B994)*24</f>
        <v>12</v>
      </c>
      <c r="V994" s="2">
        <f>G994/(F994*U994)</f>
        <v>0.2648342059336824</v>
      </c>
      <c r="W994" t="str">
        <f>IF(OR(MONTH(B994)=12, MONTH(B994)&lt;=2), "Winter", IF(AND(MONTH(B994)&gt;=7, MONTH(B994)&lt;=9), "Monsoon", "Other"))</f>
        <v>Winter</v>
      </c>
      <c r="X994">
        <f>IF(C994&gt;D994,1,0)</f>
        <v>1</v>
      </c>
      <c r="Y994" t="str">
        <f t="shared" si="30"/>
        <v>Slight Delay</v>
      </c>
      <c r="Z994">
        <f t="shared" si="31"/>
        <v>0</v>
      </c>
      <c r="AA994" s="6" t="str">
        <f>TEXT(B994, "yyyy-mm-dd")</f>
        <v>2024-02-11</v>
      </c>
    </row>
    <row r="995" spans="1:27" x14ac:dyDescent="0.3">
      <c r="A995" t="s">
        <v>1083</v>
      </c>
      <c r="B995" s="1">
        <v>45333.375</v>
      </c>
      <c r="C995" s="1">
        <v>45333.875</v>
      </c>
      <c r="D995" s="1">
        <v>45333.791666666664</v>
      </c>
      <c r="E995" t="s">
        <v>55</v>
      </c>
      <c r="F995">
        <v>426</v>
      </c>
      <c r="G995">
        <v>3403</v>
      </c>
      <c r="H995">
        <v>215</v>
      </c>
      <c r="I995">
        <v>11</v>
      </c>
      <c r="J995" t="s">
        <v>33</v>
      </c>
      <c r="K995" t="s">
        <v>21</v>
      </c>
      <c r="L995" t="s">
        <v>81</v>
      </c>
      <c r="M995" t="s">
        <v>30</v>
      </c>
      <c r="N995" t="s">
        <v>40</v>
      </c>
      <c r="O995">
        <v>4.2</v>
      </c>
      <c r="P995" t="s">
        <v>25</v>
      </c>
      <c r="Q995">
        <v>4.3</v>
      </c>
      <c r="R995">
        <v>4.2</v>
      </c>
      <c r="S995">
        <f>(C995-D995)*24</f>
        <v>2.0000000000582077</v>
      </c>
      <c r="T995">
        <f>IF(C995&lt;=D995,1,0)</f>
        <v>0</v>
      </c>
      <c r="U995">
        <f>(C995-B995)*24</f>
        <v>12</v>
      </c>
      <c r="V995" s="2">
        <f>G995/(F995*U995)</f>
        <v>0.66568857589984354</v>
      </c>
      <c r="W995" t="str">
        <f>IF(OR(MONTH(B995)=12, MONTH(B995)&lt;=2), "Winter", IF(AND(MONTH(B995)&gt;=7, MONTH(B995)&lt;=9), "Monsoon", "Other"))</f>
        <v>Winter</v>
      </c>
      <c r="X995">
        <f>IF(C995&gt;D995,1,0)</f>
        <v>1</v>
      </c>
      <c r="Y995" t="str">
        <f t="shared" si="30"/>
        <v>Slight Delay</v>
      </c>
      <c r="Z995">
        <f t="shared" si="31"/>
        <v>0</v>
      </c>
      <c r="AA995" s="6" t="str">
        <f>TEXT(B995, "yyyy-mm-dd")</f>
        <v>2024-02-11</v>
      </c>
    </row>
    <row r="996" spans="1:27" x14ac:dyDescent="0.3">
      <c r="A996" t="s">
        <v>1084</v>
      </c>
      <c r="B996" s="1">
        <v>45333.416666666664</v>
      </c>
      <c r="C996" s="1">
        <v>45333.916666666664</v>
      </c>
      <c r="D996" s="1">
        <v>45333.833333333336</v>
      </c>
      <c r="E996" t="s">
        <v>50</v>
      </c>
      <c r="F996">
        <v>493</v>
      </c>
      <c r="G996">
        <v>2348</v>
      </c>
      <c r="H996">
        <v>452</v>
      </c>
      <c r="I996">
        <v>14</v>
      </c>
      <c r="J996" t="s">
        <v>37</v>
      </c>
      <c r="K996" t="s">
        <v>21</v>
      </c>
      <c r="L996" t="s">
        <v>74</v>
      </c>
      <c r="M996" t="s">
        <v>48</v>
      </c>
      <c r="N996" t="s">
        <v>40</v>
      </c>
      <c r="P996" t="s">
        <v>25</v>
      </c>
      <c r="Q996">
        <v>4.2</v>
      </c>
      <c r="R996">
        <v>4.2</v>
      </c>
      <c r="S996">
        <f>(C996-D996)*24</f>
        <v>1.9999999998835847</v>
      </c>
      <c r="T996">
        <f>IF(C996&lt;=D996,1,0)</f>
        <v>0</v>
      </c>
      <c r="U996">
        <f>(C996-B996)*24</f>
        <v>12</v>
      </c>
      <c r="V996" s="2">
        <f>G996/(F996*U996)</f>
        <v>0.3968897903989182</v>
      </c>
      <c r="W996" t="str">
        <f>IF(OR(MONTH(B996)=12, MONTH(B996)&lt;=2), "Winter", IF(AND(MONTH(B996)&gt;=7, MONTH(B996)&lt;=9), "Monsoon", "Other"))</f>
        <v>Winter</v>
      </c>
      <c r="X996">
        <f>IF(C996&gt;D996,1,0)</f>
        <v>1</v>
      </c>
      <c r="Y996" t="str">
        <f t="shared" si="30"/>
        <v>Slight Delay</v>
      </c>
      <c r="Z996">
        <f t="shared" si="31"/>
        <v>0</v>
      </c>
      <c r="AA996" s="6" t="str">
        <f>TEXT(B996, "yyyy-mm-dd")</f>
        <v>2024-02-11</v>
      </c>
    </row>
    <row r="997" spans="1:27" x14ac:dyDescent="0.3">
      <c r="A997" t="s">
        <v>1085</v>
      </c>
      <c r="B997" s="1">
        <v>45333.458333333336</v>
      </c>
      <c r="C997" s="1">
        <v>45333.958333333336</v>
      </c>
      <c r="D997" s="1">
        <v>45333.875</v>
      </c>
      <c r="E997" t="s">
        <v>55</v>
      </c>
      <c r="F997">
        <v>843</v>
      </c>
      <c r="G997">
        <v>4658</v>
      </c>
      <c r="H997">
        <v>527</v>
      </c>
      <c r="I997">
        <v>29</v>
      </c>
      <c r="J997" t="s">
        <v>37</v>
      </c>
      <c r="K997" t="s">
        <v>21</v>
      </c>
      <c r="L997" t="s">
        <v>155</v>
      </c>
      <c r="M997" t="s">
        <v>61</v>
      </c>
      <c r="N997" t="s">
        <v>40</v>
      </c>
      <c r="O997">
        <v>4.2</v>
      </c>
      <c r="P997" t="s">
        <v>25</v>
      </c>
      <c r="Q997">
        <v>4.4000000000000004</v>
      </c>
      <c r="R997">
        <v>4.2</v>
      </c>
      <c r="S997">
        <f>(C997-D997)*24</f>
        <v>2.0000000000582077</v>
      </c>
      <c r="T997">
        <f>IF(C997&lt;=D997,1,0)</f>
        <v>0</v>
      </c>
      <c r="U997">
        <f>(C997-B997)*24</f>
        <v>12</v>
      </c>
      <c r="V997" s="2">
        <f>G997/(F997*U997)</f>
        <v>0.46045867931988926</v>
      </c>
      <c r="W997" t="str">
        <f>IF(OR(MONTH(B997)=12, MONTH(B997)&lt;=2), "Winter", IF(AND(MONTH(B997)&gt;=7, MONTH(B997)&lt;=9), "Monsoon", "Other"))</f>
        <v>Winter</v>
      </c>
      <c r="X997">
        <f>IF(C997&gt;D997,1,0)</f>
        <v>1</v>
      </c>
      <c r="Y997" t="str">
        <f t="shared" si="30"/>
        <v>Slight Delay</v>
      </c>
      <c r="Z997">
        <f t="shared" si="31"/>
        <v>0</v>
      </c>
      <c r="AA997" s="6" t="str">
        <f>TEXT(B997, "yyyy-mm-dd")</f>
        <v>2024-02-11</v>
      </c>
    </row>
    <row r="998" spans="1:27" x14ac:dyDescent="0.3">
      <c r="A998" t="s">
        <v>1086</v>
      </c>
      <c r="B998" s="1">
        <v>45333.5</v>
      </c>
      <c r="C998" s="1">
        <v>45334</v>
      </c>
      <c r="D998" s="1">
        <v>45333.916666666664</v>
      </c>
      <c r="E998" t="s">
        <v>55</v>
      </c>
      <c r="F998">
        <v>525</v>
      </c>
      <c r="G998">
        <v>2325</v>
      </c>
      <c r="H998">
        <v>204</v>
      </c>
      <c r="I998">
        <v>5</v>
      </c>
      <c r="J998" t="s">
        <v>28</v>
      </c>
      <c r="K998" t="s">
        <v>38</v>
      </c>
      <c r="L998" t="s">
        <v>78</v>
      </c>
      <c r="M998" t="s">
        <v>45</v>
      </c>
      <c r="N998" t="s">
        <v>40</v>
      </c>
      <c r="O998">
        <v>3.8</v>
      </c>
      <c r="P998" t="s">
        <v>25</v>
      </c>
      <c r="Q998">
        <v>4.2</v>
      </c>
      <c r="R998">
        <v>3.8</v>
      </c>
      <c r="S998">
        <f>(C998-D998)*24</f>
        <v>2.0000000000582077</v>
      </c>
      <c r="T998">
        <f>IF(C998&lt;=D998,1,0)</f>
        <v>0</v>
      </c>
      <c r="U998">
        <f>(C998-B998)*24</f>
        <v>12</v>
      </c>
      <c r="V998" s="2">
        <f>G998/(F998*U998)</f>
        <v>0.36904761904761907</v>
      </c>
      <c r="W998" t="str">
        <f>IF(OR(MONTH(B998)=12, MONTH(B998)&lt;=2), "Winter", IF(AND(MONTH(B998)&gt;=7, MONTH(B998)&lt;=9), "Monsoon", "Other"))</f>
        <v>Winter</v>
      </c>
      <c r="X998">
        <f>IF(C998&gt;D998,1,0)</f>
        <v>1</v>
      </c>
      <c r="Y998" t="str">
        <f t="shared" si="30"/>
        <v>Slight Delay</v>
      </c>
      <c r="Z998">
        <f t="shared" si="31"/>
        <v>0</v>
      </c>
      <c r="AA998" s="6" t="str">
        <f>TEXT(B998, "yyyy-mm-dd")</f>
        <v>2024-02-11</v>
      </c>
    </row>
    <row r="999" spans="1:27" x14ac:dyDescent="0.3">
      <c r="A999" t="s">
        <v>1087</v>
      </c>
      <c r="B999" s="1">
        <v>45333.541666666664</v>
      </c>
      <c r="C999" s="1">
        <v>45334.041666666664</v>
      </c>
      <c r="D999" s="1">
        <v>45333.958333333336</v>
      </c>
      <c r="E999" t="s">
        <v>50</v>
      </c>
      <c r="F999">
        <v>137</v>
      </c>
      <c r="G999">
        <v>2897</v>
      </c>
      <c r="H999">
        <v>261</v>
      </c>
      <c r="I999">
        <v>23</v>
      </c>
      <c r="J999" t="s">
        <v>37</v>
      </c>
      <c r="K999" t="s">
        <v>38</v>
      </c>
      <c r="L999" t="s">
        <v>109</v>
      </c>
      <c r="M999" t="s">
        <v>61</v>
      </c>
      <c r="N999" t="s">
        <v>24</v>
      </c>
      <c r="O999">
        <v>4.2</v>
      </c>
      <c r="P999" t="s">
        <v>25</v>
      </c>
      <c r="Q999">
        <v>4.3</v>
      </c>
      <c r="R999">
        <v>4.2</v>
      </c>
      <c r="S999">
        <f>(C999-D999)*24</f>
        <v>1.9999999998835847</v>
      </c>
      <c r="T999">
        <f>IF(C999&lt;=D999,1,0)</f>
        <v>0</v>
      </c>
      <c r="U999">
        <f>(C999-B999)*24</f>
        <v>12</v>
      </c>
      <c r="V999" s="2">
        <f>G999/(F999*U999)</f>
        <v>1.7621654501216546</v>
      </c>
      <c r="W999" t="str">
        <f>IF(OR(MONTH(B999)=12, MONTH(B999)&lt;=2), "Winter", IF(AND(MONTH(B999)&gt;=7, MONTH(B999)&lt;=9), "Monsoon", "Other"))</f>
        <v>Winter</v>
      </c>
      <c r="X999">
        <f>IF(C999&gt;D999,1,0)</f>
        <v>1</v>
      </c>
      <c r="Y999" t="str">
        <f t="shared" si="30"/>
        <v>Slight Delay</v>
      </c>
      <c r="Z999">
        <f t="shared" si="31"/>
        <v>0</v>
      </c>
      <c r="AA999" s="6" t="str">
        <f>TEXT(B999, "yyyy-mm-dd")</f>
        <v>2024-02-11</v>
      </c>
    </row>
    <row r="1000" spans="1:27" x14ac:dyDescent="0.3">
      <c r="A1000" t="s">
        <v>1088</v>
      </c>
      <c r="B1000" s="1">
        <v>45333.583333333336</v>
      </c>
      <c r="C1000" s="1">
        <v>45334.083333333336</v>
      </c>
      <c r="D1000" s="1">
        <v>45334</v>
      </c>
      <c r="E1000" t="s">
        <v>19</v>
      </c>
      <c r="F1000">
        <v>866</v>
      </c>
      <c r="G1000">
        <v>4641</v>
      </c>
      <c r="H1000">
        <v>394</v>
      </c>
      <c r="I1000">
        <v>22</v>
      </c>
      <c r="J1000" t="s">
        <v>28</v>
      </c>
      <c r="K1000" t="s">
        <v>64</v>
      </c>
      <c r="L1000" t="s">
        <v>159</v>
      </c>
      <c r="M1000" t="s">
        <v>61</v>
      </c>
      <c r="N1000" t="s">
        <v>24</v>
      </c>
      <c r="P1000" t="s">
        <v>25</v>
      </c>
      <c r="Q1000">
        <v>4.3</v>
      </c>
      <c r="R1000">
        <v>4.3</v>
      </c>
      <c r="S1000">
        <f>(C1000-D1000)*24</f>
        <v>2.0000000000582077</v>
      </c>
      <c r="T1000">
        <f>IF(C1000&lt;=D1000,1,0)</f>
        <v>0</v>
      </c>
      <c r="U1000">
        <f>(C1000-B1000)*24</f>
        <v>12</v>
      </c>
      <c r="V1000" s="2">
        <f>G1000/(F1000*U1000)</f>
        <v>0.44659353348729791</v>
      </c>
      <c r="W1000" t="str">
        <f>IF(OR(MONTH(B1000)=12, MONTH(B1000)&lt;=2), "Winter", IF(AND(MONTH(B1000)&gt;=7, MONTH(B1000)&lt;=9), "Monsoon", "Other"))</f>
        <v>Winter</v>
      </c>
      <c r="X1000">
        <f>IF(C1000&gt;D1000,1,0)</f>
        <v>1</v>
      </c>
      <c r="Y1000" t="str">
        <f t="shared" si="30"/>
        <v>Slight Delay</v>
      </c>
      <c r="Z1000">
        <f t="shared" si="31"/>
        <v>0</v>
      </c>
      <c r="AA1000" s="6" t="str">
        <f>TEXT(B1000, "yyyy-mm-dd")</f>
        <v>2024-02-11</v>
      </c>
    </row>
    <row r="1001" spans="1:27" x14ac:dyDescent="0.3">
      <c r="A1001" t="s">
        <v>1089</v>
      </c>
      <c r="B1001" s="1">
        <v>45333.625</v>
      </c>
      <c r="C1001" s="1">
        <v>45334.125</v>
      </c>
      <c r="D1001" s="1">
        <v>45334.041666666664</v>
      </c>
      <c r="E1001" t="s">
        <v>27</v>
      </c>
      <c r="F1001">
        <v>680</v>
      </c>
      <c r="G1001">
        <v>4782</v>
      </c>
      <c r="H1001">
        <v>727</v>
      </c>
      <c r="I1001">
        <v>22</v>
      </c>
      <c r="J1001" t="s">
        <v>37</v>
      </c>
      <c r="K1001" t="s">
        <v>34</v>
      </c>
      <c r="L1001" t="s">
        <v>39</v>
      </c>
      <c r="M1001" t="s">
        <v>61</v>
      </c>
      <c r="N1001" t="s">
        <v>24</v>
      </c>
      <c r="O1001">
        <v>4.5</v>
      </c>
      <c r="P1001" t="s">
        <v>25</v>
      </c>
      <c r="Q1001">
        <v>4.3</v>
      </c>
      <c r="R1001">
        <v>4.5</v>
      </c>
      <c r="S1001">
        <f>(C1001-D1001)*24</f>
        <v>2.0000000000582077</v>
      </c>
      <c r="T1001">
        <f>IF(C1001&lt;=D1001,1,0)</f>
        <v>0</v>
      </c>
      <c r="U1001">
        <f>(C1001-B1001)*24</f>
        <v>12</v>
      </c>
      <c r="V1001" s="2">
        <f>G1001/(F1001*U1001)</f>
        <v>0.58602941176470591</v>
      </c>
      <c r="W1001" t="str">
        <f>IF(OR(MONTH(B1001)=12, MONTH(B1001)&lt;=2), "Winter", IF(AND(MONTH(B1001)&gt;=7, MONTH(B1001)&lt;=9), "Monsoon", "Other"))</f>
        <v>Winter</v>
      </c>
      <c r="X1001">
        <f>IF(C1001&gt;D1001,1,0)</f>
        <v>1</v>
      </c>
      <c r="Y1001" t="str">
        <f t="shared" si="30"/>
        <v>Slight Delay</v>
      </c>
      <c r="Z1001">
        <f t="shared" si="31"/>
        <v>0</v>
      </c>
      <c r="AA1001" s="6" t="str">
        <f>TEXT(B1001, "yyyy-mm-dd")</f>
        <v>2024-02-11</v>
      </c>
    </row>
    <row r="1002" spans="1:27" x14ac:dyDescent="0.3">
      <c r="B1002" s="1"/>
      <c r="C1002" s="1"/>
      <c r="D1002" s="1"/>
    </row>
    <row r="1006" spans="1:27" x14ac:dyDescent="0.3">
      <c r="G1006">
        <f>SUM(G2:G1001)</f>
        <v>2744639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G A A B Q S w M E F A A C A A g A j 7 j D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C P u M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7 j D W p m h s j v M A w A A 7 B I A A B M A H A B G b 3 J t d W x h c y 9 T Z W N 0 a W 9 u M S 5 t I K I Y A C i g F A A A A A A A A A A A A A A A A A A A A A A A A A A A A O 1 Y X U / b M B R 9 R + I / W N k e U q m r F v b x s j G p a r e J U c p W 0 P Z Q V Z V J L q 2 F a 1 e O U 0 C o / 3 3 X C f l w 4 s D Y J t C k 8 U L r 6 9 x z 7 v X J 9 Y E Y Q s 2 k I C f Z 7 + D d 7 s 7 u T r y k C i K y o k y c 0 j M O Z J 9 w 0 L s 7 B H 9 O Z K J C s / L x K g T e G y R K g d A / p L o 4 k / L C 7 9 x M x 3 Q F + 1 7 6 Y O D N t t O B F B q 3 z L p Z g m f e Y E n F A v O f X q / B w 0 z p 1 t 6 p o i I + l 2 o 1 k D x Z C R O M / Q y t e 3 P j D Y G z D a h r c j D 0 u k R j l G i 4 0 t s u w R i L 1 1 S H S z K k G v J o h J 8 1 W 0 G 6 o x / q h H L S V 4 p t K H d u + X i 1 x h 4 g r b s 2 T W S i g Q x k B C 4 S m g p s j X 9 4 1 M H o g d B v X / d M G d m T s A G R Y P S 5 I / g p A Y 5 Z Y + 0 O j y S N y A 9 g i y V u O J V C Q O x K w g F 0 1 t Q 6 t 6 + K S c X 0 N R k h C 9 6 k r k x r X Z 3 9 D i K S i k x g g e J o i z o h J 1 Q z s c i X R b I 6 A 7 X d d g o R D J M 1 Z y E 1 D c 8 O v F R C E c o C f k 0 x X d I 4 c H u B v M C U 6 2 u v B J u A Q F H m S H E J l Q V u l 3 0 X q 1 R 7 r u w O V A G X X r X G K u 3 g H q U 3 S b q Q D U J F l 1 W w T 4 x r M K / t R F 5 W K j w B j r I 2 a 3 6 d U J c A x d R a J e D m v H c v Z x v 0 g Y y r U O S S 6 S U Z y Z D y + 2 Z C n S O q 7 U 7 Y V J K o S Q / E i 4 O x 5 8 Z / 9 S B Q i + 0 D q + 5 H k T n k J N Z y V Y L i q l P t r 4 z O z j l d z D k O g X k 2 B P K T Y + d k + s w 9 H W b k / T 5 5 S f D t b N / x 4 c 1 L o p c g C C J C e O E R 4 D E Q 7 / i w 0 q M j U I b K t w Q U g 4 q s x h D j S / J F M k P Y K s k 1 N q x J g U f R 3 y z m 2 Y D 4 l d 1 e u R 2 j B v O Q i a g 3 g n N 9 j O N Y l W x x h l N h u F S e K C h n w f R z 0 e p a e X W s m + r X r f 2 9 V w 2 1 j p q g f d a 4 y B o t u S F s a m 2 C C t y K a p D C b M V x F V L K c s 8 w g 0 g 4 z 6 Q x L U F n m T 7 y b a 0 l 7 7 W X b F M 1 x R Y s b i + M + b g 2 Q 0 + k 0 s 2 h h o v N s v a 8 p l E 4 V h G o X j 8 O U V K Y 3 m k X s j 1 D K D Z Z x 7 m S G 4 Q o L o Y K C 3 P j M x E a J l W W K U S F x L a z u 8 P E H Q m r n q t s d 2 a 6 / t R z / b d c / y 3 X Y z q u p z F c j + m 3 / o 7 d e j y 3 9 c R m 6 0 m 8 1 j 9 p t a z T D V o k V b N a K T e / u L n f f 0 i v 7 k 6 Z 9 L O S y b q h 0 n S 1 L q j g l 6 w b H g D d L I p R k x I Y 4 R x G r w K K L s A v / U E + h z h P / 4 n Q / B v w Q M R w e 2 8 m 6 c 3 r P i S r B u M U z O 4 c e 5 x m 7 a V r / r S g N u u S v Y 4 1 C X / H o j U J G g H m + K Y R c 9 U 0 Z P k V 7 x h + J l C m b 9 q y a n P v a l S r z 7 O R 7 2 3 W L X 3 s V t D e L S t n 0 F 6 O g 2 V W U N G k 3 / G M D X z r C G x P b B u t G s K 7 n 1 B L A Q I t A B Q A A g A I A I + 4 w 1 o Q T L w G p g A A A P Y A A A A S A A A A A A A A A A A A A A A A A A A A A A B D b 2 5 m a W c v U G F j a 2 F n Z S 5 4 b W x Q S w E C L Q A U A A I A C A C P u M N a D 8 r p q 6 Q A A A D p A A A A E w A A A A A A A A A A A A A A A A D y A A A A W 0 N v b n R l b n R f V H l w Z X N d L n h t b F B L A Q I t A B Q A A g A I A I + 4 w 1 q Z o b I 7 z A M A A O w S A A A T A A A A A A A A A A A A A A A A A O M B A A B G b 3 J t d W x h c y 9 T Z W N 0 a W 9 u M S 5 t U E s F B g A A A A A D A A M A w g A A A P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s A A A A A A A A f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z I 1 O D J l M i 0 y N T R k L T Q w Z D A t Y T h h O C 0 w Y W R k N 2 I 3 N m M y Z m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1 h a W 5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l R h Y m x l L 0 F 1 d G 9 S Z W 1 v d m V k Q 2 9 s d W 1 u c z E u e 0 R l b G l 2 Z X J 5 I E l E L D B 9 J n F 1 b 3 Q 7 L C Z x d W 9 0 O 1 N l Y 3 R p b 2 4 x L 2 1 h a W 5 U Y W J s Z S 9 B d X R v U m V t b 3 Z l Z E N v b H V t b n M x L n t E a X N w Y X R j a C B E Y X R l L D F 9 J n F 1 b 3 Q 7 L C Z x d W 9 0 O 1 N l Y 3 R p b 2 4 x L 2 1 h a W 5 U Y W J s Z S 9 B d X R v U m V t b 3 Z l Z E N v b H V t b n M x L n t B Y 3 R 1 Y W w g Q X J y a X Z h b C w y f S Z x d W 9 0 O y w m c X V v d D t T Z W N 0 a W 9 u M S 9 t Y W l u V G F i b G U v Q X V 0 b 1 J l b W 9 2 Z W R D b 2 x 1 b W 5 z M S 5 7 R X h w Z W N 0 Z W Q g Q X J y a X Z h b C w z f S Z x d W 9 0 O y w m c X V v d D t T Z W N 0 a W 9 u M S 9 t Y W l u V G F i b G U v Q X V 0 b 1 J l b W 9 2 Z W R D b 2 x 1 b W 5 z M S 5 7 U m 9 1 d G U g Q 2 9 k Z S w 0 f S Z x d W 9 0 O y w m c X V v d D t T Z W N 0 a W 9 u M S 9 t Y W l u V G F i b G U v Q X V 0 b 1 J l b W 9 2 Z W R D b 2 x 1 b W 5 z M S 5 7 R G l z d G F u Y 2 U g K E t N K S w 1 f S Z x d W 9 0 O y w m c X V v d D t T Z W N 0 a W 9 u M S 9 t Y W l u V G F i b G U v Q X V 0 b 1 J l b W 9 2 Z W R D b 2 x 1 b W 5 z M S 5 7 U m V 2 Z W 5 1 Z S A o J C k s N n 0 m c X V v d D s s J n F 1 b 3 Q 7 U 2 V j d G l v b j E v b W F p b l R h Y m x l L 0 F 1 d G 9 S Z W 1 v d m V k Q 2 9 s d W 1 u c z E u e 0 Z 1 Z W w g Q 2 9 z d C A o J C k s N 3 0 m c X V v d D s s J n F 1 b 3 Q 7 U 2 V j d G l v b j E v b W F p b l R h Y m x l L 0 F 1 d G 9 S Z W 1 v d m V k Q 2 9 s d W 1 u c z E u e 0 x v Y W Q g V 2 V p Z 2 h 0 I C h U b 2 5 u Z X M p L D h 9 J n F 1 b 3 Q 7 L C Z x d W 9 0 O 1 N l Y 3 R p b 2 4 x L 2 1 h a W 5 U Y W J s Z S 9 B d X R v U m V t b 3 Z l Z E N v b H V t b n M x L n t G b G V l d C B U e X B l L D l 9 J n F 1 b 3 Q 7 L C Z x d W 9 0 O 1 N l Y 3 R p b 2 4 x L 2 1 h a W 5 U Y W J s Z S 9 B d X R v U m V t b 3 Z l Z E N v b H V t b n M x L n t Q c m l v c m l 0 e S B M Z X Z l b C w x M H 0 m c X V v d D s s J n F 1 b 3 Q 7 U 2 V j d G l v b j E v b W F p b l R h Y m x l L 0 F 1 d G 9 S Z W 1 v d m V k Q 2 9 s d W 1 u c z E u e 0 R y a X Z l c i B J R C w x M X 0 m c X V v d D s s J n F 1 b 3 Q 7 U 2 V j d G l v b j E v b W F p b l R h Y m x l L 0 F 1 d G 9 S Z W 1 v d m V k Q 2 9 s d W 1 u c z E u e 1 Z l b m R v c i B S Z W d p b 2 4 s M T J 9 J n F 1 b 3 Q 7 L C Z x d W 9 0 O 1 N l Y 3 R p b 2 4 x L 2 1 h a W 5 U Y W J s Z S 9 B d X R v U m V t b 3 Z l Z E N v b H V t b n M x L n t W Z W 5 k b 3 I g V H l w Z S w x M 3 0 m c X V v d D s s J n F 1 b 3 Q 7 U 2 V j d G l v b j E v b W F p b l R h Y m x l L 0 F 1 d G 9 S Z W 1 v d m V k Q 2 9 s d W 1 u c z E u e 1 J h d G l u Z y w x N H 0 m c X V v d D s s J n F 1 b 3 Q 7 U 2 V j d G l v b j E v b W F p b l R h Y m x l L 0 F 1 d G 9 S Z W 1 v d m V k Q 2 9 s d W 1 u c z E u e 0 R p c 3 B h d G N o I E R h d G U g L S B u Z X c s M T V 9 J n F 1 b 3 Q 7 L C Z x d W 9 0 O 1 N l Y 3 R p b 2 4 x L 2 1 h a W 5 U Y W J s Z S 9 B d X R v U m V t b 3 Z l Z E N v b H V t b n M x L n t m b G F n X 2 x v Y W R f V 2 V p Z 2 h 0 L D E 2 f S Z x d W 9 0 O y w m c X V v d D t T Z W N 0 a W 9 u M S 9 t Y W l u V G F i b G U v Q X V 0 b 1 J l b W 9 2 Z W R D b 2 x 1 b W 5 z M S 5 7 Q X Z n X 1 J h d G l u Z y w x N 3 0 m c X V v d D s s J n F 1 b 3 Q 7 U 2 V j d G l v b j E v b W F p b l R h Y m x l L 0 F 1 d G 9 S Z W 1 v d m V k Q 2 9 s d W 1 u c z E u e 1 J h d G l u Z 1 9 O Z X c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Y W l u V G F i b G U v Q X V 0 b 1 J l b W 9 2 Z W R D b 2 x 1 b W 5 z M S 5 7 R G V s a X Z l c n k g S U Q s M H 0 m c X V v d D s s J n F 1 b 3 Q 7 U 2 V j d G l v b j E v b W F p b l R h Y m x l L 0 F 1 d G 9 S Z W 1 v d m V k Q 2 9 s d W 1 u c z E u e 0 R p c 3 B h d G N o I E R h d G U s M X 0 m c X V v d D s s J n F 1 b 3 Q 7 U 2 V j d G l v b j E v b W F p b l R h Y m x l L 0 F 1 d G 9 S Z W 1 v d m V k Q 2 9 s d W 1 u c z E u e 0 F j d H V h b C B B c n J p d m F s L D J 9 J n F 1 b 3 Q 7 L C Z x d W 9 0 O 1 N l Y 3 R p b 2 4 x L 2 1 h a W 5 U Y W J s Z S 9 B d X R v U m V t b 3 Z l Z E N v b H V t b n M x L n t F e H B l Y 3 R l Z C B B c n J p d m F s L D N 9 J n F 1 b 3 Q 7 L C Z x d W 9 0 O 1 N l Y 3 R p b 2 4 x L 2 1 h a W 5 U Y W J s Z S 9 B d X R v U m V t b 3 Z l Z E N v b H V t b n M x L n t S b 3 V 0 Z S B D b 2 R l L D R 9 J n F 1 b 3 Q 7 L C Z x d W 9 0 O 1 N l Y 3 R p b 2 4 x L 2 1 h a W 5 U Y W J s Z S 9 B d X R v U m V t b 3 Z l Z E N v b H V t b n M x L n t E a X N 0 Y W 5 j Z S A o S 0 0 p L D V 9 J n F 1 b 3 Q 7 L C Z x d W 9 0 O 1 N l Y 3 R p b 2 4 x L 2 1 h a W 5 U Y W J s Z S 9 B d X R v U m V t b 3 Z l Z E N v b H V t b n M x L n t S Z X Z l b n V l I C g k K S w 2 f S Z x d W 9 0 O y w m c X V v d D t T Z W N 0 a W 9 u M S 9 t Y W l u V G F i b G U v Q X V 0 b 1 J l b W 9 2 Z W R D b 2 x 1 b W 5 z M S 5 7 R n V l b C B D b 3 N 0 I C g k K S w 3 f S Z x d W 9 0 O y w m c X V v d D t T Z W N 0 a W 9 u M S 9 t Y W l u V G F i b G U v Q X V 0 b 1 J l b W 9 2 Z W R D b 2 x 1 b W 5 z M S 5 7 T G 9 h Z C B X Z W l n a H Q g K F R v b m 5 l c y k s O H 0 m c X V v d D s s J n F 1 b 3 Q 7 U 2 V j d G l v b j E v b W F p b l R h Y m x l L 0 F 1 d G 9 S Z W 1 v d m V k Q 2 9 s d W 1 u c z E u e 0 Z s Z W V 0 I F R 5 c G U s O X 0 m c X V v d D s s J n F 1 b 3 Q 7 U 2 V j d G l v b j E v b W F p b l R h Y m x l L 0 F 1 d G 9 S Z W 1 v d m V k Q 2 9 s d W 1 u c z E u e 1 B y a W 9 y a X R 5 I E x l d m V s L D E w f S Z x d W 9 0 O y w m c X V v d D t T Z W N 0 a W 9 u M S 9 t Y W l u V G F i b G U v Q X V 0 b 1 J l b W 9 2 Z W R D b 2 x 1 b W 5 z M S 5 7 R H J p d m V y I E l E L D E x f S Z x d W 9 0 O y w m c X V v d D t T Z W N 0 a W 9 u M S 9 t Y W l u V G F i b G U v Q X V 0 b 1 J l b W 9 2 Z W R D b 2 x 1 b W 5 z M S 5 7 V m V u Z G 9 y I F J l Z 2 l v b i w x M n 0 m c X V v d D s s J n F 1 b 3 Q 7 U 2 V j d G l v b j E v b W F p b l R h Y m x l L 0 F 1 d G 9 S Z W 1 v d m V k Q 2 9 s d W 1 u c z E u e 1 Z l b m R v c i B U e X B l L D E z f S Z x d W 9 0 O y w m c X V v d D t T Z W N 0 a W 9 u M S 9 t Y W l u V G F i b G U v Q X V 0 b 1 J l b W 9 2 Z W R D b 2 x 1 b W 5 z M S 5 7 U m F 0 a W 5 n L D E 0 f S Z x d W 9 0 O y w m c X V v d D t T Z W N 0 a W 9 u M S 9 t Y W l u V G F i b G U v Q X V 0 b 1 J l b W 9 2 Z W R D b 2 x 1 b W 5 z M S 5 7 R G l z c G F 0 Y 2 g g R G F 0 Z S A t I G 5 l d y w x N X 0 m c X V v d D s s J n F 1 b 3 Q 7 U 2 V j d G l v b j E v b W F p b l R h Y m x l L 0 F 1 d G 9 S Z W 1 v d m V k Q 2 9 s d W 1 u c z E u e 2 Z s Y W d f b G 9 h Z F 9 X Z W l n a H Q s M T Z 9 J n F 1 b 3 Q 7 L C Z x d W 9 0 O 1 N l Y 3 R p b 2 4 x L 2 1 h a W 5 U Y W J s Z S 9 B d X R v U m V t b 3 Z l Z E N v b H V t b n M x L n t B d m d f U m F 0 a W 5 n L D E 3 f S Z x d W 9 0 O y w m c X V v d D t T Z W N 0 a W 9 u M S 9 t Y W l u V G F i b G U v Q X V 0 b 1 J l b W 9 2 Z W R D b 2 x 1 b W 5 z M S 5 7 U m F 0 a W 5 n X 0 5 l d y w x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l b G l 2 Z X J 5 I E l E J n F 1 b 3 Q 7 L C Z x d W 9 0 O 0 R p c 3 B h d G N o I E R h d G U m c X V v d D s s J n F 1 b 3 Q 7 Q W N 0 d W F s I E F y c m l 2 Y W w m c X V v d D s s J n F 1 b 3 Q 7 R X h w Z W N 0 Z W Q g Q X J y a X Z h b C Z x d W 9 0 O y w m c X V v d D t S b 3 V 0 Z S B D b 2 R l J n F 1 b 3 Q 7 L C Z x d W 9 0 O 0 R p c 3 R h b m N l I C h L T S k m c X V v d D s s J n F 1 b 3 Q 7 U m V 2 Z W 5 1 Z S A o J C k m c X V v d D s s J n F 1 b 3 Q 7 R n V l b C B D b 3 N 0 I C g k K S Z x d W 9 0 O y w m c X V v d D t M b 2 F k I F d l a W d o d C A o V G 9 u b m V z K S Z x d W 9 0 O y w m c X V v d D t G b G V l d C B U e X B l J n F 1 b 3 Q 7 L C Z x d W 9 0 O 1 B y a W 9 y a X R 5 I E x l d m V s J n F 1 b 3 Q 7 L C Z x d W 9 0 O 0 R y a X Z l c i B J R C Z x d W 9 0 O y w m c X V v d D t W Z W 5 k b 3 I g U m V n a W 9 u J n F 1 b 3 Q 7 L C Z x d W 9 0 O 1 Z l b m R v c i B U e X B l J n F 1 b 3 Q 7 L C Z x d W 9 0 O 1 J h d G l u Z y Z x d W 9 0 O y w m c X V v d D t E a X N w Y X R j a C B E Y X R l I C 0 g b m V 3 J n F 1 b 3 Q 7 L C Z x d W 9 0 O 2 Z s Y W d f b G 9 h Z F 9 X Z W l n a H Q m c X V v d D s s J n F 1 b 3 Q 7 Q X Z n X 1 J h d G l u Z y Z x d W 9 0 O y w m c X V v d D t S Y X R p b m d f T m V 3 J n F 1 b 3 Q 7 X S I g L z 4 8 R W 5 0 c n k g V H l w Z T 0 i R m l s b E N v b H V t b l R 5 c G V z I i B W Y W x 1 Z T 0 i c 0 J n Y 0 h C d 1 l E Q X d N R E J n W U d C Z 1 l G Q 1 F B R k F B P T 0 i I C 8 + P E V u d H J 5 I F R 5 c G U 9 I k Z p b G x M Y X N 0 V X B k Y X R l Z C I g V m F s d W U 9 I m Q y M D I 1 L T A 2 L T A z V D E 3 O j I 0 O j M w L j Y y O D g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p b l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U Y W J s Z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R h Y m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V G F i b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R h Y m x l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U Y W J s Z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V G F i b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U Y W J s Z S 9 F e H B h b m R l Z C U y M E F 2 Z 1 9 S Y X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V G F i b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R h Y m x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U Y W J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V G F i b G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U Y W J s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9 S Y X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j M w Y m E 2 N y 0 4 Y T N i L T Q z Z W U t Y T l l Y S 1 i M W R j Z G M w N j Q 1 N W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1 9 S Y X R p b m c v Q X V 0 b 1 J l b W 9 2 Z W R D b 2 x 1 b W 5 z M S 5 7 V m V u Z G 9 y I F J l Z 2 l v b i w w f S Z x d W 9 0 O y w m c X V v d D t T Z W N 0 a W 9 u M S 9 B d m d f U m F 0 a W 5 n L 0 F 1 d G 9 S Z W 1 v d m V k Q 2 9 s d W 1 u c z E u e 1 Z l b m R v c i B U e X B l L D F 9 J n F 1 b 3 Q 7 L C Z x d W 9 0 O 1 N l Y 3 R p b 2 4 x L 0 F 2 Z 1 9 S Y X R p b m c v Q X V 0 b 1 J l b W 9 2 Z W R D b 2 x 1 b W 5 z M S 5 7 Q X Z n X 1 J h d G l u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d m d f U m F 0 a W 5 n L 0 F 1 d G 9 S Z W 1 v d m V k Q 2 9 s d W 1 u c z E u e 1 Z l b m R v c i B S Z W d p b 2 4 s M H 0 m c X V v d D s s J n F 1 b 3 Q 7 U 2 V j d G l v b j E v Q X Z n X 1 J h d G l u Z y 9 B d X R v U m V t b 3 Z l Z E N v b H V t b n M x L n t W Z W 5 k b 3 I g V H l w Z S w x f S Z x d W 9 0 O y w m c X V v d D t T Z W N 0 a W 9 u M S 9 B d m d f U m F 0 a W 5 n L 0 F 1 d G 9 S Z W 1 v d m V k Q 2 9 s d W 1 u c z E u e 0 F 2 Z 1 9 S Y X R p b m c s M n 0 m c X V v d D t d L C Z x d W 9 0 O 1 J l b G F 0 a W 9 u c 2 h p c E l u Z m 8 m c X V v d D s 6 W 1 1 9 I i A v P j x F b n R y e S B U e X B l P S J G a W x s T G F z d F V w Z G F 0 Z W Q i I F Z h b H V l P S J k M j A y N S 0 w N i 0 w M 1 Q x N z o z N D o z M S 4 w M j U x N T Y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Z n X 1 J h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d f U m F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X 1 J h d G l u Z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X 1 J h d G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9 S Y X R p b m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X 1 J h d G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d f U m F 0 a W 5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9 S Y X R p b m c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X 1 J h d G l u Z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d f U m F 0 a W 5 n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X 1 J h d G l u Z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X 1 J h d G l u Z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9 S Y X R p b m c v S W 5 z Z X J 0 Z W Q l M j B S b 3 V u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9 S Y X R p b m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X 1 J h d G l u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9 S Y X R p b m c v S W 5 z Z X J 0 Z W Q l M j B S b 3 V u Z G l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d f U m F 0 a W 5 n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9 S Y X R p b m c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0 9 G q t K f 9 K q 7 q Z a a j R z V Y A A A A A A g A A A A A A E G Y A A A A B A A A g A A A A v 9 P 2 v b K B l y j + 5 9 4 Z x w g z c + t c k S W J D c / U Q w s 6 Q 1 A d P h Q A A A A A D o A A A A A C A A A g A A A A F g H C 2 l 5 e 5 c q V 1 0 Y J n o n u E W D h N g f y J 0 / U x E c g I K E h 0 6 F Q A A A A 5 y 2 8 o N i B A e z N c l w O y g p i x G 6 m I p k Q t 7 c A 1 9 p g L E z 2 n 4 g J E 0 V r 3 H C X F r U F j N W Z x b c f k 3 r M s z U E 9 g 6 L l j 1 8 S 8 8 D n E P W 0 5 q P B W b H S 7 5 H j A c R K d N A A A A A C X i n K P r 5 M k z 6 x A d x G p C 5 x c o h Z U t W 9 B u u H o 3 0 G 5 k u l N L V M K 6 W 8 3 q L F E p r d F t r k C R n X o p 2 T N F c 5 e G e Q U Z s J 3 I Z h A = = < / D a t a M a s h u p > 
</file>

<file path=customXml/itemProps1.xml><?xml version="1.0" encoding="utf-8"?>
<ds:datastoreItem xmlns:ds="http://schemas.openxmlformats.org/officeDocument/2006/customXml" ds:itemID="{9E42A1A0-BF2E-4D56-A218-23D3643260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Delivery_SuccessRate_PerRoute</vt:lpstr>
      <vt:lpstr>Average_Delay_by_Priority_Level</vt:lpstr>
      <vt:lpstr>SeasonWise_Summary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HIMADRI BORO</dc:creator>
  <cp:lastModifiedBy>HIMADRI BORO</cp:lastModifiedBy>
  <dcterms:created xsi:type="dcterms:W3CDTF">2025-06-03T17:34:27Z</dcterms:created>
  <dcterms:modified xsi:type="dcterms:W3CDTF">2025-06-04T11:07:51Z</dcterms:modified>
</cp:coreProperties>
</file>