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imani\UC Berkeley Data Analytics Bootcamp\HW\Excel\"/>
    </mc:Choice>
  </mc:AlternateContent>
  <xr:revisionPtr revIDLastSave="0" documentId="13_ncr:1_{E112366E-786F-40A2-AD0D-7A56E20D5166}" xr6:coauthVersionLast="40" xr6:coauthVersionMax="40" xr10:uidLastSave="{00000000-0000-0000-0000-000000000000}"/>
  <bookViews>
    <workbookView xWindow="0" yWindow="0" windowWidth="19200" windowHeight="6910" firstSheet="1" activeTab="6" xr2:uid="{00000000-000D-0000-FFFF-FFFF00000000}"/>
  </bookViews>
  <sheets>
    <sheet name="Pivot1" sheetId="4" r:id="rId1"/>
    <sheet name="Pivot2" sheetId="5" r:id="rId2"/>
    <sheet name="Pivot 3" sheetId="6" r:id="rId3"/>
    <sheet name="TotCampaignLaunchedPeryear" sheetId="9" r:id="rId4"/>
    <sheet name="Sheet7" sheetId="11" r:id="rId5"/>
    <sheet name="Sheet1" sheetId="1" r:id="rId6"/>
    <sheet name="Sheet9" sheetId="13" r:id="rId7"/>
  </sheets>
  <definedNames>
    <definedName name="_xlnm._FilterDatabase" localSheetId="5" hidden="1">Sheet1!$A$1:$T$4115</definedName>
    <definedName name="CatandSubCat">Sheet1!$N$2:$N$4131</definedName>
    <definedName name="goal">Sheet1!$D$1:$D$4131</definedName>
    <definedName name="state">Sheet1!$F$1:$F$4131</definedName>
  </definedNames>
  <calcPr calcId="181029"/>
  <pivotCaches>
    <pivotCache cacheId="0" r:id="rId8"/>
    <pivotCache cacheId="19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G3" i="13"/>
  <c r="G4" i="13"/>
  <c r="G5" i="13"/>
  <c r="G6" i="13"/>
  <c r="G7" i="13"/>
  <c r="G8" i="13"/>
  <c r="G9" i="13"/>
  <c r="G10" i="13"/>
  <c r="G11" i="13"/>
  <c r="G12" i="13"/>
  <c r="G13" i="13"/>
  <c r="H2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8" i="13"/>
  <c r="D9" i="13"/>
  <c r="D10" i="13"/>
  <c r="D11" i="13"/>
  <c r="D12" i="13"/>
  <c r="D13" i="13"/>
  <c r="D7" i="13"/>
  <c r="D6" i="13"/>
  <c r="D5" i="13"/>
  <c r="D4" i="13"/>
  <c r="D2" i="13"/>
  <c r="D3" i="13"/>
  <c r="C3" i="13"/>
  <c r="C4" i="13"/>
  <c r="C5" i="13"/>
  <c r="C6" i="13"/>
  <c r="C7" i="13"/>
  <c r="C8" i="13"/>
  <c r="C9" i="13"/>
  <c r="C10" i="13"/>
  <c r="C11" i="13"/>
  <c r="C12" i="13"/>
  <c r="C13" i="13"/>
  <c r="C2" i="13"/>
  <c r="B8" i="13"/>
  <c r="B9" i="13"/>
  <c r="B10" i="13"/>
  <c r="B7" i="13"/>
  <c r="B11" i="13"/>
  <c r="B12" i="13"/>
  <c r="B13" i="13"/>
  <c r="B6" i="13"/>
  <c r="B5" i="13"/>
  <c r="B4" i="13"/>
  <c r="B3" i="13"/>
  <c r="B2" i="13"/>
  <c r="T12" i="1" l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 l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</calcChain>
</file>

<file path=xl/sharedStrings.xml><?xml version="1.0" encoding="utf-8"?>
<sst xmlns="http://schemas.openxmlformats.org/spreadsheetml/2006/main" count="33076" uniqueCount="8412">
  <si>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</si>
  <si>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</si>
  <si>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</si>
  <si>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</si>
  <si>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</si>
  <si>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</si>
  <si>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</si>
  <si>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</si>
  <si>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</si>
  <si>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</si>
  <si>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</si>
  <si>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</si>
  <si>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</si>
  <si>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</si>
  <si>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</si>
  <si>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</si>
  <si>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</si>
  <si>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</si>
  <si>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</si>
  <si>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</si>
  <si>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</si>
  <si>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</si>
  <si>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</si>
  <si>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</si>
  <si>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</si>
  <si>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</si>
  <si>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</si>
  <si>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</si>
  <si>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</si>
  <si>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</si>
  <si>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</si>
  <si>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</si>
  <si>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</si>
  <si>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</si>
  <si>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</si>
  <si>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</si>
  <si>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</si>
  <si>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</si>
  <si>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</si>
  <si>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</si>
  <si>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</si>
  <si>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</si>
  <si>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</si>
  <si>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</si>
  <si>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</si>
  <si>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</si>
  <si>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</si>
  <si>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</si>
  <si>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</si>
  <si>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</si>
  <si>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</si>
  <si>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</si>
  <si>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</si>
  <si>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</si>
  <si>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</si>
  <si>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</si>
  <si>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</si>
  <si>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</si>
  <si>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</si>
  <si>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</si>
  <si>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</si>
  <si>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</si>
  <si>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</si>
  <si>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</si>
  <si>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</si>
  <si>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</si>
  <si>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</si>
  <si>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</si>
  <si>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</si>
  <si>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</si>
  <si>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</si>
  <si>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</si>
  <si>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</si>
  <si>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</si>
  <si>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</si>
  <si>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</si>
  <si>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</si>
  <si>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</si>
  <si>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</si>
  <si>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</si>
  <si>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</si>
  <si>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</si>
  <si>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</si>
  <si>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</si>
  <si>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</si>
  <si>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</si>
  <si>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</si>
  <si>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</si>
  <si>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</si>
  <si>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</si>
  <si>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</si>
  <si>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</si>
  <si>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</si>
  <si>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</si>
  <si>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</si>
  <si>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</si>
  <si>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</si>
  <si>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</si>
  <si>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</si>
  <si>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</si>
  <si>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</si>
  <si>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</si>
  <si>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</si>
  <si>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</si>
  <si>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</si>
  <si>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</si>
  <si>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</si>
  <si>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</si>
  <si>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</si>
  <si>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</si>
  <si>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</si>
  <si>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</si>
  <si>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</si>
  <si>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</si>
  <si>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</si>
  <si>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</si>
  <si>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</si>
  <si>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</si>
  <si>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</si>
  <si>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</si>
  <si>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</si>
  <si>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</si>
  <si>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</si>
  <si>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</si>
  <si>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</si>
  <si>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</si>
  <si>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</si>
  <si>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</si>
  <si>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</si>
  <si>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</si>
  <si>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</si>
  <si>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</si>
  <si>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</si>
  <si>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</si>
  <si>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</si>
  <si>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</si>
  <si>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</si>
  <si>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</si>
  <si>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</si>
  <si>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</si>
  <si>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</si>
  <si>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</si>
  <si>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</si>
  <si>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</si>
  <si>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</si>
  <si>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</si>
  <si>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</si>
  <si>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</si>
  <si>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</si>
  <si>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</si>
  <si>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</si>
  <si>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</si>
  <si>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</si>
  <si>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</si>
  <si>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</si>
  <si>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</si>
  <si>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</si>
  <si>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</si>
  <si>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</si>
  <si>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</si>
  <si>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</si>
  <si>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</si>
  <si>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</si>
  <si>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</si>
  <si>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</si>
  <si>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</si>
  <si>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</si>
  <si>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</si>
  <si>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</si>
  <si>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</si>
  <si>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</si>
  <si>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</si>
  <si>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</si>
  <si>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</si>
  <si>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</si>
  <si>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</si>
  <si>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</si>
  <si>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</si>
  <si>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</si>
  <si>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</si>
  <si>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</si>
  <si>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</si>
  <si>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</si>
  <si>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</si>
  <si>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</si>
  <si>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</si>
  <si>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</si>
  <si>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</si>
  <si>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</si>
  <si>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</si>
  <si>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</si>
  <si>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</si>
  <si>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</si>
  <si>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</si>
  <si>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</si>
  <si>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</si>
  <si>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</si>
  <si>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</si>
  <si>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</si>
  <si>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</si>
  <si>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</si>
  <si>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</si>
  <si>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</si>
  <si>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</si>
  <si>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</si>
  <si>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</si>
  <si>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</si>
  <si>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</si>
  <si>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</si>
  <si>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</si>
  <si>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</si>
  <si>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</si>
  <si>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</si>
  <si>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</si>
  <si>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</si>
  <si>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</si>
  <si>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</si>
  <si>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</si>
  <si>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</si>
  <si>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</si>
  <si>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</si>
  <si>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</si>
  <si>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</si>
  <si>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</si>
  <si>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</si>
  <si>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</si>
  <si>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</si>
  <si>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</si>
  <si>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</si>
  <si>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</si>
  <si>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</si>
  <si>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</si>
  <si>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</si>
  <si>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</si>
  <si>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</si>
  <si>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</si>
  <si>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</si>
  <si>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</si>
  <si>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</si>
  <si>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</si>
  <si>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</si>
  <si>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</si>
  <si>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</si>
  <si>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</si>
  <si>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</si>
  <si>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</si>
  <si>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</si>
  <si>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</si>
  <si>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</si>
  <si>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</si>
  <si>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</si>
  <si>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</si>
  <si>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</si>
  <si>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</si>
  <si>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</si>
  <si>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</si>
  <si>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</si>
  <si>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</si>
  <si>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</si>
  <si>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</si>
  <si>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</si>
  <si>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</si>
  <si>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</si>
  <si>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</si>
  <si>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</si>
  <si>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</si>
  <si>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</si>
  <si>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</si>
  <si>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</si>
  <si>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</si>
  <si>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</si>
  <si>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</si>
  <si>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</si>
  <si>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</si>
  <si>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</si>
  <si>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</si>
  <si>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</si>
  <si>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</si>
  <si>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</si>
  <si>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</si>
  <si>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</si>
  <si>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</si>
  <si>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</si>
  <si>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</si>
  <si>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</si>
  <si>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</si>
  <si>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</si>
  <si>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</si>
  <si>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</si>
  <si>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</si>
  <si>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</si>
  <si>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</si>
  <si>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</si>
  <si>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</si>
  <si>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</si>
  <si>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</si>
  <si>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</si>
  <si>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</si>
  <si>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</si>
  <si>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</si>
  <si>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</si>
  <si>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</si>
  <si>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</si>
  <si>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</si>
  <si>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</si>
  <si>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</si>
  <si>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</si>
  <si>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</si>
  <si>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</si>
  <si>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</si>
  <si>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</si>
  <si>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</si>
  <si>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</si>
  <si>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</si>
  <si>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</si>
  <si>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</si>
  <si>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</si>
  <si>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</si>
  <si>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</si>
  <si>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</si>
  <si>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</si>
  <si>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</si>
  <si>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</si>
  <si>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</si>
  <si>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</si>
  <si>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</si>
  <si>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</si>
  <si>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</si>
  <si>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</si>
  <si>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</si>
  <si>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</si>
  <si>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</si>
  <si>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</si>
  <si>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</si>
  <si>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</si>
  <si>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</si>
  <si>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</si>
  <si>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</si>
  <si>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</si>
  <si>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</si>
  <si>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</si>
  <si>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</si>
  <si>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</si>
  <si>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</si>
  <si>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</si>
  <si>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</si>
  <si>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</si>
  <si>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</si>
  <si>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</si>
  <si>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</si>
  <si>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</si>
  <si>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</si>
  <si>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</si>
  <si>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</si>
  <si>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</si>
  <si>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</si>
  <si>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</si>
  <si>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</si>
  <si>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</si>
  <si>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</si>
  <si>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</si>
  <si>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</si>
  <si>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</si>
  <si>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</si>
  <si>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</si>
  <si>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</si>
  <si>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</si>
  <si>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</si>
  <si>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</si>
  <si>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</si>
  <si>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</si>
  <si>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</si>
  <si>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</si>
  <si>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</si>
  <si>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</si>
  <si>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</si>
  <si>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</si>
  <si>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</si>
  <si>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</si>
  <si>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</si>
  <si>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</si>
  <si>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</si>
  <si>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</si>
  <si>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</si>
  <si>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</si>
  <si>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</si>
  <si>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</si>
  <si>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</si>
  <si>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</si>
  <si>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</si>
  <si>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</si>
  <si>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</si>
  <si>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</si>
  <si>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</si>
  <si>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</si>
  <si>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</si>
  <si>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</si>
  <si>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</si>
  <si>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</si>
  <si>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</si>
  <si>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</si>
  <si>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</si>
  <si>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</si>
  <si>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</si>
  <si>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</si>
  <si>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</si>
  <si>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</si>
  <si>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</si>
  <si>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</si>
  <si>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</si>
  <si>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</si>
  <si>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</si>
  <si>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</si>
  <si>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</si>
  <si>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</si>
  <si>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</si>
  <si>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</si>
  <si>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</si>
  <si>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</si>
  <si>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</si>
  <si>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</si>
  <si>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</si>
  <si>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</si>
  <si>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</si>
  <si>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</si>
  <si>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</si>
  <si>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</si>
  <si>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</si>
  <si>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</si>
  <si>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</si>
  <si>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</si>
  <si>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</si>
  <si>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</si>
  <si>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</si>
  <si>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</si>
  <si>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</si>
  <si>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</si>
  <si>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</si>
  <si>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</si>
  <si>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</si>
  <si>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</si>
  <si>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</si>
  <si>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</si>
  <si>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</si>
  <si>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</si>
  <si>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</si>
  <si>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</si>
  <si>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</si>
  <si>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</si>
  <si>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</si>
  <si>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</si>
  <si>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</si>
  <si>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</si>
  <si>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</si>
  <si>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</si>
  <si>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</si>
  <si>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</si>
  <si>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</si>
  <si>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</si>
  <si>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</si>
  <si>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</si>
  <si>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</si>
  <si>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</si>
  <si>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</si>
  <si>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</si>
  <si>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</si>
  <si>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</si>
  <si>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</si>
  <si>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</si>
  <si>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</si>
  <si>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</si>
  <si>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</si>
  <si>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</si>
  <si>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</si>
  <si>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</si>
  <si>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</si>
  <si>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</si>
  <si>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</si>
  <si>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</si>
  <si>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</si>
  <si>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</si>
  <si>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</si>
  <si>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</si>
  <si>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</si>
  <si>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</si>
  <si>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</si>
  <si>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</si>
  <si>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</si>
  <si>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</si>
  <si>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</si>
  <si>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</si>
  <si>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</si>
  <si>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</si>
  <si>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</si>
  <si>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</si>
  <si>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</si>
  <si>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</si>
  <si>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</si>
  <si>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</si>
  <si>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</si>
  <si>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</si>
  <si>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</si>
  <si>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</si>
  <si>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</si>
  <si>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</si>
  <si>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</si>
  <si>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</si>
  <si>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</si>
  <si>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</si>
  <si>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</si>
  <si>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</si>
  <si>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</si>
  <si>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</si>
  <si>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</si>
  <si>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</si>
  <si>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</si>
  <si>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</si>
  <si>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</si>
  <si>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</si>
  <si>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</si>
  <si>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</si>
  <si>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</si>
  <si>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</si>
  <si>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</si>
  <si>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</si>
  <si>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</si>
  <si>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</si>
  <si>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</si>
  <si>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</si>
  <si>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</si>
  <si>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</si>
  <si>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</si>
  <si>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</si>
  <si>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</si>
  <si>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</si>
  <si>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</si>
  <si>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</si>
  <si>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</si>
  <si>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</si>
  <si>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</si>
  <si>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</si>
  <si>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</si>
  <si>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</si>
  <si>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</si>
  <si>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</si>
  <si>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</si>
  <si>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</si>
  <si>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</si>
  <si>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</si>
  <si>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</si>
  <si>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</si>
  <si>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</si>
  <si>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</si>
  <si>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</si>
  <si>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</si>
  <si>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</si>
  <si>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</si>
  <si>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</si>
  <si>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</si>
  <si>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</si>
  <si>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</si>
  <si>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</si>
  <si>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</si>
  <si>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</si>
  <si>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</si>
  <si>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</si>
  <si>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</si>
  <si>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</si>
  <si>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</si>
  <si>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</si>
  <si>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</si>
  <si>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</si>
  <si>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</si>
  <si>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</si>
  <si>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</si>
  <si>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</si>
  <si>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</si>
  <si>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</si>
  <si>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</si>
  <si>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</si>
  <si>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</si>
  <si>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</si>
  <si>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</si>
  <si>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</si>
  <si>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</si>
  <si>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</si>
  <si>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</si>
  <si>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</si>
  <si>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</si>
  <si>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</si>
  <si>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</si>
  <si>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</si>
  <si>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</si>
  <si>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</si>
  <si>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</si>
  <si>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</si>
  <si>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</si>
  <si>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</si>
  <si>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</si>
  <si>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</si>
  <si>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</si>
  <si>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</si>
  <si>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</si>
  <si>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</si>
  <si>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</si>
  <si>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</si>
  <si>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</si>
  <si>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</si>
  <si>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</si>
  <si>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</si>
  <si>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</si>
  <si>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</si>
  <si>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</si>
  <si>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</si>
  <si>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</si>
  <si>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</si>
  <si>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</si>
  <si>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</si>
  <si>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</si>
  <si>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</si>
  <si>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</si>
  <si>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</si>
  <si>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</si>
  <si>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</si>
  <si>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</si>
  <si>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</si>
  <si>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</si>
  <si>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</si>
  <si>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</si>
  <si>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</si>
  <si>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</si>
  <si>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</si>
  <si>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</si>
  <si>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</si>
  <si>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</si>
  <si>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</si>
  <si>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</si>
  <si>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</si>
  <si>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</si>
  <si>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</si>
  <si>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</si>
  <si>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</si>
  <si>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</si>
  <si>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</si>
  <si>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</si>
  <si>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</si>
  <si>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</si>
  <si>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</si>
  <si>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</si>
  <si>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</si>
  <si>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</si>
  <si>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</si>
  <si>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</si>
  <si>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</si>
  <si>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</si>
  <si>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</si>
  <si>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</si>
  <si>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</si>
  <si>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</si>
  <si>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</si>
  <si>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</si>
  <si>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</si>
  <si>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</si>
  <si>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</si>
  <si>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</si>
  <si>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</si>
  <si>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</si>
  <si>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</si>
  <si>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</si>
  <si>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</si>
  <si>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</si>
  <si>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</si>
  <si>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</si>
  <si>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</si>
  <si>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</si>
  <si>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</si>
  <si>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</si>
  <si>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</si>
  <si>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</si>
  <si>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</si>
  <si>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</si>
  <si>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</si>
  <si>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</si>
  <si>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</si>
  <si>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</si>
  <si>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</si>
  <si>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</si>
  <si>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</si>
  <si>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</si>
  <si>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</si>
  <si>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</si>
  <si>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</si>
  <si>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</si>
  <si>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</si>
  <si>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</si>
  <si>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</si>
  <si>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</si>
  <si>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</si>
  <si>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</si>
  <si>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</si>
  <si>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</si>
  <si>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</si>
  <si>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</si>
  <si>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</si>
  <si>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</si>
  <si>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</si>
  <si>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</si>
  <si>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</si>
  <si>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</si>
  <si>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</si>
  <si>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</si>
  <si>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</si>
  <si>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</si>
  <si>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</si>
  <si>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</si>
  <si>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</si>
  <si>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</si>
  <si>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</si>
  <si>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</si>
  <si>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</si>
  <si>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</si>
  <si>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</si>
  <si>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</si>
  <si>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</si>
  <si>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</si>
  <si>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</si>
  <si>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</si>
  <si>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</si>
  <si>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</si>
  <si>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</si>
  <si>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</si>
  <si>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</si>
  <si>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</si>
  <si>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</si>
  <si>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</si>
  <si>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</si>
  <si>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</si>
  <si>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</si>
  <si>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</si>
  <si>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</si>
  <si>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</si>
  <si>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</si>
  <si>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</si>
  <si>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</si>
  <si>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</si>
  <si>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</si>
  <si>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</si>
  <si>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</si>
  <si>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</si>
  <si>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</si>
  <si>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</si>
  <si>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</si>
  <si>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</si>
  <si>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</si>
  <si>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</si>
  <si>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</si>
  <si>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</si>
  <si>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</si>
  <si>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</si>
  <si>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</si>
  <si>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</si>
  <si>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</si>
  <si>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</si>
  <si>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</si>
  <si>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</si>
  <si>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</si>
  <si>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</si>
  <si>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</si>
  <si>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</si>
  <si>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</si>
  <si>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</si>
  <si>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</si>
  <si>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</si>
  <si>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</si>
  <si>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</si>
  <si>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</si>
  <si>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</si>
  <si>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</si>
  <si>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</si>
  <si>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</si>
  <si>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</si>
  <si>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</si>
  <si>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</si>
  <si>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</si>
  <si>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</si>
  <si>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</si>
  <si>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</si>
  <si>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</si>
  <si>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</si>
  <si>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</si>
  <si>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</si>
  <si>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</si>
  <si>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</si>
  <si>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</si>
  <si>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</si>
  <si>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</si>
  <si>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</si>
  <si>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</si>
  <si>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</si>
  <si>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</si>
  <si>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</si>
  <si>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</si>
  <si>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</si>
  <si>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</si>
  <si>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</si>
  <si>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</si>
  <si>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</si>
  <si>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</si>
  <si>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</si>
  <si>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</si>
  <si>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</si>
  <si>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</si>
  <si>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</si>
  <si>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</si>
  <si>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</si>
  <si>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</si>
  <si>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</si>
  <si>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</si>
  <si>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</si>
  <si>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</si>
  <si>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</si>
  <si>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</si>
  <si>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</si>
  <si>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</si>
  <si>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</si>
  <si>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</si>
  <si>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</si>
  <si>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</si>
  <si>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</si>
  <si>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</si>
  <si>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</si>
  <si>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</si>
  <si>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</si>
  <si>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</si>
  <si>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</si>
  <si>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</si>
  <si>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</si>
  <si>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</si>
  <si>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</si>
  <si>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</si>
  <si>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</si>
  <si>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</si>
  <si>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</si>
  <si>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</si>
  <si>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</si>
  <si>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</si>
  <si>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</si>
  <si>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</si>
  <si>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</si>
  <si>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</si>
  <si>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</si>
  <si>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</si>
  <si>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</si>
  <si>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</si>
  <si>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</si>
  <si>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</si>
  <si>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</si>
  <si>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</si>
  <si>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</si>
  <si>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</si>
  <si>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</si>
  <si>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</si>
  <si>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</si>
  <si>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</si>
  <si>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</si>
  <si>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</si>
  <si>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</si>
  <si>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</si>
  <si>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</si>
  <si>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</si>
  <si>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</si>
  <si>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</si>
  <si>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</si>
  <si>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</si>
  <si>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</si>
  <si>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</si>
  <si>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</si>
  <si>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</si>
  <si>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</si>
  <si>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</si>
  <si>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</si>
  <si>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</si>
  <si>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</si>
  <si>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</si>
  <si>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</si>
  <si>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</si>
  <si>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</si>
  <si>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</si>
  <si>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</si>
  <si>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</si>
  <si>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</si>
  <si>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</si>
  <si>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</si>
  <si>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</si>
  <si>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</si>
  <si>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</si>
  <si>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</si>
  <si>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</si>
  <si>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</si>
  <si>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</si>
  <si>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</si>
  <si>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</si>
  <si>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</si>
  <si>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</si>
  <si>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</si>
  <si>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</si>
  <si>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</si>
  <si>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</si>
  <si>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</si>
  <si>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</si>
  <si>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</si>
  <si>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</si>
  <si>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</si>
  <si>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</si>
  <si>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</si>
  <si>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</si>
  <si>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</si>
  <si>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</si>
  <si>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</si>
  <si>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</si>
  <si>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</si>
  <si>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</si>
  <si>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</si>
  <si>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</si>
  <si>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</si>
  <si>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</si>
  <si>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</si>
  <si>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</si>
  <si>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</si>
  <si>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</si>
  <si>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</si>
  <si>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</si>
  <si>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</si>
  <si>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</si>
  <si>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</si>
  <si>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</si>
  <si>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</si>
  <si>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</si>
  <si>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</si>
  <si>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</si>
  <si>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</si>
  <si>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</si>
  <si>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</si>
  <si>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</si>
  <si>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</si>
  <si>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</si>
  <si>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</si>
  <si>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</si>
  <si>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</si>
  <si>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</si>
  <si>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</si>
  <si>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</si>
  <si>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</si>
  <si>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</si>
  <si>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</si>
  <si>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</si>
  <si>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</si>
  <si>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</si>
  <si>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</si>
  <si>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</si>
  <si>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</si>
  <si>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</si>
  <si>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</si>
  <si>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</si>
  <si>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</si>
  <si>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</si>
  <si>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</si>
  <si>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</si>
  <si>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</si>
  <si>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</si>
  <si>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</si>
  <si>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</si>
  <si>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</si>
  <si>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</si>
  <si>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</si>
  <si>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</si>
  <si>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</si>
  <si>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</si>
  <si>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</si>
  <si>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</si>
  <si>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</si>
  <si>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</si>
  <si>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</si>
  <si>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</si>
  <si>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</si>
  <si>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</si>
  <si>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</si>
  <si>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</si>
  <si>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</si>
  <si>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</si>
  <si>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</si>
  <si>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</si>
  <si>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</si>
  <si>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</si>
  <si>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</si>
  <si>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</si>
  <si>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</si>
  <si>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</si>
  <si>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</si>
  <si>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</si>
  <si>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</si>
  <si>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</si>
  <si>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</si>
  <si>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</si>
  <si>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</si>
  <si>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</si>
  <si>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</si>
  <si>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</si>
  <si>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</si>
  <si>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</si>
  <si>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</si>
  <si>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</si>
  <si>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</si>
  <si>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</si>
  <si>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</si>
  <si>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</si>
  <si>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</si>
  <si>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</si>
  <si>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</si>
  <si>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</si>
  <si>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</si>
  <si>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</si>
  <si>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</si>
  <si>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</si>
  <si>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</si>
  <si>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</si>
  <si>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</si>
  <si>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</si>
  <si>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</si>
  <si>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</si>
  <si>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</si>
  <si>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</si>
  <si>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</si>
  <si>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</si>
  <si>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</si>
  <si>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</si>
  <si>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</si>
  <si>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</si>
  <si>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</si>
  <si>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</si>
  <si>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</si>
  <si>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</si>
  <si>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</si>
  <si>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</si>
  <si>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</si>
  <si>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</si>
  <si>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</si>
  <si>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</si>
  <si>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</si>
  <si>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</si>
  <si>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</si>
  <si>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</si>
  <si>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</si>
  <si>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</si>
  <si>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</si>
  <si>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</si>
  <si>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</si>
  <si>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</si>
  <si>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</si>
  <si>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</si>
  <si>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</si>
  <si>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</si>
  <si>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</si>
  <si>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</si>
  <si>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</si>
  <si>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</si>
  <si>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</si>
  <si>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</si>
  <si>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</si>
  <si>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</si>
  <si>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</si>
  <si>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</si>
  <si>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</si>
  <si>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</si>
  <si>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</si>
  <si>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</si>
  <si>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</si>
  <si>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</si>
  <si>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</si>
  <si>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</si>
  <si>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</si>
  <si>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</si>
  <si>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</si>
  <si>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</si>
  <si>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</si>
  <si>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</si>
  <si>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</si>
  <si>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</si>
  <si>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</si>
  <si>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</si>
  <si>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</si>
  <si>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</si>
  <si>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</si>
  <si>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</si>
  <si>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</si>
  <si>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</si>
  <si>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</si>
  <si>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</si>
  <si>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</si>
  <si>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</si>
  <si>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</si>
  <si>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</si>
  <si>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</si>
  <si>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</si>
  <si>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</si>
  <si>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</si>
  <si>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</si>
  <si>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</si>
  <si>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</si>
  <si>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</si>
  <si>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</si>
  <si>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</si>
  <si>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</si>
  <si>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</si>
  <si>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</si>
  <si>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</si>
  <si>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</si>
  <si>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</si>
  <si>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</si>
  <si>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</si>
  <si>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</si>
  <si>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</si>
  <si>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</si>
  <si>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</si>
  <si>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</si>
  <si>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</si>
  <si>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</si>
  <si>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</si>
  <si>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</si>
  <si>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</si>
  <si>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</si>
  <si>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</si>
  <si>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</si>
  <si>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</si>
  <si>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</si>
  <si>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</si>
  <si>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</si>
  <si>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</si>
  <si>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</si>
  <si>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</si>
  <si>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</si>
  <si>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</si>
  <si>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</si>
  <si>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</si>
  <si>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</si>
  <si>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</si>
  <si>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</si>
  <si>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</si>
  <si>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</si>
  <si>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</si>
  <si>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</si>
  <si>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</si>
  <si>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</si>
  <si>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</si>
  <si>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</si>
  <si>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</si>
  <si>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</si>
  <si>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</si>
  <si>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</si>
  <si>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</si>
  <si>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</si>
  <si>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</si>
  <si>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</si>
  <si>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</si>
  <si>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</si>
  <si>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</si>
  <si>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</si>
  <si>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</si>
  <si>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</si>
  <si>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</si>
  <si>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</si>
  <si>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</si>
  <si>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</si>
  <si>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</si>
  <si>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</si>
  <si>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</si>
  <si>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</si>
  <si>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</si>
  <si>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</si>
  <si>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</si>
  <si>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</si>
  <si>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</si>
  <si>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</si>
  <si>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</si>
  <si>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</si>
  <si>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</si>
  <si>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</si>
  <si>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</si>
  <si>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</si>
  <si>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</si>
  <si>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</si>
  <si>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</si>
  <si>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</si>
  <si>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</si>
  <si>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</si>
  <si>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</si>
  <si>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</si>
  <si>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</si>
  <si>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</si>
  <si>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</si>
  <si>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</si>
  <si>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</si>
  <si>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</si>
  <si>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</si>
  <si>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</si>
  <si>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</si>
  <si>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</si>
  <si>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</si>
  <si>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</si>
  <si>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</si>
  <si>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</si>
  <si>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</si>
  <si>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</si>
  <si>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</si>
  <si>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</si>
  <si>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</si>
  <si>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</si>
  <si>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</si>
  <si>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</si>
  <si>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</si>
  <si>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</si>
  <si>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</si>
  <si>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</si>
  <si>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</si>
  <si>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</si>
  <si>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</si>
  <si>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</si>
  <si>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</si>
  <si>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</si>
  <si>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</si>
  <si>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</si>
  <si>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</si>
  <si>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</si>
  <si>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</si>
  <si>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</si>
  <si>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</si>
  <si>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</si>
  <si>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</si>
  <si>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</si>
  <si>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</si>
  <si>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</si>
  <si>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</si>
  <si>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</si>
  <si>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</si>
  <si>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</si>
  <si>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</si>
  <si>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</si>
  <si>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</si>
  <si>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</si>
  <si>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</si>
  <si>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</si>
  <si>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</si>
  <si>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</si>
  <si>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</si>
  <si>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</si>
  <si>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</si>
  <si>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</si>
  <si>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</si>
  <si>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</si>
  <si>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</si>
  <si>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</si>
  <si>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</si>
  <si>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</si>
  <si>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</si>
  <si>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</si>
  <si>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</si>
  <si>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</si>
  <si>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</si>
  <si>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</si>
  <si>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</si>
  <si>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</si>
  <si>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</si>
  <si>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</si>
  <si>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</si>
  <si>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</si>
  <si>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</si>
  <si>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</si>
  <si>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</si>
  <si>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</si>
  <si>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</si>
  <si>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</si>
  <si>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</si>
  <si>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</si>
  <si>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</si>
  <si>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</si>
  <si>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</si>
  <si>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</si>
  <si>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</si>
  <si>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</si>
  <si>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</si>
  <si>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</si>
  <si>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</si>
  <si>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</si>
  <si>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</si>
  <si>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</si>
  <si>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</si>
  <si>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</si>
  <si>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</si>
  <si>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</si>
  <si>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</si>
  <si>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</si>
  <si>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</si>
  <si>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</si>
  <si>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</si>
  <si>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</si>
  <si>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</si>
  <si>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</si>
  <si>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</si>
  <si>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</si>
  <si>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</si>
  <si>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</si>
  <si>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</si>
  <si>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</si>
  <si>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</si>
  <si>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</si>
  <si>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</si>
  <si>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</si>
  <si>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</si>
  <si>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</si>
  <si>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</si>
  <si>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</si>
  <si>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</si>
  <si>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</si>
  <si>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</si>
  <si>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</si>
  <si>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</si>
  <si>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</si>
  <si>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</si>
  <si>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</si>
  <si>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</si>
  <si>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</si>
  <si>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</si>
  <si>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</si>
  <si>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</si>
  <si>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</si>
  <si>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</si>
  <si>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</si>
  <si>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</si>
  <si>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</si>
  <si>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</si>
  <si>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</si>
  <si>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</si>
  <si>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</si>
  <si>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</si>
  <si>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</si>
  <si>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</si>
  <si>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</si>
  <si>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</si>
  <si>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</si>
  <si>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</si>
  <si>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</si>
  <si>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</si>
  <si>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</si>
  <si>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</si>
  <si>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</si>
  <si>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</si>
  <si>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</si>
  <si>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</si>
  <si>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</si>
  <si>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</si>
  <si>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</si>
  <si>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</si>
  <si>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</si>
  <si>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</si>
  <si>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</si>
  <si>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</si>
  <si>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</si>
  <si>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</si>
  <si>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</si>
  <si>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</si>
  <si>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</si>
  <si>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</si>
  <si>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</si>
  <si>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</si>
  <si>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</si>
  <si>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</si>
  <si>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</si>
  <si>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</si>
  <si>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</si>
  <si>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</si>
  <si>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</si>
  <si>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</si>
  <si>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</si>
  <si>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</si>
  <si>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</si>
  <si>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</si>
  <si>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</si>
  <si>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</si>
  <si>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</si>
  <si>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</si>
  <si>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</si>
  <si>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</si>
  <si>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</si>
  <si>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</si>
  <si>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</si>
  <si>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</si>
  <si>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</si>
  <si>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</si>
  <si>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</si>
  <si>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</si>
  <si>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</si>
  <si>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</si>
  <si>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</si>
  <si>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</si>
  <si>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</si>
  <si>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</si>
  <si>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</si>
  <si>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</si>
  <si>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</si>
  <si>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</si>
  <si>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</si>
  <si>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</si>
  <si>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</si>
  <si>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</si>
  <si>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</si>
  <si>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</si>
  <si>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</si>
  <si>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</si>
  <si>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</si>
  <si>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</si>
  <si>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</si>
  <si>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</si>
  <si>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</si>
  <si>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</si>
  <si>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</si>
  <si>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</si>
  <si>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</si>
  <si>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</si>
  <si>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</si>
  <si>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</si>
  <si>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</si>
  <si>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</si>
  <si>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</si>
  <si>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</si>
  <si>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</si>
  <si>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</si>
  <si>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</si>
  <si>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</si>
  <si>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</si>
  <si>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</si>
  <si>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</si>
  <si>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</si>
  <si>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</si>
  <si>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</si>
  <si>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</si>
  <si>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</si>
  <si>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</si>
  <si>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</si>
  <si>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</si>
  <si>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</si>
  <si>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</si>
  <si>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</si>
  <si>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</si>
  <si>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</si>
  <si>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</si>
  <si>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</si>
  <si>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</si>
  <si>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</si>
  <si>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</si>
  <si>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</si>
  <si>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</si>
  <si>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</si>
  <si>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</si>
  <si>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</si>
  <si>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</si>
  <si>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</si>
  <si>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</si>
  <si>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</si>
  <si>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</si>
  <si>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</si>
  <si>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</si>
  <si>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</si>
  <si>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</si>
  <si>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</si>
  <si>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</si>
  <si>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</si>
  <si>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</si>
  <si>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</si>
  <si>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</si>
  <si>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</si>
  <si>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</si>
  <si>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</si>
  <si>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</si>
  <si>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</si>
  <si>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</si>
  <si>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</si>
  <si>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</si>
  <si>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</si>
  <si>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</si>
  <si>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</si>
  <si>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</si>
  <si>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</si>
  <si>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</si>
  <si>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</si>
  <si>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</si>
  <si>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</si>
  <si>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</si>
  <si>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</si>
  <si>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</si>
  <si>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</si>
  <si>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</si>
  <si>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</si>
  <si>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</si>
  <si>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</si>
  <si>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</si>
  <si>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</si>
  <si>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</si>
  <si>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</si>
  <si>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</si>
  <si>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</si>
  <si>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</si>
  <si>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</si>
  <si>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</si>
  <si>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</si>
  <si>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</si>
  <si>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</si>
  <si>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</si>
  <si>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</si>
  <si>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</si>
  <si>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</si>
  <si>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</si>
  <si>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</si>
  <si>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</si>
  <si>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</si>
  <si>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</si>
  <si>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</si>
  <si>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</si>
  <si>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</si>
  <si>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</si>
  <si>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</si>
  <si>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</si>
  <si>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</si>
  <si>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</si>
  <si>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</si>
  <si>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</si>
  <si>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</si>
  <si>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</si>
  <si>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</si>
  <si>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</si>
  <si>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</si>
  <si>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</si>
  <si>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</si>
  <si>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</si>
  <si>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</si>
  <si>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</si>
  <si>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</si>
  <si>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</si>
  <si>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</si>
  <si>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</si>
  <si>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</si>
  <si>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</si>
  <si>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</si>
  <si>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</si>
  <si>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</si>
  <si>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</si>
  <si>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</si>
  <si>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</si>
  <si>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</si>
  <si>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</si>
  <si>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</si>
  <si>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</si>
  <si>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</si>
  <si>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</si>
  <si>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</si>
  <si>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</si>
  <si>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</si>
  <si>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</si>
  <si>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</si>
  <si>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</si>
  <si>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</si>
  <si>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</si>
  <si>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</si>
  <si>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</si>
  <si>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</si>
  <si>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</si>
  <si>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</si>
  <si>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</si>
  <si>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</si>
  <si>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</si>
  <si>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</si>
  <si>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</si>
  <si>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</si>
  <si>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</si>
  <si>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</si>
  <si>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</si>
  <si>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</si>
  <si>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</si>
  <si>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</si>
  <si>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</si>
  <si>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</si>
  <si>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</si>
  <si>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</si>
  <si>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</si>
  <si>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</si>
  <si>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</si>
  <si>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</si>
  <si>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</si>
  <si>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</si>
  <si>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</si>
  <si>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</si>
  <si>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</si>
  <si>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</si>
  <si>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</si>
  <si>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</si>
  <si>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</si>
  <si>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</si>
  <si>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</si>
  <si>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</si>
  <si>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</si>
  <si>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</si>
  <si>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</si>
  <si>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</si>
  <si>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</si>
  <si>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</si>
  <si>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</si>
  <si>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</si>
  <si>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</si>
  <si>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</si>
  <si>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</si>
  <si>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</si>
  <si>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</si>
  <si>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</si>
  <si>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</si>
  <si>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</si>
  <si>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</si>
  <si>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</si>
  <si>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</si>
  <si>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</si>
  <si>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</si>
  <si>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</si>
  <si>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</si>
  <si>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</si>
  <si>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</si>
  <si>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</si>
  <si>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</si>
  <si>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</si>
  <si>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</si>
  <si>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</si>
  <si>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</si>
  <si>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</si>
  <si>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</si>
  <si>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</si>
  <si>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</si>
  <si>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</si>
  <si>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</si>
  <si>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</si>
  <si>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</si>
  <si>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</si>
  <si>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</si>
  <si>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</si>
  <si>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</si>
  <si>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</si>
  <si>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</si>
  <si>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</si>
  <si>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</si>
  <si>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</si>
  <si>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</si>
  <si>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</si>
  <si>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</si>
  <si>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</si>
  <si>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</si>
  <si>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</si>
  <si>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</si>
  <si>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</si>
  <si>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</si>
  <si>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</si>
  <si>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</si>
  <si>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</si>
  <si>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</si>
  <si>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</si>
  <si>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</si>
  <si>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</si>
  <si>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</si>
  <si>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</si>
  <si>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</si>
  <si>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</si>
  <si>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</si>
  <si>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</si>
  <si>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</si>
  <si>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</si>
  <si>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</si>
  <si>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</si>
  <si>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</si>
  <si>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</si>
  <si>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</si>
  <si>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</si>
  <si>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</si>
  <si>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</si>
  <si>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</si>
  <si>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</si>
  <si>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</si>
  <si>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</si>
  <si>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</si>
  <si>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</si>
  <si>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</si>
  <si>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</si>
  <si>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</si>
  <si>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</si>
  <si>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</si>
  <si>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</si>
  <si>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</si>
  <si>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</si>
  <si>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</si>
  <si>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</si>
  <si>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</si>
  <si>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</si>
  <si>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</si>
  <si>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</si>
  <si>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</si>
  <si>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</si>
  <si>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</si>
  <si>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</si>
  <si>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</si>
  <si>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</si>
  <si>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</si>
  <si>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</si>
  <si>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</si>
  <si>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</si>
  <si>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</si>
  <si>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</si>
  <si>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</si>
  <si>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</si>
  <si>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</si>
  <si>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</si>
  <si>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</si>
  <si>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</si>
  <si>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</si>
  <si>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</si>
  <si>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</si>
  <si>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</si>
  <si>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</si>
  <si>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</si>
  <si>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</si>
  <si>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</si>
  <si>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</si>
  <si>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</si>
  <si>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</si>
  <si>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</si>
  <si>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</si>
  <si>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</si>
  <si>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</si>
  <si>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</si>
  <si>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</si>
  <si>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</si>
  <si>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</si>
  <si>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</si>
  <si>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</si>
  <si>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</si>
  <si>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</si>
  <si>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</si>
  <si>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</si>
  <si>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</si>
  <si>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</si>
  <si>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</si>
  <si>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</si>
  <si>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</si>
  <si>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</si>
  <si>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</si>
  <si>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</si>
  <si>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</si>
  <si>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</si>
  <si>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</si>
  <si>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</si>
  <si>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</si>
  <si>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</si>
  <si>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</si>
  <si>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</si>
  <si>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</si>
  <si>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</si>
  <si>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</si>
  <si>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</si>
  <si>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</si>
  <si>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</si>
  <si>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</si>
  <si>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</si>
  <si>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</si>
  <si>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</si>
  <si>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</si>
  <si>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</si>
  <si>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</si>
  <si>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</si>
  <si>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</si>
  <si>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</si>
  <si>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</si>
  <si>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</si>
  <si>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</si>
  <si>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</si>
  <si>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</si>
  <si>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</si>
  <si>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</si>
  <si>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</si>
  <si>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</si>
  <si>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</si>
  <si>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</si>
  <si>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</si>
  <si>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</si>
  <si>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</si>
  <si>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</si>
  <si>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</si>
  <si>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</si>
  <si>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</si>
  <si>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</si>
  <si>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</si>
  <si>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</si>
  <si>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</si>
  <si>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</si>
  <si>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</si>
  <si>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</si>
  <si>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</si>
  <si>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</si>
  <si>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</si>
  <si>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</si>
  <si>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</si>
  <si>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</si>
  <si>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</si>
  <si>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</si>
  <si>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</si>
  <si>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</si>
  <si>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</si>
  <si>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</si>
  <si>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</si>
  <si>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</si>
  <si>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</si>
  <si>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</si>
  <si>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</si>
  <si>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</si>
  <si>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</si>
  <si>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</si>
  <si>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</si>
  <si>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</si>
  <si>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</si>
  <si>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</si>
  <si>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</si>
  <si>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</si>
  <si>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</si>
  <si>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</si>
  <si>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</si>
  <si>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</si>
  <si>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</si>
  <si>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</si>
  <si>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</si>
  <si>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</si>
  <si>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</si>
  <si>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</si>
  <si>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</si>
  <si>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</si>
  <si>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</si>
  <si>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</si>
  <si>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</si>
  <si>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</si>
  <si>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</si>
  <si>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</si>
  <si>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</si>
  <si>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</si>
  <si>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</si>
  <si>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</si>
  <si>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</si>
  <si>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</si>
  <si>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</si>
  <si>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</si>
  <si>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</si>
  <si>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</si>
  <si>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</si>
  <si>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</si>
  <si>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</si>
  <si>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</si>
  <si>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</si>
  <si>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</si>
  <si>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</si>
  <si>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</si>
  <si>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</si>
  <si>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</si>
  <si>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</si>
  <si>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</si>
  <si>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</si>
  <si>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</si>
  <si>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</si>
  <si>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</si>
  <si>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</si>
  <si>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</si>
  <si>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</si>
  <si>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</si>
  <si>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</si>
  <si>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</si>
  <si>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</si>
  <si>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</si>
  <si>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</si>
  <si>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</si>
  <si>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</si>
  <si>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</si>
  <si>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</si>
  <si>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</si>
  <si>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</si>
  <si>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</si>
  <si>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</si>
  <si>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</si>
  <si>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</si>
  <si>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</si>
  <si>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</si>
  <si>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</si>
  <si>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</si>
  <si>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</si>
  <si>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</si>
  <si>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</si>
  <si>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</si>
  <si>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</si>
  <si>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</si>
  <si>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</si>
  <si>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</si>
  <si>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</si>
  <si>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</si>
  <si>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</si>
  <si>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</si>
  <si>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</si>
  <si>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</si>
  <si>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</si>
  <si>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</si>
  <si>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</si>
  <si>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</si>
  <si>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</si>
  <si>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</si>
  <si>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</si>
  <si>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</si>
  <si>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</si>
  <si>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</si>
  <si>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</si>
  <si>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</si>
  <si>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</si>
  <si>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</si>
  <si>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</si>
  <si>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</si>
  <si>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</si>
  <si>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</si>
  <si>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</si>
  <si>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</si>
  <si>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</si>
  <si>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</si>
  <si>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</si>
  <si>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</si>
  <si>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</si>
  <si>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</si>
  <si>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</si>
  <si>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</si>
  <si>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</si>
  <si>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</si>
  <si>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</si>
  <si>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</si>
  <si>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</si>
  <si>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</si>
  <si>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</si>
  <si>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</si>
  <si>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</si>
  <si>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</si>
  <si>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</si>
  <si>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</si>
  <si>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</si>
  <si>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</si>
  <si>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</si>
  <si>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</si>
  <si>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</si>
  <si>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</si>
  <si>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</si>
  <si>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</si>
  <si>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</si>
  <si>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</si>
  <si>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</si>
  <si>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</si>
  <si>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</si>
  <si>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</si>
  <si>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</si>
  <si>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</si>
  <si>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</si>
  <si>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</si>
  <si>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</si>
  <si>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</si>
  <si>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</si>
  <si>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</si>
  <si>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</si>
  <si>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</si>
  <si>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</si>
  <si>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</si>
  <si>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</si>
  <si>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</si>
  <si>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</si>
  <si>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</si>
  <si>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</si>
  <si>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</si>
  <si>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</si>
  <si>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</si>
  <si>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</si>
  <si>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</si>
  <si>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</si>
  <si>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</si>
  <si>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</si>
  <si>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</si>
  <si>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</si>
  <si>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</si>
  <si>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</si>
  <si>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</si>
  <si>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</si>
  <si>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</si>
  <si>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</si>
  <si>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</si>
  <si>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</si>
  <si>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</si>
  <si>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</si>
  <si>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</si>
  <si>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</si>
  <si>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</si>
  <si>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</si>
  <si>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</si>
  <si>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</si>
  <si>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</si>
  <si>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</si>
  <si>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</si>
  <si>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</si>
  <si>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</si>
  <si>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</si>
  <si>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</si>
  <si>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</si>
  <si>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</si>
  <si>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</si>
  <si>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</si>
  <si>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</si>
  <si>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</si>
  <si>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</si>
  <si>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</si>
  <si>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</si>
  <si>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</si>
  <si>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</si>
  <si>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</si>
  <si>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</si>
  <si>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</si>
  <si>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</si>
  <si>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</si>
  <si>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</si>
  <si>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</si>
  <si>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</si>
  <si>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</si>
  <si>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</si>
  <si>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</si>
  <si>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</si>
  <si>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</si>
  <si>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</si>
  <si>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</si>
  <si>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</si>
  <si>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</si>
  <si>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</si>
  <si>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</si>
  <si>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</si>
  <si>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</si>
  <si>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</si>
  <si>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</si>
  <si>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</si>
  <si>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</si>
  <si>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</si>
  <si>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</si>
  <si>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</si>
  <si>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</si>
  <si>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</si>
  <si>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</si>
  <si>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</si>
  <si>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</si>
  <si>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</si>
  <si>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</si>
  <si>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</si>
  <si>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</si>
  <si>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</si>
  <si>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</si>
  <si>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</si>
  <si>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</si>
  <si>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</si>
  <si>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</si>
  <si>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</si>
  <si>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</si>
  <si>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</si>
  <si>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</si>
  <si>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</si>
  <si>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</si>
  <si>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</si>
  <si>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</si>
  <si>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</si>
  <si>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</si>
  <si>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</si>
  <si>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</si>
  <si>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</si>
  <si>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</si>
  <si>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</si>
  <si>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</si>
  <si>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</si>
  <si>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</si>
  <si>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</si>
  <si>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</si>
  <si>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</si>
  <si>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</si>
  <si>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</si>
  <si>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</si>
  <si>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</si>
  <si>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</si>
  <si>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</si>
  <si>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</si>
  <si>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</si>
  <si>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</si>
  <si>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</si>
  <si>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</si>
  <si>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</si>
  <si>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</si>
  <si>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</si>
  <si>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</si>
  <si>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</si>
  <si>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</si>
  <si>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</si>
  <si>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</si>
  <si>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</si>
  <si>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</si>
  <si>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</si>
  <si>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</si>
  <si>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</si>
  <si>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</si>
  <si>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</si>
  <si>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</si>
  <si>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</si>
  <si>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</si>
  <si>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</si>
  <si>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</si>
  <si>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</si>
  <si>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</si>
  <si>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</si>
  <si>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</si>
  <si>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</si>
  <si>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</si>
  <si>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</si>
  <si>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</si>
  <si>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</si>
  <si>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</si>
  <si>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</si>
  <si>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</si>
  <si>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</si>
  <si>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</si>
  <si>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</si>
  <si>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</si>
  <si>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</si>
  <si>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</si>
  <si>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</si>
  <si>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</si>
  <si>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</si>
  <si>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</si>
  <si>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</si>
  <si>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</si>
  <si>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</si>
  <si>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</si>
  <si>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</si>
  <si>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</si>
  <si>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</si>
  <si>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</si>
  <si>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</si>
  <si>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</si>
  <si>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</si>
  <si>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</si>
  <si>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</si>
  <si>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</si>
  <si>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</si>
  <si>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</si>
  <si>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</si>
  <si>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</si>
  <si>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</si>
  <si>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</si>
  <si>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</si>
  <si>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</si>
  <si>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</si>
  <si>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</si>
  <si>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</si>
  <si>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</si>
  <si>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</si>
  <si>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</si>
  <si>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</si>
  <si>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</si>
  <si>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</si>
  <si>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</si>
  <si>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</si>
  <si>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</si>
  <si>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</si>
  <si>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</si>
  <si>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</si>
  <si>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</si>
  <si>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</si>
  <si>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</si>
  <si>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</si>
  <si>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</si>
  <si>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</si>
  <si>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</si>
  <si>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</si>
  <si>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</si>
  <si>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</si>
  <si>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</si>
  <si>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</si>
  <si>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</si>
  <si>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</si>
  <si>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</si>
  <si>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</si>
  <si>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</si>
  <si>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</si>
  <si>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</si>
  <si>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</si>
  <si>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</si>
  <si>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</si>
  <si>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</si>
  <si>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</si>
  <si>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</si>
  <si>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</si>
  <si>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</si>
  <si>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</si>
  <si>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</si>
  <si>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</si>
  <si>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</si>
  <si>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</si>
  <si>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</si>
  <si>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</si>
  <si>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</si>
  <si>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</si>
  <si>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</si>
  <si>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</si>
  <si>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</si>
  <si>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</si>
  <si>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</si>
  <si>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</si>
  <si>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</si>
  <si>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</si>
  <si>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</si>
  <si>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</si>
  <si>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</si>
  <si>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</si>
  <si>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</si>
  <si>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</si>
  <si>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</si>
  <si>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</si>
  <si>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</si>
  <si>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</si>
  <si>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</si>
  <si>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</si>
  <si>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</si>
  <si>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</si>
  <si>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</si>
  <si>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</si>
  <si>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</si>
  <si>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</si>
  <si>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</si>
  <si>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</si>
  <si>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</si>
  <si>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</si>
  <si>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</si>
  <si>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</si>
  <si>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</si>
  <si>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</si>
  <si>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</si>
  <si>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</si>
  <si>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</si>
  <si>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</si>
  <si>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</si>
  <si>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</si>
  <si>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</si>
  <si>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</si>
  <si>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</si>
  <si>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</si>
  <si>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</si>
  <si>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</si>
  <si>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</si>
  <si>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</si>
  <si>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</si>
  <si>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</si>
  <si>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</si>
  <si>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</si>
  <si>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</si>
  <si>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</si>
  <si>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</si>
  <si>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</si>
  <si>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</si>
  <si>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</si>
  <si>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</si>
  <si>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</si>
  <si>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</si>
  <si>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</si>
  <si>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</si>
  <si>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</si>
  <si>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</si>
  <si>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</si>
  <si>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</si>
  <si>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</si>
  <si>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</si>
  <si>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</si>
  <si>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</si>
  <si>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</si>
  <si>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</si>
  <si>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</si>
  <si>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</si>
  <si>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</si>
  <si>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</si>
  <si>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</si>
  <si>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</si>
  <si>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</si>
  <si>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</si>
  <si>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</si>
  <si>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</si>
  <si>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</si>
  <si>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</si>
  <si>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</si>
  <si>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</si>
  <si>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</si>
  <si>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</si>
  <si>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</si>
  <si>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</si>
  <si>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</si>
  <si>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</si>
  <si>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</si>
  <si>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</si>
  <si>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</si>
  <si>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</si>
  <si>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</si>
  <si>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</si>
  <si>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</si>
  <si>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</si>
  <si>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</si>
  <si>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</si>
  <si>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</si>
  <si>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</si>
  <si>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</si>
  <si>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</si>
  <si>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</si>
  <si>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</si>
  <si>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</si>
  <si>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</si>
  <si>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</si>
  <si>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</si>
  <si>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</si>
  <si>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</si>
  <si>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</si>
  <si>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</si>
  <si>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</si>
  <si>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</si>
  <si>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</si>
  <si>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</si>
  <si>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</si>
  <si>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</si>
  <si>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</si>
  <si>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</si>
  <si>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</si>
  <si>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</si>
  <si>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</si>
  <si>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</si>
  <si>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</si>
  <si>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</si>
  <si>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</si>
  <si>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</si>
  <si>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</si>
  <si>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</si>
  <si>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</si>
  <si>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</si>
  <si>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</si>
  <si>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</si>
  <si>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</si>
  <si>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</si>
  <si>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</si>
  <si>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</si>
  <si>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</si>
  <si>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</si>
  <si>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</si>
  <si>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</si>
  <si>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</si>
  <si>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</si>
  <si>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</si>
  <si>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</si>
  <si>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</si>
  <si>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</si>
  <si>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</si>
  <si>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</si>
  <si>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</si>
  <si>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</si>
  <si>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</si>
  <si>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</si>
  <si>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</si>
  <si>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</si>
  <si>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</si>
  <si>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</si>
  <si>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</si>
  <si>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</si>
  <si>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</si>
  <si>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</si>
  <si>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</si>
  <si>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</si>
  <si>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</si>
  <si>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</si>
  <si>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</si>
  <si>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</si>
  <si>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</si>
  <si>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</si>
  <si>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</si>
  <si>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</si>
  <si>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</si>
  <si>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</si>
  <si>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</si>
  <si>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</si>
  <si>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</si>
  <si>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</si>
  <si>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</si>
  <si>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</si>
  <si>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</si>
  <si>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</si>
  <si>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</si>
  <si>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</si>
  <si>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</si>
  <si>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</si>
  <si>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</si>
  <si>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</si>
  <si>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</si>
  <si>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</si>
  <si>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</si>
  <si>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</si>
  <si>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</si>
  <si>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</si>
  <si>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</si>
  <si>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</si>
  <si>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</si>
  <si>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</si>
  <si>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</si>
  <si>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</si>
  <si>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</si>
  <si>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</si>
  <si>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</si>
  <si>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</si>
  <si>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</si>
  <si>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</si>
  <si>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</si>
  <si>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</si>
  <si>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</si>
  <si>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</si>
  <si>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</si>
  <si>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</si>
  <si>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</si>
  <si>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</si>
  <si>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</si>
  <si>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</si>
  <si>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</si>
  <si>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</si>
  <si>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</si>
  <si>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</si>
  <si>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</si>
  <si>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</si>
  <si>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</si>
  <si>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</si>
  <si>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</si>
  <si>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</si>
  <si>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</si>
  <si>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</si>
  <si>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</si>
  <si>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</si>
  <si>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</si>
  <si>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</si>
  <si>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</si>
  <si>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</si>
  <si>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</si>
  <si>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</si>
  <si>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</si>
  <si>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</si>
  <si>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</si>
  <si>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</si>
  <si>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</si>
  <si>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</si>
  <si>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</si>
  <si>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</si>
  <si>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</si>
  <si>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</si>
  <si>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</si>
  <si>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</si>
  <si>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</si>
  <si>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</si>
  <si>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</si>
  <si>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</si>
  <si>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</si>
  <si>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</si>
  <si>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</si>
  <si>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</si>
  <si>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</si>
  <si>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</si>
  <si>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</si>
  <si>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</si>
  <si>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</si>
  <si>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</si>
  <si>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</si>
  <si>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</si>
  <si>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</si>
  <si>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</si>
  <si>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</si>
  <si>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</si>
  <si>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</si>
  <si>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</si>
  <si>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</si>
  <si>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</si>
  <si>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</si>
  <si>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</si>
  <si>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</si>
  <si>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</si>
  <si>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</si>
  <si>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</si>
  <si>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</si>
  <si>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</si>
  <si>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</si>
  <si>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</si>
  <si>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</si>
  <si>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</si>
  <si>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</si>
  <si>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</si>
  <si>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</si>
  <si>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</si>
  <si>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</si>
  <si>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</si>
  <si>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</si>
  <si>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</si>
  <si>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</si>
  <si>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</si>
  <si>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</si>
  <si>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</si>
  <si>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</si>
  <si>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</si>
  <si>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</si>
  <si>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</si>
  <si>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</si>
  <si>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</si>
  <si>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</si>
  <si>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</si>
  <si>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</si>
  <si>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</si>
  <si>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</si>
  <si>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</si>
  <si>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</si>
  <si>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</si>
  <si>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</si>
  <si>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</si>
  <si>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</si>
  <si>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</si>
  <si>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</si>
  <si>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</si>
  <si>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</si>
  <si>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</si>
  <si>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</si>
  <si>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</si>
  <si>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</si>
  <si>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</si>
  <si>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</si>
  <si>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</si>
  <si>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</si>
  <si>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</si>
  <si>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</si>
  <si>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</si>
  <si>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</si>
  <si>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</si>
  <si>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</si>
  <si>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</si>
  <si>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</si>
  <si>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</si>
  <si>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</si>
  <si>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</si>
  <si>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</si>
  <si>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</si>
  <si>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</si>
  <si>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</si>
  <si>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</si>
  <si>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</si>
  <si>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</si>
  <si>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</si>
  <si>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</si>
  <si>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</si>
  <si>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</si>
  <si>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</si>
  <si>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</si>
  <si>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</si>
  <si>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</si>
  <si>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</si>
  <si>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</si>
  <si>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</si>
  <si>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</si>
  <si>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</si>
  <si>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</si>
  <si>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</si>
  <si>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</si>
  <si>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</si>
  <si>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</si>
  <si>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</si>
  <si>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</si>
  <si>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</si>
  <si>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</si>
  <si>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</si>
  <si>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</si>
  <si>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</si>
  <si>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</si>
  <si>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</si>
  <si>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</si>
  <si>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</si>
  <si>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</si>
  <si>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</si>
  <si>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</si>
  <si>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</si>
  <si>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</si>
  <si>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</si>
  <si>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</si>
  <si>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</si>
  <si>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</si>
  <si>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</si>
  <si>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</si>
  <si>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</si>
  <si>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</si>
  <si>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</si>
  <si>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</si>
  <si>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</si>
  <si>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</si>
  <si>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</si>
  <si>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</si>
  <si>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</si>
  <si>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</si>
  <si>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</si>
  <si>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</si>
  <si>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</si>
  <si>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</si>
  <si>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</si>
  <si>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</si>
  <si>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</si>
  <si>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</si>
  <si>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</si>
  <si>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</si>
  <si>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</si>
  <si>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</si>
  <si>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</si>
  <si>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</si>
  <si>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</si>
  <si>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</si>
  <si>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</si>
  <si>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</si>
  <si>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</si>
  <si>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</si>
  <si>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</si>
  <si>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</si>
  <si>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</si>
  <si>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</si>
  <si>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</si>
  <si>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</si>
  <si>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</si>
  <si>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</si>
  <si>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</si>
  <si>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</si>
  <si>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</si>
  <si>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</si>
  <si>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</si>
  <si>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</si>
  <si>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</si>
  <si>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</si>
  <si>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</si>
  <si>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</si>
  <si>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</si>
  <si>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</si>
  <si>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</si>
  <si>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</si>
  <si>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</si>
  <si>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</si>
  <si>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</si>
  <si>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</si>
  <si>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</si>
  <si>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</si>
  <si>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</si>
  <si>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</si>
  <si>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</si>
  <si>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</si>
  <si>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</si>
  <si>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</si>
  <si>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</si>
  <si>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</si>
  <si>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</si>
  <si>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</si>
  <si>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</si>
  <si>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</si>
  <si>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</si>
  <si>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</si>
  <si>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</si>
  <si>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</si>
  <si>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</si>
  <si>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</si>
  <si>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</si>
  <si>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</si>
  <si>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</si>
  <si>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</si>
  <si>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</si>
  <si>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</si>
  <si>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</si>
  <si>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</si>
  <si>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</si>
  <si>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</si>
  <si>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</si>
  <si>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</si>
  <si>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</si>
  <si>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</si>
  <si>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</si>
  <si>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</si>
  <si>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</si>
  <si>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</si>
  <si>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</si>
  <si>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</si>
  <si>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</si>
  <si>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</si>
  <si>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</si>
  <si>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</si>
  <si>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</si>
  <si>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</si>
  <si>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</si>
  <si>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</si>
  <si>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</si>
  <si>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</si>
  <si>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</si>
  <si>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</si>
  <si>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</si>
  <si>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</si>
  <si>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</si>
  <si>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</si>
  <si>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</si>
  <si>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</si>
  <si>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</si>
  <si>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</si>
  <si>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</si>
  <si>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</si>
  <si>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</si>
  <si>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</si>
  <si>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</si>
  <si>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</si>
  <si>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</si>
  <si>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</si>
  <si>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</si>
  <si>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</si>
  <si>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</si>
  <si>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</si>
  <si>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</si>
  <si>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</si>
  <si>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</si>
  <si>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</si>
  <si>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</si>
  <si>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</si>
  <si>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</si>
  <si>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</si>
  <si>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</si>
  <si>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</si>
  <si>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</si>
  <si>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</si>
  <si>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</si>
  <si>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</si>
  <si>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</si>
  <si>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</si>
  <si>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</si>
  <si>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</si>
  <si>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</si>
  <si>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</si>
  <si>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</si>
  <si>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</si>
  <si>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</si>
  <si>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</si>
  <si>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</si>
  <si>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</si>
  <si>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</si>
  <si>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</si>
  <si>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</si>
  <si>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</si>
  <si>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</si>
  <si>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</si>
  <si>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</si>
  <si>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</si>
  <si>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</si>
  <si>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</si>
  <si>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</si>
  <si>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</si>
  <si>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</si>
  <si>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</si>
  <si>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</si>
  <si>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</si>
  <si>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</si>
  <si>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</si>
  <si>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</si>
  <si>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</si>
  <si>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</si>
  <si>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</si>
  <si>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</si>
  <si>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</si>
  <si>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</si>
  <si>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</si>
  <si>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</si>
  <si>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</si>
  <si>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</si>
  <si>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</si>
  <si>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</si>
  <si>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</si>
  <si>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</si>
  <si>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</si>
  <si>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</si>
  <si>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</si>
  <si>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</si>
  <si>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</si>
  <si>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</si>
  <si>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</si>
  <si>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</si>
  <si>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</si>
  <si>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</si>
  <si>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</si>
  <si>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</si>
  <si>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</si>
  <si>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</si>
  <si>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</si>
  <si>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</si>
  <si>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</si>
  <si>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</si>
  <si>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</si>
  <si>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</si>
  <si>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</si>
  <si>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</si>
  <si>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</si>
  <si>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</si>
  <si>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</si>
  <si>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</si>
  <si>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</si>
  <si>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</si>
  <si>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</si>
  <si>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</si>
  <si>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</si>
  <si>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</si>
  <si>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</si>
  <si>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</si>
  <si>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</si>
  <si>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</si>
  <si>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</si>
  <si>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</si>
  <si>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</si>
  <si>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</si>
  <si>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</si>
  <si>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</si>
  <si>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</si>
  <si>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</si>
  <si>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</si>
  <si>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</si>
  <si>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</si>
  <si>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</si>
  <si>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</si>
  <si>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</si>
  <si>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</si>
  <si>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</si>
  <si>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</si>
  <si>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</si>
  <si>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</si>
  <si>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</si>
  <si>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</si>
  <si>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</si>
  <si>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</si>
  <si>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</si>
  <si>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</si>
  <si>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</si>
  <si>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</si>
  <si>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</si>
  <si>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</si>
  <si>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</si>
  <si>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</si>
  <si>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</si>
  <si>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</si>
  <si>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</si>
  <si>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</si>
  <si>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</si>
  <si>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</si>
  <si>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</si>
  <si>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</si>
  <si>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</si>
  <si>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</si>
  <si>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</si>
  <si>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</si>
  <si>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</si>
  <si>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</si>
  <si>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</si>
  <si>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</si>
  <si>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</si>
  <si>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</si>
  <si>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</si>
  <si>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</si>
  <si>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</si>
  <si>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</si>
  <si>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</si>
  <si>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</si>
  <si>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</si>
  <si>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</si>
  <si>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</si>
  <si>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</si>
  <si>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</si>
  <si>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</si>
  <si>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</si>
  <si>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</si>
  <si>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</si>
  <si>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</si>
  <si>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</si>
  <si>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</si>
  <si>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</si>
  <si>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</si>
  <si>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</si>
  <si>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</si>
  <si>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</si>
  <si>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</si>
  <si>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</si>
  <si>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</si>
  <si>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</si>
  <si>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</si>
  <si>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</si>
  <si>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</si>
  <si>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</si>
  <si>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</si>
  <si>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</si>
  <si>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</si>
  <si>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</si>
  <si>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</si>
  <si>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</si>
  <si>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</si>
  <si>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</si>
  <si>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</si>
  <si>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</si>
  <si>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</si>
  <si>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</si>
  <si>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</si>
  <si>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</si>
  <si>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</si>
  <si>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</si>
  <si>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</si>
  <si>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</si>
  <si>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</si>
  <si>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</si>
  <si>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</si>
  <si>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</si>
  <si>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</si>
  <si>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</si>
  <si>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</si>
  <si>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</si>
  <si>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</si>
  <si>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</si>
  <si>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</si>
  <si>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</si>
  <si>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</si>
  <si>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</si>
  <si>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</si>
  <si>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</si>
  <si>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</si>
  <si>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</si>
  <si>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</si>
  <si>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</si>
  <si>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</si>
  <si>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</si>
  <si>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</si>
  <si>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</si>
  <si>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</si>
  <si>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</si>
  <si>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</si>
  <si>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</si>
  <si>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</si>
  <si>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</si>
  <si>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</si>
  <si>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</si>
  <si>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</si>
  <si>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</si>
  <si>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</si>
  <si>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</si>
  <si>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</si>
  <si>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</si>
  <si>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</si>
  <si>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</si>
  <si>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</si>
  <si>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</si>
  <si>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</si>
  <si>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</si>
  <si>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</si>
  <si>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</si>
  <si>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</si>
  <si>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</si>
  <si>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</si>
  <si>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</si>
  <si>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</si>
  <si>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</si>
  <si>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</si>
  <si>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</si>
  <si>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</si>
  <si>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</si>
  <si>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</si>
  <si>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</si>
  <si>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</si>
  <si>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</si>
  <si>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</si>
  <si>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</si>
  <si>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</si>
  <si>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</si>
  <si>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</si>
  <si>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</si>
  <si>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</si>
  <si>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</si>
  <si>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</si>
  <si>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</si>
  <si>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</si>
  <si>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</si>
  <si>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</si>
  <si>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</si>
  <si>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</si>
  <si>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</si>
  <si>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</si>
  <si>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</si>
  <si>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</si>
  <si>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</si>
  <si>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</si>
  <si>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</si>
  <si>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</si>
  <si>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</si>
  <si>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</si>
  <si>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</si>
  <si>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</si>
  <si>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</si>
  <si>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</si>
  <si>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</si>
  <si>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</si>
  <si>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</si>
  <si>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</si>
  <si>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</si>
  <si>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</si>
  <si>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</si>
  <si>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</si>
  <si>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</si>
  <si>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</si>
  <si>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</si>
  <si>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</si>
  <si>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</si>
  <si>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</si>
  <si>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</si>
  <si>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</si>
  <si>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</si>
  <si>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</si>
  <si>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</si>
  <si>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</si>
  <si>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</si>
  <si>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</si>
  <si>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</si>
  <si>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</si>
  <si>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</si>
  <si>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</si>
  <si>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</si>
  <si>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</si>
  <si>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</si>
  <si>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</si>
  <si>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</si>
  <si>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</si>
  <si>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</si>
  <si>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</si>
  <si>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</si>
  <si>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</si>
  <si>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</si>
  <si>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</si>
  <si>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</si>
  <si>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</si>
  <si>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</si>
  <si>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</si>
  <si>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</si>
  <si>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</si>
  <si>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</si>
  <si>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</si>
  <si>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</si>
  <si>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</si>
  <si>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</si>
  <si>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</si>
  <si>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</si>
  <si>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</si>
  <si>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</si>
  <si>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</si>
  <si>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</si>
  <si>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</si>
  <si>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</si>
  <si>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</si>
  <si>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</si>
  <si>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</si>
  <si>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</si>
  <si>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</si>
  <si>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</si>
  <si>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</si>
  <si>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</si>
  <si>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</si>
  <si>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</si>
  <si>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</si>
  <si>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</si>
  <si>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</si>
  <si>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</si>
  <si>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</si>
  <si>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</si>
  <si>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</si>
  <si>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</si>
  <si>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</si>
  <si>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</si>
  <si>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</si>
  <si>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</si>
  <si>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</si>
  <si>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</si>
  <si>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</si>
  <si>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</si>
  <si>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</si>
  <si>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</si>
  <si>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</si>
  <si>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</si>
  <si>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</si>
  <si>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</si>
  <si>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</si>
  <si>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</si>
  <si>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</si>
  <si>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</si>
  <si>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</si>
  <si>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</si>
  <si>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</si>
  <si>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</si>
  <si>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</si>
  <si>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</si>
  <si>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</si>
  <si>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</si>
  <si>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</si>
  <si>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</si>
  <si>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</si>
  <si>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</si>
  <si>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</si>
  <si>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</si>
  <si>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</si>
  <si>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</si>
  <si>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</si>
  <si>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</si>
  <si>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</si>
  <si>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</si>
  <si>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</si>
  <si>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</si>
  <si>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</si>
  <si>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</si>
  <si>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</si>
  <si>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</si>
  <si>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</si>
  <si>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</si>
  <si>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</si>
  <si>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</si>
  <si>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</si>
  <si>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</si>
  <si>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</si>
  <si>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</si>
  <si>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</si>
  <si>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</si>
  <si>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</si>
  <si>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</si>
  <si>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</si>
  <si>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</si>
  <si>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</si>
  <si>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</si>
  <si>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</si>
  <si>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</si>
  <si>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</si>
  <si>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</si>
  <si>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</si>
  <si>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</si>
  <si>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</si>
  <si>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</si>
  <si>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</si>
  <si>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</si>
  <si>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</si>
  <si>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</si>
  <si>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</si>
  <si>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</si>
  <si>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</si>
  <si>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</si>
  <si>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</si>
  <si>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</si>
  <si>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</si>
  <si>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</si>
  <si>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</si>
  <si>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</si>
  <si>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</si>
  <si>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</si>
  <si>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</si>
  <si>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</si>
  <si>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</si>
  <si>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</si>
  <si>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</si>
  <si>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</si>
  <si>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</si>
  <si>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</si>
  <si>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</si>
  <si>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</si>
  <si>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</si>
  <si>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</si>
  <si>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</si>
  <si>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</si>
  <si>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</si>
  <si>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</si>
  <si>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</si>
  <si>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</si>
  <si>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</si>
  <si>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</si>
  <si>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</si>
  <si>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</si>
  <si>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</si>
  <si>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</si>
  <si>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</si>
  <si>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</si>
  <si>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</si>
  <si>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</si>
  <si>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</si>
  <si>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</si>
  <si>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</si>
  <si>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</si>
  <si>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</si>
  <si>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</si>
  <si>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</si>
  <si>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</si>
  <si>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</si>
  <si>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</si>
  <si>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</si>
  <si>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</si>
  <si>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</si>
  <si>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</si>
  <si>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</si>
  <si>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</si>
  <si>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</si>
  <si>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</si>
  <si>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</si>
  <si>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</si>
  <si>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</si>
  <si>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</si>
  <si>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</si>
  <si>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</si>
  <si>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</si>
  <si>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</si>
  <si>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</si>
  <si>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</si>
  <si>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</si>
  <si>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</si>
  <si>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</si>
  <si>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</si>
  <si>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</si>
  <si>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</si>
  <si>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</si>
  <si>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</si>
  <si>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</si>
  <si>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</si>
  <si>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</si>
  <si>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</si>
  <si>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</si>
  <si>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</si>
  <si>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</si>
  <si>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</si>
  <si>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</si>
  <si>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</si>
  <si>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</si>
  <si>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</si>
  <si>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</si>
  <si>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</si>
  <si>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</si>
  <si>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</si>
  <si>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</si>
  <si>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</si>
  <si>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</si>
  <si>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</si>
  <si>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</si>
  <si>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</si>
  <si>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</si>
  <si>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</si>
  <si>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</si>
  <si>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</si>
  <si>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</si>
  <si>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</si>
  <si>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</si>
  <si>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</si>
  <si>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</si>
  <si>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</si>
  <si>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</si>
  <si>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</si>
  <si>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</si>
  <si>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</si>
  <si>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</si>
  <si>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</si>
  <si>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</si>
  <si>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</si>
  <si>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</si>
  <si>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</si>
  <si>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</si>
  <si>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</si>
  <si>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</si>
  <si>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</si>
  <si>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</si>
  <si>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</si>
  <si>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</si>
  <si>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</si>
  <si>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</si>
  <si>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</si>
  <si>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</si>
  <si>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</si>
  <si>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</si>
  <si>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</si>
  <si>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</si>
  <si>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</si>
  <si>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</si>
  <si>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</si>
  <si>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</si>
  <si>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</si>
  <si>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</si>
  <si>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</si>
  <si>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</si>
  <si>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</si>
  <si>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</si>
  <si>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</si>
  <si>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</si>
  <si>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</si>
  <si>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</si>
  <si>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</si>
  <si>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</si>
  <si>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</si>
  <si>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</si>
  <si>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</si>
  <si>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</si>
  <si>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</si>
  <si>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</si>
  <si>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</si>
  <si>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</si>
  <si>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</si>
  <si>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</si>
  <si>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</si>
  <si>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</si>
  <si>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</si>
  <si>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</si>
  <si>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</si>
  <si>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</si>
  <si>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</si>
  <si>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</si>
  <si>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</si>
  <si>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</si>
  <si>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</si>
  <si>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</si>
  <si>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</si>
  <si>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</si>
  <si>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</si>
  <si>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</si>
  <si>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</si>
  <si>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</si>
  <si>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</si>
  <si>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</si>
  <si>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</si>
  <si>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</si>
  <si>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</si>
  <si>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</si>
  <si>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</si>
  <si>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</si>
  <si>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</si>
  <si>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</si>
  <si>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</si>
  <si>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</si>
  <si>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</si>
  <si>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</si>
  <si>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</si>
  <si>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</si>
  <si>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</si>
  <si>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</si>
  <si>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</si>
  <si>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</si>
  <si>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</si>
  <si>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</si>
  <si>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</si>
  <si>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</si>
  <si>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</si>
  <si>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</si>
  <si>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</si>
  <si>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</si>
  <si>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</si>
  <si>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</si>
  <si>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</si>
  <si>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</si>
  <si>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</si>
  <si>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</si>
  <si>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</si>
  <si>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</si>
  <si>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</si>
  <si>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</si>
  <si>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</si>
  <si>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</si>
  <si>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</si>
  <si>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</si>
  <si>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</si>
  <si>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</si>
  <si>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</si>
  <si>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</si>
  <si>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</si>
  <si>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</si>
  <si>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</si>
  <si>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</si>
  <si>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</si>
  <si>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</si>
  <si>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</si>
  <si>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</si>
  <si>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</si>
  <si>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</si>
  <si>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</si>
  <si>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</si>
  <si>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</si>
  <si>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</si>
  <si>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</si>
  <si>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</si>
  <si>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</si>
  <si>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</si>
  <si>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</si>
  <si>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</si>
  <si>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</si>
  <si>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</si>
  <si>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</si>
  <si>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</si>
  <si>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</si>
  <si>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</si>
  <si>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</si>
  <si>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</si>
  <si>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</si>
  <si>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</si>
  <si>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</si>
  <si>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</si>
  <si>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</si>
  <si>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</si>
  <si>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</si>
  <si>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</si>
  <si>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</si>
  <si>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</si>
  <si>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</si>
  <si>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</si>
  <si>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</si>
  <si>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</si>
  <si>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</si>
  <si>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</si>
  <si>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</si>
  <si>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</si>
  <si>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</si>
  <si>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</si>
  <si>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</si>
  <si>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</si>
  <si>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</si>
  <si>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</si>
  <si>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</si>
  <si>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</si>
  <si>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</si>
  <si>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</si>
  <si>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</si>
  <si>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</si>
  <si>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</si>
  <si>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</si>
  <si>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</si>
  <si>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</si>
  <si>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</si>
  <si>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</si>
  <si>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</si>
  <si>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</si>
  <si>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</si>
  <si>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</si>
  <si>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</si>
  <si>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</si>
  <si>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</si>
  <si>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</si>
  <si>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</si>
  <si>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</si>
  <si>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</si>
  <si>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</si>
  <si>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</si>
  <si>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</si>
  <si>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</si>
  <si>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</si>
  <si>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</si>
  <si>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</si>
  <si>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</si>
  <si>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</si>
  <si>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</si>
  <si>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</si>
  <si>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</si>
  <si>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</si>
  <si>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</si>
  <si>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</si>
  <si>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</si>
  <si>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</si>
  <si>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</si>
  <si>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</si>
  <si>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</si>
  <si>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</si>
  <si>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</si>
  <si>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</si>
  <si>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</si>
  <si>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</si>
  <si>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</si>
  <si>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</si>
  <si>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</si>
  <si>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</si>
  <si>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</si>
  <si>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</si>
  <si>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</si>
  <si>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</si>
  <si>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</si>
  <si>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</si>
  <si>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</si>
  <si>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</si>
  <si>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</si>
  <si>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</si>
  <si>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</si>
  <si>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</si>
  <si>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</si>
  <si>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</si>
  <si>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</si>
  <si>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</si>
  <si>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</si>
  <si>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</si>
  <si>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</si>
  <si>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</si>
  <si>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</si>
  <si>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</si>
  <si>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</si>
  <si>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</si>
  <si>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</si>
  <si>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</si>
  <si>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</si>
  <si>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</si>
  <si>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</si>
  <si>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</si>
  <si>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</si>
  <si>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</si>
  <si>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</si>
  <si>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</si>
  <si>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</si>
  <si>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</si>
  <si>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</si>
  <si>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</si>
  <si>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</si>
  <si>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</si>
  <si>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</si>
  <si>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</si>
  <si>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</si>
  <si>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</si>
  <si>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</si>
  <si>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</si>
  <si>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</si>
  <si>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</si>
  <si>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</si>
  <si>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</si>
  <si>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</si>
  <si>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</si>
  <si>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</si>
  <si>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</si>
  <si>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</si>
  <si>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</si>
  <si>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</si>
  <si>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</si>
  <si>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</si>
  <si>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</si>
  <si>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</si>
  <si>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</si>
  <si>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</si>
  <si>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</si>
  <si>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</si>
  <si>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</si>
  <si>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</si>
  <si>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</si>
  <si>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</si>
  <si>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</si>
  <si>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</si>
  <si>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</si>
  <si>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</si>
  <si>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</si>
  <si>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</si>
  <si>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</si>
  <si>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</si>
  <si>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</si>
  <si>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</si>
  <si>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</si>
  <si>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</si>
  <si>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</si>
  <si>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</si>
  <si>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</si>
  <si>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</si>
  <si>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</si>
  <si>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</si>
  <si>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</si>
  <si>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</si>
  <si>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</si>
  <si>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</si>
  <si>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</si>
  <si>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</si>
  <si>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</si>
  <si>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</si>
  <si>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</si>
  <si>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</si>
  <si>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</si>
  <si>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</si>
  <si>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</si>
  <si>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</si>
  <si>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</si>
  <si>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</si>
  <si>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</si>
  <si>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</si>
  <si>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</si>
  <si>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</si>
  <si>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</si>
  <si>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</si>
  <si>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</si>
  <si>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</si>
  <si>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</si>
  <si>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</si>
  <si>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</si>
  <si>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</si>
  <si>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</si>
  <si>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</si>
  <si>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</si>
  <si>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</si>
  <si>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</si>
  <si>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</si>
  <si>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</si>
  <si>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</si>
  <si>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</si>
  <si>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</si>
  <si>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</si>
  <si>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</si>
  <si>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</si>
  <si>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</si>
  <si>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</si>
  <si>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</si>
  <si>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</si>
  <si>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</si>
  <si>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</si>
  <si>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</si>
  <si>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</si>
  <si>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</si>
  <si>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</si>
  <si>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</si>
  <si>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</si>
  <si>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</si>
  <si>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</si>
  <si>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</si>
  <si>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</si>
  <si>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</si>
  <si>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</si>
  <si>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</si>
  <si>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</si>
  <si>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</si>
  <si>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</si>
  <si>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</si>
  <si>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</si>
  <si>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</si>
  <si>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</si>
  <si>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</si>
  <si>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</si>
  <si>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</si>
  <si>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</si>
  <si>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</si>
  <si>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</si>
  <si>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</si>
  <si>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</si>
  <si>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</si>
  <si>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</si>
  <si>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</si>
  <si>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</si>
  <si>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</si>
  <si>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</si>
  <si>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</si>
  <si>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</si>
  <si>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</si>
  <si>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</si>
  <si>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</si>
  <si>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</si>
  <si>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</si>
  <si>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</si>
  <si>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</si>
  <si>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</si>
  <si>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</si>
  <si>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</si>
  <si>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</si>
  <si>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</si>
  <si>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</si>
  <si>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</si>
  <si>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</si>
  <si>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</si>
  <si>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</si>
  <si>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</si>
  <si>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</si>
  <si>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</si>
  <si>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</si>
  <si>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</si>
  <si>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</si>
  <si>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</si>
  <si>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</si>
  <si>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</si>
  <si>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</si>
  <si>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</si>
  <si>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</si>
  <si>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</si>
  <si>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</si>
  <si>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</si>
  <si>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</si>
  <si>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</si>
  <si>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</si>
  <si>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</si>
  <si>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</si>
  <si>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</si>
  <si>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</si>
  <si>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</si>
  <si>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</si>
  <si>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</si>
  <si>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</si>
  <si>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</si>
  <si>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</si>
  <si>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</si>
  <si>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</si>
  <si>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</si>
  <si>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</si>
  <si>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</si>
  <si>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</si>
  <si>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</si>
  <si>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</si>
  <si>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</si>
  <si>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</si>
  <si>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</si>
  <si>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</si>
  <si>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</si>
  <si>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</si>
  <si>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</si>
  <si>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</si>
  <si>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</si>
  <si>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</si>
  <si>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</si>
  <si>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</si>
  <si>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</si>
  <si>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</si>
  <si>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</si>
  <si>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</si>
  <si>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</si>
  <si>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</si>
  <si>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</si>
  <si>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</si>
  <si>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</si>
  <si>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</si>
  <si>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</si>
  <si>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</si>
  <si>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</si>
  <si>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</si>
  <si>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</si>
  <si>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</si>
  <si>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</si>
  <si>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</si>
  <si>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</si>
  <si>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</si>
  <si>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</si>
  <si>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</si>
  <si>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</si>
  <si>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</si>
  <si>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</si>
  <si>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</si>
  <si>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</si>
  <si>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</si>
  <si>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</si>
  <si>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</si>
  <si>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</si>
  <si>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</si>
  <si>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</si>
  <si>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</si>
  <si>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</si>
  <si>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</si>
  <si>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</si>
  <si>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</si>
  <si>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</si>
  <si>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</si>
  <si>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</si>
  <si>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</si>
  <si>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</si>
  <si>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</si>
  <si>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</si>
  <si>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</si>
  <si>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</si>
  <si>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</si>
  <si>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</si>
  <si>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</si>
  <si>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</si>
  <si>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</si>
  <si>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</si>
  <si>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</si>
  <si>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</si>
  <si>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</si>
  <si>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</si>
  <si>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</si>
  <si>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</si>
  <si>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</si>
  <si>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</si>
  <si>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</si>
  <si>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</si>
  <si>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</si>
  <si>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</si>
  <si>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</si>
  <si>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</si>
  <si>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</si>
  <si>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</si>
  <si>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</si>
  <si>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</si>
  <si>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</si>
  <si>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</si>
  <si>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</si>
  <si>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</si>
  <si>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</si>
  <si>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</si>
  <si>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</si>
  <si>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</si>
  <si>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</si>
  <si>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</si>
  <si>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</si>
  <si>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</si>
  <si>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</si>
  <si>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</si>
  <si>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</si>
  <si>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</si>
  <si>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</si>
  <si>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</si>
  <si>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</si>
  <si>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</si>
  <si>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</si>
  <si>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</si>
  <si>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</si>
  <si>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</si>
  <si>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</si>
  <si>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</si>
  <si>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</si>
  <si>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</si>
  <si>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</si>
  <si>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</si>
  <si>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</si>
  <si>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</si>
  <si>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</si>
  <si>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</si>
  <si>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</si>
  <si>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</si>
  <si>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</si>
  <si>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</si>
  <si>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</si>
  <si>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</si>
  <si>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</si>
  <si>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</si>
  <si>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</si>
  <si>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</si>
  <si>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</si>
  <si>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</si>
  <si>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</si>
  <si>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</si>
  <si>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</si>
  <si>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</si>
  <si>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</si>
  <si>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</si>
  <si>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</si>
  <si>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</si>
  <si>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</si>
  <si>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</si>
  <si>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</si>
  <si>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</si>
  <si>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</si>
  <si>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</si>
  <si>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</si>
  <si>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</si>
  <si>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</si>
  <si>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</si>
  <si>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</si>
  <si>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</si>
  <si>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</si>
  <si>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</si>
  <si>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</si>
  <si>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</si>
  <si>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</si>
  <si>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</si>
  <si>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</si>
  <si>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</si>
  <si>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</si>
  <si>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</si>
  <si>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</si>
  <si>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</si>
  <si>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</si>
  <si>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</si>
  <si>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</si>
  <si>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</si>
  <si>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</si>
  <si>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</si>
  <si>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</si>
  <si>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</si>
  <si>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</si>
  <si>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</si>
  <si>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</si>
  <si>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</si>
  <si>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</si>
  <si>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</si>
  <si>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</si>
  <si>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</si>
  <si>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</si>
  <si>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</si>
  <si>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</si>
  <si>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</si>
  <si>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</si>
  <si>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</si>
  <si>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</si>
  <si>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</si>
  <si>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</si>
  <si>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</si>
  <si>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</si>
  <si>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</si>
  <si>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</si>
  <si>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</si>
  <si>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</si>
  <si>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</si>
  <si>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</si>
  <si>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</si>
  <si>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</si>
  <si>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</si>
  <si>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</si>
  <si>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</si>
  <si>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</si>
  <si>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</si>
  <si>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</si>
  <si>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</si>
  <si>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</si>
  <si>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</si>
  <si>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</si>
  <si>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</si>
  <si>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</si>
  <si>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</si>
  <si>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</si>
  <si>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</si>
  <si>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</si>
  <si>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</si>
  <si>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</si>
  <si>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</si>
  <si>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</si>
  <si>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</si>
  <si>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</si>
  <si>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</si>
  <si>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</si>
  <si>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</si>
  <si>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</si>
  <si>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</si>
  <si>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</si>
  <si>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</si>
  <si>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</si>
  <si>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</si>
  <si>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</si>
  <si>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</si>
  <si>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</si>
  <si>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</si>
  <si>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</si>
  <si>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</si>
  <si>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</si>
  <si>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</si>
  <si>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</si>
  <si>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</si>
  <si>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</si>
  <si>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</si>
  <si>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</si>
  <si>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</si>
  <si>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</si>
  <si>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</si>
  <si>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</si>
  <si>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</si>
  <si>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</si>
  <si>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</si>
  <si>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</si>
  <si>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</si>
  <si>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</si>
  <si>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</si>
  <si>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</si>
  <si>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</si>
  <si>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</si>
  <si>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</si>
  <si>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</si>
  <si>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</si>
  <si>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</si>
  <si>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</si>
  <si>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</si>
  <si>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</si>
  <si>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</si>
  <si>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</si>
  <si>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</si>
  <si>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</si>
  <si>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</si>
  <si>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</si>
  <si>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</si>
  <si>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</si>
  <si>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</si>
  <si>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</si>
  <si>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</si>
  <si>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</si>
  <si>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</si>
  <si>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</si>
  <si>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</si>
  <si>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</si>
  <si>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</si>
  <si>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</si>
  <si>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</si>
  <si>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</si>
  <si>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</si>
  <si>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</si>
  <si>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</si>
  <si>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</si>
  <si>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</si>
  <si>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</si>
  <si>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</si>
  <si>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</si>
  <si>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</si>
  <si>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</si>
  <si>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</si>
  <si>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</si>
  <si>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</si>
  <si>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</si>
  <si>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</si>
  <si>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</si>
  <si>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</si>
  <si>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</si>
  <si>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</si>
  <si>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</si>
  <si>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</si>
  <si>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</si>
  <si>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</si>
  <si>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</si>
  <si>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</si>
  <si>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</si>
  <si>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</si>
  <si>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</si>
  <si>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</si>
  <si>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</si>
  <si>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</si>
  <si>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</si>
  <si>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</si>
  <si>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</si>
  <si>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</si>
  <si>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</si>
  <si>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</si>
  <si>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</si>
  <si>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</si>
  <si>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</si>
  <si>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</si>
  <si>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</si>
  <si>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</si>
  <si>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</si>
  <si>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</si>
  <si>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</si>
  <si>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</si>
  <si>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</si>
  <si>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</si>
  <si>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</si>
  <si>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</si>
  <si>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</si>
  <si>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</si>
  <si>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</si>
  <si>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</si>
  <si>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</si>
  <si>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</si>
  <si>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</si>
  <si>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</si>
  <si>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</si>
  <si>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</si>
  <si>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</si>
  <si>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</si>
  <si>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</si>
  <si>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</si>
  <si>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</si>
  <si>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</si>
  <si>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</si>
  <si>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</si>
  <si>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</si>
  <si>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</si>
  <si>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</si>
  <si>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</si>
  <si>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</si>
  <si>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</si>
  <si>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</si>
  <si>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</si>
  <si>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</si>
  <si>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</si>
  <si>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</si>
  <si>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</si>
  <si>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</si>
  <si>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</si>
  <si>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</si>
  <si>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</si>
  <si>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</si>
  <si>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</si>
  <si>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</si>
  <si>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</si>
  <si>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</si>
  <si>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</si>
  <si>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</si>
  <si>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</si>
  <si>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</si>
  <si>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</si>
  <si>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</si>
  <si>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</si>
  <si>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</si>
  <si>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</si>
  <si>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</si>
  <si>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</si>
  <si>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</si>
  <si>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</si>
  <si>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</si>
  <si>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</si>
  <si>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</si>
  <si>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</si>
  <si>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</si>
  <si>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</si>
  <si>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</si>
  <si>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</si>
  <si>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</si>
  <si>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</si>
  <si>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</si>
  <si>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</si>
  <si>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</si>
  <si>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</si>
  <si>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</si>
  <si>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</si>
  <si>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</si>
  <si>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</si>
  <si>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</si>
  <si>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</si>
  <si>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</si>
  <si>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</si>
  <si>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</si>
  <si>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</si>
  <si>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</si>
  <si>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</si>
  <si>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</si>
  <si>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</si>
  <si>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</si>
  <si>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</si>
  <si>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</si>
  <si>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</si>
  <si>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</si>
  <si>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</si>
  <si>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</si>
  <si>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</si>
  <si>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</si>
  <si>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</si>
  <si>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</si>
  <si>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</si>
  <si>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</si>
  <si>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</si>
  <si>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</si>
  <si>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</si>
  <si>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</si>
  <si>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</si>
  <si>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</si>
  <si>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</si>
  <si>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</si>
  <si>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</si>
  <si>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</si>
  <si>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</si>
  <si>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</si>
  <si>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</si>
  <si>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</si>
  <si>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</si>
  <si>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</si>
  <si>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</si>
  <si>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</si>
  <si>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</si>
  <si>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</si>
  <si>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</si>
  <si>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</si>
  <si>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</si>
  <si>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</si>
  <si>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</si>
  <si>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</si>
  <si>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</si>
  <si>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</si>
  <si>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</si>
  <si>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</si>
  <si>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</si>
  <si>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</si>
  <si>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</si>
  <si>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</si>
  <si>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</si>
  <si>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</si>
  <si>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</si>
  <si>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</si>
  <si>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</si>
  <si>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</si>
  <si>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</si>
  <si>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</si>
  <si>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</si>
  <si>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</si>
  <si>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</si>
  <si>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</si>
  <si>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</si>
  <si>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</si>
  <si>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</si>
  <si>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</si>
  <si>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</si>
  <si>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</si>
  <si>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</si>
  <si>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</si>
  <si>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</si>
  <si>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</si>
  <si>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</si>
  <si>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</si>
  <si>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</si>
  <si>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</si>
  <si>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</si>
  <si>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</si>
  <si>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</si>
  <si>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</si>
  <si>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</si>
  <si>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</si>
  <si>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</si>
  <si>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</si>
  <si>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</si>
  <si>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</si>
  <si>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</si>
  <si>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</si>
  <si>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</si>
  <si>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</si>
  <si>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</si>
  <si>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</si>
  <si>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</si>
  <si>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</si>
  <si>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</si>
  <si>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</si>
  <si>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</si>
  <si>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</si>
  <si>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</si>
  <si>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</si>
  <si>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</si>
  <si>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</si>
  <si>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</si>
  <si>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</si>
  <si>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</si>
  <si>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</si>
  <si>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</si>
  <si>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</si>
  <si>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</si>
  <si>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</si>
  <si>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</si>
  <si>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</si>
  <si>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</si>
  <si>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</si>
  <si>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</si>
  <si>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</si>
  <si>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</si>
  <si>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</si>
  <si>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</si>
  <si>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</si>
  <si>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</si>
  <si>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</si>
  <si>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</si>
  <si>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</si>
  <si>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</si>
  <si>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</si>
  <si>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</si>
  <si>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</si>
  <si>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</si>
  <si>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</si>
  <si>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</si>
  <si>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</si>
  <si>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</si>
  <si>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</si>
  <si>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</si>
  <si>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</si>
  <si>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</si>
  <si>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</si>
  <si>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</si>
  <si>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</si>
  <si>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</si>
  <si>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</si>
  <si>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</si>
  <si>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</si>
  <si>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</si>
  <si>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</si>
  <si>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</si>
  <si>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</si>
  <si>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</si>
  <si>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</si>
  <si>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</si>
  <si>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</si>
  <si>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</si>
  <si>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</si>
  <si>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</si>
  <si>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</si>
  <si>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</si>
  <si>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</si>
  <si>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</si>
  <si>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</si>
  <si>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</si>
  <si>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</si>
  <si>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</si>
  <si>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</si>
  <si>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</si>
  <si>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</si>
  <si>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</si>
  <si>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</si>
  <si>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</si>
  <si>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</si>
  <si>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</si>
  <si>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</si>
  <si>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</si>
  <si>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</si>
  <si>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</si>
  <si>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</si>
  <si>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</si>
  <si>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</si>
  <si>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</si>
  <si>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</si>
  <si>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</si>
  <si>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</si>
  <si>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</si>
  <si>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</si>
  <si>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</si>
  <si>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</si>
  <si>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</si>
  <si>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</si>
  <si>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</si>
  <si>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</si>
  <si>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</si>
  <si>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</si>
  <si>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</si>
  <si>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</si>
  <si>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</si>
  <si>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</si>
  <si>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</si>
  <si>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</si>
  <si>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</si>
  <si>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</si>
  <si>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</si>
  <si>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</si>
  <si>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</si>
  <si>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</si>
  <si>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</si>
  <si>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</si>
  <si>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</si>
  <si>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</si>
  <si>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</si>
  <si>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</si>
  <si>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</si>
  <si>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</si>
  <si>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</si>
  <si>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</si>
  <si>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</si>
  <si>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</si>
  <si>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</si>
  <si>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</si>
  <si>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</si>
  <si>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</si>
  <si>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</si>
  <si>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</si>
  <si>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</si>
  <si>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</si>
  <si>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</si>
  <si>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</si>
  <si>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</si>
  <si>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</si>
  <si>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</si>
  <si>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</si>
  <si>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</si>
  <si>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</si>
  <si>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</si>
  <si>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</si>
  <si>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</si>
  <si>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</si>
  <si>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</si>
  <si>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</si>
  <si>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</si>
  <si>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</si>
  <si>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</si>
  <si>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</si>
  <si>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</si>
  <si>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</si>
  <si>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</si>
  <si>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</si>
  <si>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</si>
  <si>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</si>
  <si>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</si>
  <si>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</si>
  <si>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</si>
  <si>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</si>
  <si>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</si>
  <si>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</si>
  <si>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</si>
  <si>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</si>
  <si>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</si>
  <si>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</si>
  <si>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</si>
  <si>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</si>
  <si>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</si>
  <si>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</si>
  <si>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</si>
  <si>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</si>
  <si>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</si>
  <si>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</si>
  <si>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</si>
  <si>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</si>
  <si>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</si>
  <si>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</si>
  <si>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</si>
  <si>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</si>
  <si>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</si>
  <si>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</si>
  <si>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</si>
  <si>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</si>
  <si>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</si>
  <si>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</si>
  <si>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</si>
  <si>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</si>
  <si>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</si>
  <si>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</si>
  <si>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</si>
  <si>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</si>
  <si>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</si>
  <si>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</si>
  <si>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</si>
  <si>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</si>
  <si>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</si>
  <si>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</si>
  <si>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</si>
  <si>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</si>
  <si>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</si>
  <si>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</si>
  <si>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</si>
  <si>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</si>
  <si>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</si>
  <si>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</si>
  <si>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</si>
  <si>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</si>
  <si>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</si>
  <si>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</si>
  <si>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</si>
  <si>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</si>
  <si>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</si>
  <si>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</si>
  <si>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</si>
  <si>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</si>
  <si>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</si>
  <si>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</si>
  <si>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</si>
  <si>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</si>
  <si>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</si>
  <si>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</si>
  <si>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</si>
  <si>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</si>
  <si>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</si>
  <si>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</si>
  <si>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</si>
  <si>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</si>
  <si>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</si>
  <si>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</si>
  <si>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</si>
  <si>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</si>
  <si>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</si>
  <si>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</si>
  <si>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</si>
  <si>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</si>
  <si>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</si>
  <si>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</si>
  <si>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</si>
  <si>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</si>
  <si>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</si>
  <si>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</si>
  <si>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</si>
  <si>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</si>
  <si>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</si>
  <si>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</si>
  <si>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</si>
  <si>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</si>
  <si>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</si>
  <si>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</si>
  <si>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</si>
  <si>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</si>
  <si>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</si>
  <si>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</si>
  <si>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</si>
  <si>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</si>
  <si>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</si>
  <si>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</si>
  <si>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</si>
  <si>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</si>
  <si>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</si>
  <si>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</si>
  <si>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</si>
  <si>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</si>
  <si>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</si>
  <si>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</si>
  <si>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</si>
  <si>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</si>
  <si>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</si>
  <si>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</si>
  <si>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</si>
  <si>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</si>
  <si>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</si>
  <si>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</si>
  <si>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</si>
  <si>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</si>
  <si>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</si>
  <si>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</si>
  <si>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</si>
  <si>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</si>
  <si>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</si>
  <si>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</si>
  <si>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</si>
  <si>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</si>
  <si>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</si>
  <si>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</si>
  <si>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</si>
  <si>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</si>
  <si>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</si>
  <si>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</si>
  <si>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</si>
  <si>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</si>
  <si>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</si>
  <si>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</si>
  <si>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</si>
  <si>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</si>
  <si>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</si>
  <si>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</si>
  <si>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</si>
  <si>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</si>
  <si>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</si>
  <si>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</si>
  <si>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</si>
  <si>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</si>
  <si>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</si>
  <si>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</si>
  <si>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</si>
  <si>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</si>
  <si>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</si>
  <si>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</si>
  <si>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</si>
  <si>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</si>
  <si>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</si>
  <si>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</si>
  <si>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</si>
  <si>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</si>
  <si>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</si>
  <si>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</si>
  <si>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</si>
  <si>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</si>
  <si>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</si>
  <si>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</si>
  <si>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</si>
  <si>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</si>
  <si>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</si>
  <si>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</si>
  <si>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</si>
  <si>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</si>
  <si>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</si>
  <si>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</si>
  <si>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</si>
  <si>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</si>
  <si>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</si>
  <si>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</si>
  <si>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</si>
  <si>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</si>
  <si>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</si>
  <si>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</si>
  <si>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</si>
  <si>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</si>
  <si>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</si>
  <si>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</si>
  <si>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</si>
  <si>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</si>
  <si>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</si>
  <si>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</si>
  <si>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</si>
  <si>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</si>
  <si>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</si>
  <si>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</si>
  <si>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</si>
  <si>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</si>
  <si>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</si>
  <si>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</si>
  <si>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</si>
  <si>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</si>
  <si>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</si>
  <si>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</si>
  <si>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</si>
  <si>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</si>
  <si>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</si>
  <si>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</si>
  <si>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</si>
  <si>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</si>
  <si>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</si>
  <si>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</si>
  <si>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</si>
  <si>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</si>
  <si>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</si>
  <si>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</si>
  <si>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</si>
  <si>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</si>
  <si>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</si>
  <si>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</si>
  <si>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</si>
  <si>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</si>
  <si>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</si>
  <si>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</si>
  <si>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</si>
  <si>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</si>
  <si>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</si>
  <si>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</si>
  <si>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</si>
  <si>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</si>
  <si>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</si>
  <si>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</si>
  <si>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</si>
  <si>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</si>
  <si>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</si>
  <si>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</si>
  <si>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</si>
  <si>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</si>
  <si>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</si>
  <si>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</si>
  <si>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</si>
  <si>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</si>
  <si>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</si>
  <si>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</si>
  <si>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</si>
  <si>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</si>
  <si>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</si>
  <si>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</si>
  <si>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</si>
  <si>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</si>
  <si>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</si>
  <si>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</si>
  <si>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</si>
  <si>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</si>
  <si>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</si>
  <si>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</si>
  <si>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</si>
  <si>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</si>
  <si>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</si>
  <si>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</si>
  <si>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</si>
  <si>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</si>
  <si>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</si>
  <si>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</si>
  <si>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</si>
  <si>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</si>
  <si>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</si>
  <si>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</si>
  <si>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</si>
  <si>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</si>
  <si>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</si>
  <si>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</si>
  <si>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</si>
  <si>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</si>
  <si>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</si>
  <si>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</si>
  <si>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</si>
  <si>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</si>
  <si>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</si>
  <si>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</si>
  <si>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</si>
  <si>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</si>
  <si>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</si>
  <si>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</si>
  <si>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</si>
  <si>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</si>
  <si>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</si>
  <si>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</si>
  <si>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</si>
  <si>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</si>
  <si>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</si>
  <si>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</si>
  <si>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</si>
  <si>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</si>
  <si>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</si>
  <si>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</si>
  <si>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</si>
  <si>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</si>
  <si>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</si>
  <si>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</si>
  <si>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</si>
  <si>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</si>
  <si>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</si>
  <si>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</si>
  <si>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</si>
  <si>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</si>
  <si>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</si>
  <si>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</si>
  <si>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</si>
  <si>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</si>
  <si>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</si>
  <si>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</si>
  <si>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</si>
  <si>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</si>
  <si>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</si>
  <si>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</si>
  <si>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</si>
  <si>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</si>
  <si>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</si>
  <si>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</si>
  <si>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</si>
  <si>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</si>
  <si>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</si>
  <si>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</si>
  <si>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</si>
  <si>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</si>
  <si>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</si>
  <si>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</si>
  <si>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</si>
  <si>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</si>
  <si>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</si>
  <si>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</si>
  <si>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</si>
  <si>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</si>
  <si>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</si>
  <si>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</si>
  <si>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</si>
  <si>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</si>
  <si>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</si>
  <si>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</si>
  <si>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</si>
  <si>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</si>
  <si>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</si>
  <si>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</si>
  <si>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</si>
  <si>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</si>
  <si>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</si>
  <si>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</si>
  <si>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</si>
  <si>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</si>
  <si>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</si>
  <si>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</si>
  <si>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</si>
  <si>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</si>
  <si>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</si>
  <si>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</si>
  <si>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</si>
  <si>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</si>
  <si>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</si>
  <si>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</si>
  <si>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</si>
  <si>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</si>
  <si>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</si>
  <si>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</si>
  <si>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</si>
  <si>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</si>
  <si>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</si>
  <si>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</si>
  <si>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</si>
  <si>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</si>
  <si>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</si>
  <si>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</si>
  <si>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</si>
  <si>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</si>
  <si>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</si>
  <si>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</si>
  <si>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</si>
  <si>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</si>
  <si>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</si>
  <si>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</si>
  <si>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</si>
  <si>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</si>
  <si>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</si>
  <si>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</si>
  <si>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</si>
  <si>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</si>
  <si>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</si>
  <si>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</si>
  <si>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</si>
  <si>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</si>
  <si>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</si>
  <si>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</si>
  <si>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</si>
  <si>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</si>
  <si>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</si>
  <si>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</si>
  <si>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</si>
  <si>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</si>
  <si>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</si>
  <si>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</si>
  <si>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</si>
  <si>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</si>
  <si>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</si>
  <si>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</si>
  <si>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</si>
  <si>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</si>
  <si>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</si>
  <si>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</si>
  <si>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</si>
  <si>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</si>
  <si>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</si>
  <si>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</si>
  <si>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</si>
  <si>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</si>
  <si>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</si>
  <si>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</si>
  <si>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</si>
  <si>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</si>
  <si>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</si>
  <si>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</si>
  <si>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</si>
  <si>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</si>
  <si>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</si>
  <si>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</si>
  <si>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</si>
  <si>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</si>
  <si>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</si>
  <si>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</si>
  <si>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</si>
  <si>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</si>
  <si>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</si>
  <si>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</si>
  <si>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</si>
  <si>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</si>
  <si>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</si>
  <si>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</si>
  <si>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</si>
  <si>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</si>
  <si>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</si>
  <si>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</si>
  <si>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</si>
  <si>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</si>
  <si>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</si>
  <si>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</si>
  <si>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</si>
  <si>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</si>
  <si>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</si>
  <si>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</si>
  <si>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</si>
  <si>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</si>
  <si>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</si>
  <si>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</si>
  <si>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</si>
  <si>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</si>
  <si>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</si>
  <si>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</si>
  <si>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</si>
  <si>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</si>
  <si>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</si>
  <si>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</si>
  <si>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</si>
  <si>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</si>
  <si>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</si>
  <si>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</si>
  <si>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</si>
  <si>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</si>
  <si>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</si>
  <si>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</si>
  <si>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</si>
  <si>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</si>
  <si>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</si>
  <si>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</si>
  <si>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</si>
  <si>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</si>
  <si>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</si>
  <si>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</si>
  <si>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</si>
  <si>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</si>
  <si>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</si>
  <si>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</si>
  <si>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</si>
  <si>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</si>
  <si>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</si>
  <si>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</si>
  <si>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</si>
  <si>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</si>
  <si>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</si>
  <si>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</si>
  <si>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</si>
  <si>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</si>
  <si>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</si>
  <si>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</si>
  <si>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</si>
  <si>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</si>
  <si>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</si>
  <si>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</si>
  <si>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</si>
  <si>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</si>
  <si>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</si>
  <si>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</si>
  <si>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</si>
  <si>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</si>
  <si>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</si>
  <si>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</si>
  <si>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</si>
  <si>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</si>
  <si>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</si>
  <si>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</si>
  <si>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</si>
  <si>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</si>
  <si>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</si>
  <si>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</si>
  <si>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</si>
  <si>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</si>
  <si>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</si>
  <si>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</si>
  <si>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</si>
  <si>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</si>
  <si>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</si>
  <si>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</si>
  <si>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</si>
  <si>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</si>
  <si>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</si>
  <si>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</si>
  <si>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</si>
  <si>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</si>
  <si>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</si>
  <si>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</si>
  <si>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</si>
  <si>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</si>
  <si>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</si>
  <si>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</si>
  <si>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</si>
  <si>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</si>
  <si>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</si>
  <si>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</si>
  <si>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</si>
  <si>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</si>
  <si>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</si>
  <si>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</si>
  <si>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</si>
  <si>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</si>
  <si>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</si>
  <si>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</si>
  <si>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</si>
  <si>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</si>
  <si>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</si>
  <si>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</si>
  <si>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</si>
  <si>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</si>
  <si>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</si>
  <si>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</si>
  <si>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</si>
  <si>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</si>
  <si>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</si>
  <si>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</si>
  <si>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</si>
  <si>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</si>
  <si>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</si>
  <si>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</si>
  <si>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</si>
  <si>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</si>
  <si>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</si>
  <si>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</si>
  <si>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</si>
  <si>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</si>
  <si>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</si>
  <si>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</si>
  <si>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</si>
  <si>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</si>
  <si>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</si>
  <si>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</si>
  <si>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</si>
  <si>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</si>
  <si>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</si>
  <si>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</si>
  <si>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</si>
  <si>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</si>
  <si>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</si>
  <si>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</si>
  <si>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</si>
  <si>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</si>
  <si>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</si>
  <si>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</si>
  <si>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</si>
  <si>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</si>
  <si>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</si>
  <si>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</si>
  <si>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</si>
  <si>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</si>
  <si>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</si>
  <si>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</si>
  <si>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</si>
  <si>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</si>
  <si>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</si>
  <si>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</si>
  <si>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</si>
  <si>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</si>
  <si>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</si>
  <si>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</si>
  <si>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</si>
  <si>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</si>
  <si>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</si>
  <si>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</si>
  <si>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</si>
  <si>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</si>
  <si>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</si>
  <si>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</si>
  <si>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</si>
  <si>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</si>
  <si>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</si>
  <si>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</si>
  <si>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</si>
  <si>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</si>
  <si>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</si>
  <si>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</si>
  <si>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</si>
  <si>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</si>
  <si>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</si>
  <si>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</si>
  <si>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</si>
  <si>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</si>
  <si>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</si>
  <si>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</si>
  <si>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</si>
  <si>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</si>
  <si>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</si>
  <si>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</si>
  <si>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</si>
  <si>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</si>
  <si>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</si>
  <si>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</si>
  <si>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</si>
  <si>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</si>
  <si>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</si>
  <si>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</si>
  <si>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</si>
  <si>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</si>
  <si>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</si>
  <si>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</si>
  <si>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</si>
  <si>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</si>
  <si>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</si>
  <si>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</si>
  <si>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</si>
  <si>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</si>
  <si>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</si>
  <si>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</si>
  <si>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</si>
  <si>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</si>
  <si>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</si>
  <si>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</si>
  <si>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</si>
  <si>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</si>
  <si>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</si>
  <si>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</si>
  <si>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</si>
  <si>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</si>
  <si>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</si>
  <si>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</si>
  <si>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</si>
  <si>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</si>
  <si>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</si>
  <si>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</si>
  <si>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</si>
  <si>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</si>
  <si>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</si>
  <si>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</si>
  <si>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</si>
  <si>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</si>
  <si>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</si>
  <si>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</si>
  <si>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</si>
  <si>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</si>
  <si>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</si>
  <si>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</si>
  <si>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</si>
  <si>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</si>
  <si>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</si>
  <si>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</si>
  <si>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</si>
  <si>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</si>
  <si>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</si>
  <si>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</si>
  <si>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</si>
  <si>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</si>
  <si>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</si>
  <si>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</si>
  <si>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</si>
  <si>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</si>
  <si>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</si>
  <si>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</si>
  <si>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</si>
  <si>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</si>
  <si>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</si>
  <si>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</si>
  <si>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</si>
  <si>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</si>
  <si>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</si>
  <si>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</si>
  <si>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</si>
  <si>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</si>
  <si>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</si>
  <si>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</si>
  <si>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</si>
  <si>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</si>
  <si>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</si>
  <si>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</si>
  <si>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</si>
  <si>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</si>
  <si>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</si>
  <si>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</si>
  <si>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</si>
  <si>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</si>
  <si>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</si>
  <si>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</si>
  <si>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</si>
  <si>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</si>
  <si>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</si>
  <si>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</si>
  <si>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</si>
  <si>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</si>
  <si>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</si>
  <si>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</si>
  <si>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</si>
  <si>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</si>
  <si>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</si>
  <si>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</si>
  <si>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</si>
  <si>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</si>
  <si>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</si>
  <si>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</si>
  <si>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</si>
  <si>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</si>
  <si>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</si>
  <si>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</si>
  <si>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</si>
  <si>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</si>
  <si>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</si>
  <si>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</si>
  <si>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</si>
  <si>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</si>
  <si>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</si>
  <si>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</si>
  <si>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</si>
  <si>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</si>
  <si>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</si>
  <si>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</si>
  <si>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</si>
  <si>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</si>
  <si>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</si>
  <si>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</si>
  <si>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</si>
  <si>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</si>
  <si>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</si>
  <si>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</si>
  <si>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</si>
  <si>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</si>
  <si>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</si>
  <si>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</si>
  <si>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</si>
  <si>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</si>
  <si>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</si>
  <si>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</si>
  <si>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</si>
  <si>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</si>
  <si>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</si>
  <si>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</si>
  <si>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</si>
  <si>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</si>
  <si>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</si>
  <si>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</si>
  <si>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</si>
  <si>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</si>
  <si>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</si>
  <si>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</si>
  <si>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</si>
  <si>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</si>
  <si>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</si>
  <si>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</si>
  <si>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</si>
  <si>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</si>
  <si>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</si>
  <si>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</si>
  <si>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</si>
  <si>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</si>
  <si>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</si>
  <si>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</si>
  <si>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</si>
  <si>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</si>
  <si>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</si>
  <si>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</si>
  <si>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</si>
  <si>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</si>
  <si>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</si>
  <si>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</si>
  <si>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</si>
  <si>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</si>
  <si>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</si>
  <si>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</si>
  <si>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</si>
  <si>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</si>
  <si>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</si>
  <si>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</si>
  <si>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</si>
  <si>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</si>
  <si>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</si>
  <si>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</si>
  <si>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</si>
  <si>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</si>
  <si>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</si>
  <si>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</si>
  <si>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</si>
  <si>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</si>
  <si>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</si>
  <si>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</si>
  <si>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</si>
  <si>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</si>
  <si>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</si>
  <si>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</si>
  <si>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</si>
  <si>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</si>
  <si>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</si>
  <si>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</si>
  <si>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</si>
  <si>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</si>
  <si>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</si>
  <si>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</si>
  <si>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</si>
  <si>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</si>
  <si>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</si>
  <si>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</si>
  <si>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</si>
  <si>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</si>
  <si>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</si>
  <si>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</si>
  <si>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</si>
  <si>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</si>
  <si>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</si>
  <si>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</si>
  <si>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</si>
  <si>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</si>
  <si>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</si>
  <si>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</si>
  <si>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</si>
  <si>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</si>
  <si>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</si>
  <si>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</si>
  <si>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</si>
  <si>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</si>
  <si>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</si>
  <si>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</si>
  <si>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</si>
  <si>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</si>
  <si>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</si>
  <si>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</si>
  <si>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</si>
  <si>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</si>
  <si>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</si>
  <si>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</si>
  <si>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</si>
  <si>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</si>
  <si>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</si>
  <si>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</si>
  <si>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</si>
  <si>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</si>
  <si>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</si>
  <si>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</si>
  <si>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</si>
  <si>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</si>
  <si>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</si>
  <si>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</si>
  <si>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</si>
  <si>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</si>
  <si>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</si>
  <si>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</si>
  <si>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</si>
  <si>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</si>
  <si>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</si>
  <si>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</si>
  <si>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</si>
  <si>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</si>
  <si>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</si>
  <si>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</si>
  <si>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</si>
  <si>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</si>
  <si>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</si>
  <si>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</si>
  <si>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</si>
  <si>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</si>
  <si>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</si>
  <si>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</si>
  <si>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</si>
  <si>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</si>
  <si>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</si>
  <si>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</si>
  <si>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</si>
  <si>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</si>
  <si>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</si>
  <si>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</si>
  <si>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</si>
  <si>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</si>
  <si>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</si>
  <si>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</si>
  <si>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</si>
  <si>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</si>
  <si>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</si>
  <si>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</si>
  <si>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</si>
  <si>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</si>
  <si>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</si>
  <si>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</si>
  <si>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</si>
  <si>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</si>
  <si>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</si>
  <si>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</si>
  <si>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</si>
  <si>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</si>
  <si>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</si>
  <si>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</si>
  <si>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</si>
  <si>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</si>
  <si>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</si>
  <si>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</si>
  <si>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</si>
  <si>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</si>
  <si>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</si>
  <si>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</si>
  <si>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</si>
  <si>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</si>
  <si>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</si>
  <si>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</si>
  <si>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</si>
  <si>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</si>
  <si>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</si>
  <si>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</si>
  <si>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</si>
  <si>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</si>
  <si>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</si>
  <si>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</si>
  <si>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</si>
  <si>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</si>
  <si>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</si>
  <si>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</si>
  <si>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</si>
  <si>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</si>
  <si>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</si>
  <si>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</si>
  <si>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</si>
  <si>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</si>
  <si>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</si>
  <si>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</si>
  <si>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</si>
  <si>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</si>
  <si>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</si>
  <si>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</si>
  <si>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</si>
  <si>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</si>
  <si>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</si>
  <si>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</si>
  <si>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</si>
  <si>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</si>
  <si>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</si>
  <si>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</si>
  <si>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</si>
  <si>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</si>
  <si>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</si>
  <si>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</si>
  <si>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</si>
  <si>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</si>
  <si>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</si>
  <si>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</si>
  <si>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</si>
  <si>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</si>
  <si>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</si>
  <si>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</si>
  <si>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</si>
  <si>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</si>
  <si>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</si>
  <si>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</si>
  <si>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</si>
  <si>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</si>
  <si>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</si>
  <si>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</si>
  <si>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</si>
  <si>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</si>
  <si>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</si>
  <si>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</si>
  <si>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</si>
  <si>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</si>
  <si>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</si>
  <si>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</si>
  <si>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</si>
  <si>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</si>
  <si>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</si>
  <si>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</si>
  <si>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</si>
  <si>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</si>
  <si>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</si>
  <si>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</si>
  <si>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</si>
  <si>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</si>
  <si>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</si>
  <si>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</si>
  <si>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</si>
  <si>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</si>
  <si>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</si>
  <si>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</si>
  <si>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</si>
  <si>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</si>
  <si>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</si>
  <si>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</si>
  <si>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</si>
  <si>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</si>
  <si>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</si>
  <si>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</si>
  <si>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</si>
  <si>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</si>
  <si>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</si>
  <si>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</si>
  <si>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</si>
  <si>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</si>
  <si>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</si>
  <si>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</si>
  <si>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</si>
  <si>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</si>
  <si>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</si>
  <si>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</si>
  <si>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</si>
  <si>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</si>
  <si>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</si>
  <si>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</si>
  <si>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</si>
  <si>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</si>
  <si>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</si>
  <si>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</si>
  <si>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</si>
  <si>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</si>
  <si>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</si>
  <si>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</si>
  <si>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</si>
  <si>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</si>
  <si>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</si>
  <si>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</si>
  <si>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</si>
  <si>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</si>
  <si>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</si>
  <si>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</si>
  <si>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</si>
  <si>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</si>
  <si>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</si>
  <si>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</si>
  <si>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</si>
  <si>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</si>
  <si>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</si>
  <si>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</si>
  <si>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</si>
  <si>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</si>
  <si>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</si>
  <si>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</si>
  <si>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</si>
  <si>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</si>
  <si>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</si>
  <si>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</si>
  <si>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</si>
  <si>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</si>
  <si>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</si>
  <si>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</si>
  <si>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</si>
  <si>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</si>
  <si>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</si>
  <si>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</si>
  <si>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</si>
  <si>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</si>
  <si>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</si>
  <si>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</si>
  <si>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</si>
  <si>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</si>
  <si>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</si>
  <si>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</si>
  <si>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</si>
  <si>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</si>
  <si>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</si>
  <si>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</si>
  <si>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</si>
  <si>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</si>
  <si>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</si>
  <si>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</si>
  <si>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</si>
  <si>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</si>
  <si>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</si>
  <si>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</si>
  <si>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</si>
  <si>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</si>
  <si>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</si>
  <si>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</si>
  <si>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</si>
  <si>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</si>
  <si>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</si>
  <si>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</si>
  <si>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</si>
  <si>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</si>
  <si>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</si>
  <si>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</si>
  <si>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</si>
  <si>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</si>
  <si>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</si>
  <si>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</si>
  <si>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</si>
  <si>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</si>
  <si>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</si>
  <si>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</si>
  <si>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</si>
  <si>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</si>
  <si>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</si>
  <si>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</si>
  <si>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</si>
  <si>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</si>
  <si>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</si>
  <si>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</si>
  <si>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</si>
  <si>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</si>
  <si>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</si>
  <si>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</si>
  <si>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</si>
  <si>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</si>
  <si>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</si>
  <si>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</si>
  <si>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</si>
  <si>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</si>
  <si>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</si>
  <si>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</si>
  <si>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</si>
  <si>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</si>
  <si>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</si>
  <si>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</si>
  <si>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</si>
  <si>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</si>
  <si>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</si>
  <si>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</si>
  <si>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</si>
  <si>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</si>
  <si>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</si>
  <si>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</si>
  <si>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</si>
  <si>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</si>
  <si>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</si>
  <si>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</si>
  <si>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</si>
  <si>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</si>
  <si>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</si>
  <si>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</si>
  <si>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</si>
  <si>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</si>
  <si>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</si>
  <si>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</si>
  <si>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</si>
  <si>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</si>
  <si>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</si>
  <si>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</si>
  <si>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</si>
  <si>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</si>
  <si>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</si>
  <si>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</si>
  <si>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</si>
  <si>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</si>
  <si>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</si>
  <si>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</si>
  <si>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</si>
  <si>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</si>
  <si>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</si>
  <si>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</si>
  <si>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</si>
  <si>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</si>
  <si>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</si>
  <si>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</si>
  <si>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</si>
  <si>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</si>
  <si>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</si>
  <si>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</si>
  <si>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</si>
  <si>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</si>
  <si>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</si>
  <si>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</si>
  <si>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</si>
  <si>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</si>
  <si>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</si>
  <si>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</si>
  <si>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</si>
  <si>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</si>
  <si>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</si>
  <si>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</si>
  <si>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</si>
  <si>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</si>
  <si>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</si>
  <si>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</si>
  <si>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</si>
  <si>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</si>
  <si>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</si>
  <si>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</si>
  <si>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</si>
  <si>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</si>
  <si>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</si>
  <si>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</si>
  <si>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</si>
  <si>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</si>
  <si>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</si>
  <si>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</si>
  <si>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</si>
  <si>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</si>
  <si>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</si>
  <si>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</si>
  <si>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</si>
  <si>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</si>
  <si>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</si>
  <si>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</si>
  <si>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</si>
  <si>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</si>
  <si>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</si>
  <si>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</si>
  <si>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</si>
  <si>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</si>
  <si>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</si>
  <si>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</si>
  <si>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</si>
  <si>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</si>
  <si>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</si>
  <si>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</si>
  <si>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</si>
  <si>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</si>
  <si>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</si>
  <si>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</si>
  <si>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</si>
  <si>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</si>
  <si>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</si>
  <si>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</si>
  <si>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</si>
  <si>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</si>
  <si>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</si>
  <si>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</si>
  <si>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</si>
  <si>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</si>
  <si>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</si>
  <si>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</si>
  <si>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</si>
  <si>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</si>
  <si>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</si>
  <si>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</si>
  <si>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</si>
  <si>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</si>
  <si>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</si>
  <si>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</si>
  <si>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</si>
  <si>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</si>
  <si>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</si>
  <si>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</si>
  <si>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</si>
  <si>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</si>
  <si>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</si>
  <si>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</si>
  <si>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</si>
  <si>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</si>
  <si>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</si>
  <si>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</si>
  <si>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</si>
  <si>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</si>
  <si>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</si>
  <si>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</si>
  <si>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</si>
  <si>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</si>
  <si>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</si>
  <si>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</si>
  <si>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</si>
  <si>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</si>
  <si>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</si>
  <si>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</si>
  <si>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</si>
  <si>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</si>
  <si>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</si>
  <si>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</si>
  <si>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</si>
  <si>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</si>
  <si>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</si>
  <si>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</si>
  <si>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</si>
  <si>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</si>
  <si>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</si>
  <si>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</si>
  <si>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</si>
  <si>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</si>
  <si>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</si>
  <si>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</si>
  <si>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</si>
  <si>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</si>
  <si>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</si>
  <si>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</si>
  <si>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</si>
  <si>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</si>
  <si>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</si>
  <si>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</si>
  <si>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</si>
  <si>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</si>
  <si>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</si>
  <si>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</si>
  <si>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</si>
  <si>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</si>
  <si>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</si>
  <si>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</si>
  <si>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</si>
  <si>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</si>
  <si>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</si>
  <si>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</si>
  <si>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</si>
  <si>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</si>
  <si>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</si>
  <si>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</si>
  <si>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</si>
  <si>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</si>
  <si>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</si>
  <si>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</si>
  <si>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</si>
  <si>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</si>
  <si>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</si>
  <si>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</si>
  <si>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</si>
  <si>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</si>
  <si>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</si>
  <si>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</si>
  <si>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</si>
  <si>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</si>
  <si>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</si>
  <si>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</si>
  <si>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</si>
  <si>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</si>
  <si>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</si>
  <si>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</si>
  <si>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</si>
  <si>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</si>
  <si>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</si>
  <si>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</si>
  <si>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</si>
  <si>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</si>
  <si>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</si>
  <si>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</si>
  <si>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</si>
  <si>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</si>
  <si>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</si>
  <si>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</si>
  <si>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</si>
  <si>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</si>
  <si>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</si>
  <si>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</si>
  <si>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</si>
  <si>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</si>
  <si>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</si>
  <si>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</si>
  <si>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</si>
  <si>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</si>
  <si>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</si>
  <si>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</si>
  <si>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</si>
  <si>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</si>
  <si>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</si>
  <si>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</si>
  <si>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</si>
  <si>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</si>
  <si>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</si>
  <si>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</si>
  <si>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</si>
  <si>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</si>
  <si>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</si>
  <si>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</si>
  <si>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</si>
  <si>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</si>
  <si>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</si>
  <si>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</si>
  <si>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</si>
  <si>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</si>
  <si>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</si>
  <si>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</si>
  <si>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</si>
  <si>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</si>
  <si>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</si>
  <si>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</si>
  <si>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</si>
  <si>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</si>
  <si>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</si>
  <si>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</si>
  <si>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</si>
  <si>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</si>
  <si>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</si>
  <si>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</si>
  <si>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</si>
  <si>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</si>
  <si>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</si>
  <si>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</si>
  <si>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</si>
  <si>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</si>
  <si>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</si>
  <si>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</si>
  <si>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</si>
  <si>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</si>
  <si>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</si>
  <si>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</si>
  <si>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</si>
  <si>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</si>
  <si>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</si>
  <si>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</si>
  <si>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</si>
  <si>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</si>
  <si>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</si>
  <si>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</si>
  <si>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</si>
  <si>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</si>
  <si>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</si>
  <si>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</si>
  <si>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</si>
  <si>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</si>
  <si>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</si>
  <si>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</si>
  <si>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</si>
  <si>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</si>
  <si>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</si>
  <si>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</si>
  <si>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</si>
  <si>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</si>
  <si>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</si>
  <si>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</si>
  <si>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</si>
  <si>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</si>
  <si>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</si>
  <si>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</si>
  <si>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</si>
  <si>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</si>
  <si>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</si>
  <si>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</si>
  <si>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</si>
  <si>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</si>
  <si>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</si>
  <si>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</si>
  <si>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</si>
  <si>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</si>
  <si>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</si>
  <si>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</si>
  <si>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</si>
  <si>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</si>
  <si>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</si>
  <si>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</si>
  <si>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</si>
  <si>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</si>
  <si>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</si>
  <si>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</si>
  <si>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</si>
  <si>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</si>
  <si>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</si>
  <si>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</si>
  <si>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</si>
  <si>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</si>
  <si>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</si>
  <si>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</si>
  <si>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</si>
  <si>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</si>
  <si>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</si>
  <si>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</si>
  <si>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</si>
  <si>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</si>
  <si>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</si>
  <si>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</si>
  <si>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</si>
  <si>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</si>
  <si>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</si>
  <si>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</si>
  <si>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</si>
  <si>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</si>
  <si>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</si>
  <si>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</si>
  <si>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</si>
  <si>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</si>
  <si>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</si>
  <si>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</si>
  <si>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</si>
  <si>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</si>
  <si>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</si>
  <si>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</si>
  <si>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</si>
  <si>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</si>
  <si>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</si>
  <si>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</si>
  <si>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</si>
  <si>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</si>
  <si>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</si>
  <si>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</si>
  <si>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</si>
  <si>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</si>
  <si>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</si>
  <si>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</si>
  <si>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</si>
  <si>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</si>
  <si>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</si>
  <si>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</si>
  <si>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</si>
  <si>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</si>
  <si>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</si>
  <si>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</si>
  <si>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</si>
  <si>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</si>
  <si>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</si>
  <si>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</si>
  <si>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</si>
  <si>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</si>
  <si>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</si>
  <si>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</si>
  <si>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</si>
  <si>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</si>
  <si>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</si>
  <si>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</si>
  <si>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</si>
  <si>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</si>
  <si>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</si>
  <si>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</si>
  <si>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</si>
  <si>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</si>
  <si>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</si>
  <si>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</si>
  <si>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</si>
  <si>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</si>
  <si>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</si>
  <si>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</si>
  <si>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</si>
  <si>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</si>
  <si>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</si>
  <si>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</si>
  <si>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</si>
  <si>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</si>
  <si>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</si>
  <si>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</si>
  <si>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</si>
  <si>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</si>
  <si>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</si>
  <si>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</si>
  <si>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</si>
  <si>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</si>
  <si>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</si>
  <si>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</si>
  <si>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</si>
  <si>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</si>
  <si>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</si>
  <si>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</si>
  <si>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</si>
  <si>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</si>
  <si>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</si>
  <si>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</si>
  <si>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</si>
  <si>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</si>
  <si>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</si>
  <si>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</si>
  <si>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</si>
  <si>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</si>
  <si>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</si>
  <si>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</si>
  <si>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</si>
  <si>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</si>
  <si>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</si>
  <si>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</si>
  <si>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</si>
  <si>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</si>
  <si>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</si>
  <si>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</si>
  <si>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</si>
  <si>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</si>
  <si>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</si>
  <si>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</si>
  <si>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</si>
  <si>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</si>
  <si>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</si>
  <si>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</si>
  <si>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</si>
  <si>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</si>
  <si>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</si>
  <si>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</si>
  <si>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</si>
  <si>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</si>
  <si>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</si>
  <si>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</si>
  <si>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</si>
  <si>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</si>
  <si>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</si>
  <si>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</si>
  <si>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</si>
  <si>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</si>
  <si>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</si>
  <si>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</si>
  <si>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</si>
  <si>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</si>
  <si>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</si>
  <si>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</si>
  <si>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</si>
  <si>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</si>
  <si>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</si>
  <si>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</si>
  <si>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</si>
  <si>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</si>
  <si>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</si>
  <si>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</si>
  <si>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</si>
  <si>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</si>
  <si>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</si>
  <si>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</si>
  <si>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</si>
  <si>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</si>
  <si>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</si>
  <si>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</si>
  <si>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</si>
  <si>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</si>
  <si>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</si>
  <si>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</si>
  <si>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</si>
  <si>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</si>
  <si>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</si>
  <si>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</si>
  <si>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</si>
  <si>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</si>
  <si>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</si>
  <si>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</si>
  <si>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</si>
  <si>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</si>
  <si>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</si>
  <si>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</si>
  <si>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</si>
  <si>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</si>
  <si>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</si>
  <si>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</si>
  <si>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</si>
  <si>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</si>
  <si>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</si>
  <si>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</si>
  <si>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</si>
  <si>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</si>
  <si>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</si>
  <si>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</si>
  <si>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</si>
  <si>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</si>
  <si>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</si>
  <si>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</si>
  <si>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</si>
  <si>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</si>
  <si>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</si>
  <si>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</si>
  <si>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</si>
  <si>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</si>
  <si>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</si>
  <si>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</si>
  <si>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</si>
  <si>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</si>
  <si>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</si>
  <si>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</si>
  <si>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</si>
  <si>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</si>
  <si>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</si>
  <si>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</si>
  <si>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</si>
  <si>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</si>
  <si>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</si>
  <si>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</si>
  <si>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</si>
  <si>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</si>
  <si>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</si>
  <si>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</si>
  <si>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</si>
  <si>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</si>
  <si>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</si>
  <si>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</si>
  <si>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</si>
  <si>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</si>
  <si>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</si>
  <si>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</si>
  <si>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</si>
  <si>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</si>
  <si>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</si>
  <si>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</si>
  <si>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</si>
  <si>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</si>
  <si>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</si>
  <si>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</si>
  <si>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</si>
  <si>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</si>
  <si>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</si>
  <si>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</si>
  <si>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</si>
  <si>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</si>
  <si>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</si>
  <si>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</si>
  <si>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</si>
  <si>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</si>
  <si>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</si>
  <si>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</si>
  <si>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</si>
  <si>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</si>
  <si>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</si>
  <si>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</si>
  <si>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</si>
  <si>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</si>
  <si>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</si>
  <si>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</si>
  <si>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</si>
  <si>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</si>
  <si>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</si>
  <si>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</si>
  <si>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</si>
  <si>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</si>
  <si>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</si>
  <si>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</si>
  <si>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</si>
  <si>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</si>
  <si>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</si>
  <si>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</si>
  <si>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</si>
  <si>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</si>
  <si>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</si>
  <si>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</si>
  <si>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</si>
  <si>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</si>
  <si>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</si>
  <si>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</si>
  <si>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</si>
  <si>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</si>
  <si>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</si>
  <si>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</si>
  <si>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</si>
  <si>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</si>
  <si>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</si>
  <si>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</si>
  <si>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</si>
  <si>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</si>
  <si>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</si>
  <si>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</si>
  <si>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</si>
  <si>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</si>
  <si>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</si>
  <si>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</si>
  <si>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</si>
  <si>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</si>
  <si>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</si>
  <si>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</si>
  <si>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</si>
  <si>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</si>
  <si>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</si>
  <si>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</si>
  <si>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</si>
  <si>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</si>
  <si>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</si>
  <si>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</si>
  <si>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</si>
  <si>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</si>
  <si>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</si>
  <si>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</si>
  <si>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</si>
  <si>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</si>
  <si>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</si>
  <si>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</si>
  <si>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</si>
  <si>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</si>
  <si>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</si>
  <si>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</si>
  <si>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</si>
  <si>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</si>
  <si>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</si>
  <si>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</si>
  <si>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</si>
  <si>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</si>
  <si>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</si>
  <si>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</si>
  <si>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</si>
  <si>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</si>
  <si>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</si>
  <si>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</si>
  <si>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</si>
  <si>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</si>
  <si>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</si>
  <si>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</si>
  <si>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</si>
  <si>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</si>
  <si>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</si>
  <si>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</si>
  <si>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</si>
  <si>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</si>
  <si>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</si>
  <si>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</si>
  <si>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</si>
  <si>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</si>
  <si>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</si>
  <si>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</si>
  <si>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</si>
  <si>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</si>
  <si>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</si>
  <si>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</si>
  <si>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</si>
  <si>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</si>
  <si>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</si>
  <si>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</si>
  <si>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</si>
  <si>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</si>
  <si>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</si>
  <si>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</si>
  <si>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</si>
  <si>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</si>
  <si>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</si>
  <si>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</si>
  <si>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</si>
  <si>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</si>
  <si>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</si>
  <si>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</si>
  <si>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</si>
  <si>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</si>
  <si>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</si>
  <si>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</si>
  <si>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</si>
  <si>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</si>
  <si>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</si>
  <si>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</si>
  <si>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</si>
  <si>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</si>
  <si>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</si>
  <si>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</si>
  <si>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</si>
  <si>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</si>
  <si>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</si>
  <si>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</si>
  <si>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</si>
  <si>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</si>
  <si>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</si>
  <si>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</si>
  <si>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</si>
  <si>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</si>
  <si>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</si>
  <si>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</si>
  <si>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</si>
  <si>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</si>
  <si>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</si>
  <si>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</si>
  <si>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</si>
  <si>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</si>
  <si>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</si>
  <si>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</si>
  <si>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</si>
  <si>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</si>
  <si>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</si>
  <si>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</si>
  <si>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</si>
  <si>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</si>
  <si>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</si>
  <si>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</si>
  <si>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</si>
  <si>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</si>
  <si>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</si>
  <si>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</si>
  <si>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</si>
  <si>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</si>
  <si>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</si>
  <si>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</si>
  <si>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</si>
  <si>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</si>
  <si>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</si>
  <si>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</si>
  <si>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</si>
  <si>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</si>
  <si>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</si>
  <si>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</si>
  <si>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</si>
  <si>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</si>
  <si>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</si>
  <si>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</si>
  <si>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</si>
  <si>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</si>
  <si>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</si>
  <si>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</si>
  <si>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</si>
  <si>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</si>
  <si>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</si>
  <si>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</si>
  <si>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</si>
  <si>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</si>
  <si>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</si>
  <si>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</si>
  <si>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</si>
  <si>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</si>
  <si>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</si>
  <si>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</si>
  <si>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</si>
  <si>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</si>
  <si>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</si>
  <si>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</si>
  <si>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</si>
  <si>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</si>
  <si>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</si>
  <si>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</si>
  <si>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</si>
  <si>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</si>
  <si>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</si>
  <si>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</si>
  <si>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</si>
  <si>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</si>
  <si>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</si>
  <si>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</si>
  <si>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</si>
  <si>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</si>
  <si>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</si>
  <si>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</si>
  <si>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</si>
  <si>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</si>
  <si>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</si>
  <si>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</si>
  <si>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</si>
  <si>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</si>
  <si>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</si>
  <si>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</si>
  <si>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</si>
  <si>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</si>
  <si>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</si>
  <si>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</si>
  <si>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</si>
  <si>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</si>
  <si>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</si>
  <si>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</si>
  <si>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</si>
  <si>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</si>
  <si>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</si>
  <si>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</si>
  <si>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</si>
  <si>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</si>
  <si>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</si>
  <si>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</si>
  <si>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</si>
  <si>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</si>
  <si>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</si>
  <si>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</si>
  <si>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</si>
  <si>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</si>
  <si>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</si>
  <si>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</si>
  <si>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</si>
  <si>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</si>
  <si>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</si>
  <si>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</si>
  <si>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</si>
  <si>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</si>
  <si>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</si>
  <si>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</si>
  <si>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</si>
  <si>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</si>
  <si>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</si>
  <si>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</si>
  <si>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</si>
  <si>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</si>
  <si>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</si>
  <si>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</si>
  <si>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</si>
  <si>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</si>
  <si>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</si>
  <si>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</si>
  <si>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</si>
  <si>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</si>
  <si>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</si>
  <si>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</si>
  <si>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</si>
  <si>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</si>
  <si>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</si>
  <si>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</si>
  <si>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</si>
  <si>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</si>
  <si>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</si>
  <si>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</si>
  <si>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</si>
  <si>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</si>
  <si>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</si>
  <si>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</si>
  <si>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</si>
  <si>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</si>
  <si>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</si>
  <si>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</si>
  <si>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</si>
  <si>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</si>
  <si>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</si>
  <si>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</si>
  <si>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</si>
  <si>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</si>
  <si>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</si>
  <si>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</si>
  <si>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</si>
  <si>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</si>
  <si>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</si>
  <si>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</si>
  <si>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</si>
  <si>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</si>
  <si>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</si>
  <si>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</si>
  <si>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</si>
  <si>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</si>
  <si>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</si>
  <si>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</si>
  <si>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</si>
  <si>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</si>
  <si>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</si>
  <si>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</si>
  <si>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</si>
  <si>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</si>
  <si>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</si>
  <si>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</si>
  <si>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</si>
  <si>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</si>
  <si>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</si>
  <si>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</si>
  <si>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</si>
  <si>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</si>
  <si>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</si>
  <si>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</si>
  <si>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</si>
  <si>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</si>
  <si>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</si>
  <si>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</si>
  <si>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</si>
  <si>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</si>
  <si>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</si>
  <si>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</si>
  <si>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</si>
  <si>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</si>
  <si>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</si>
  <si>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</si>
  <si>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</si>
  <si>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</si>
  <si>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</si>
  <si>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</si>
  <si>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</si>
  <si>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</si>
  <si>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</si>
  <si>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</si>
  <si>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</si>
  <si>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</si>
  <si>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</si>
  <si>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</si>
  <si>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</si>
  <si>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</si>
  <si>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</si>
  <si>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</si>
  <si>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</si>
  <si>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</si>
  <si>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</si>
  <si>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</si>
  <si>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</si>
  <si>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</si>
  <si>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</si>
  <si>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</si>
  <si>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</si>
  <si>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</si>
  <si>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</si>
  <si>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</si>
  <si>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</si>
  <si>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</si>
  <si>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</si>
  <si>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</si>
  <si>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</si>
  <si>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</si>
  <si>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</si>
  <si>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</si>
  <si>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</si>
  <si>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</si>
  <si>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</si>
  <si>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</si>
  <si>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</si>
  <si>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</si>
  <si>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</si>
  <si>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</si>
  <si>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</si>
  <si>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</si>
  <si>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</si>
  <si>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</si>
  <si>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</si>
  <si>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</si>
  <si>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</si>
  <si>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</si>
  <si>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</si>
  <si>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</si>
  <si>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</si>
  <si>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</si>
  <si>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</si>
  <si>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</si>
  <si>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</si>
  <si>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</si>
  <si>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</si>
  <si>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</si>
  <si>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</si>
  <si>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</si>
  <si>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</si>
  <si>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</si>
  <si>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</si>
  <si>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</si>
  <si>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</si>
  <si>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</si>
  <si>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</si>
  <si>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</si>
  <si>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</si>
  <si>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</si>
  <si>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</si>
  <si>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</si>
  <si>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</si>
  <si>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</si>
  <si>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</si>
  <si>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</si>
  <si>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</si>
  <si>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</si>
  <si>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</si>
  <si>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</si>
  <si>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</si>
  <si>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</si>
  <si>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</si>
  <si>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</si>
  <si>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</si>
  <si>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</si>
  <si>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</si>
  <si>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</si>
  <si>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</si>
  <si>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</si>
  <si>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</si>
  <si>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</si>
  <si>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</si>
  <si>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</si>
  <si>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</si>
  <si>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</si>
  <si>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</si>
  <si>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</si>
  <si>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</si>
  <si>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</si>
  <si>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</si>
  <si>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</si>
  <si>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</si>
  <si>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</si>
  <si>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</si>
  <si>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</si>
  <si>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</si>
  <si>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</si>
  <si>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</si>
  <si>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</si>
  <si>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</si>
  <si>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</si>
  <si>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</si>
  <si>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</si>
  <si>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</si>
  <si>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</si>
  <si>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</si>
  <si>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</si>
  <si>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</si>
  <si>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</si>
  <si>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</si>
  <si>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</si>
  <si>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</si>
  <si>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</si>
  <si>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</si>
  <si>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</si>
  <si>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</si>
  <si>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</si>
  <si>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</si>
  <si>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</si>
  <si>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</si>
  <si>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</si>
  <si>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</si>
  <si>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</si>
  <si>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</si>
  <si>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</si>
  <si>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</si>
  <si>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</si>
  <si>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</si>
  <si>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</si>
  <si>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</si>
  <si>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</si>
  <si>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</si>
  <si>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</si>
  <si>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</si>
  <si>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</si>
  <si>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</si>
  <si>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</si>
  <si>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</si>
  <si>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</si>
  <si>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</si>
  <si>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</si>
  <si>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</si>
  <si>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</si>
  <si>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</si>
  <si>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</si>
  <si>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</si>
  <si>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</si>
  <si>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</si>
  <si>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</si>
  <si>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</si>
  <si>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</si>
  <si>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</si>
  <si>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</si>
  <si>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</si>
  <si>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</si>
  <si>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</si>
  <si>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</si>
  <si>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</si>
  <si>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</si>
  <si>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</si>
  <si>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</si>
  <si>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</si>
  <si>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</si>
  <si>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</si>
  <si>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</si>
  <si>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</si>
  <si>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</si>
  <si>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</si>
  <si>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</si>
  <si>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</si>
  <si>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</si>
  <si>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</si>
  <si>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</si>
  <si>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</si>
  <si>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</si>
  <si>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</si>
  <si>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</si>
  <si>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</si>
  <si>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</si>
  <si>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</si>
  <si>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</si>
  <si>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</si>
  <si>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</si>
  <si>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</si>
  <si>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</si>
  <si>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</si>
  <si>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</si>
  <si>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</si>
  <si>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</si>
  <si>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</si>
  <si>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</si>
  <si>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</si>
  <si>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</si>
  <si>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</si>
  <si>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</si>
  <si>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</si>
  <si>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</si>
  <si>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</si>
  <si>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</si>
  <si>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</si>
  <si>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</si>
  <si>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</si>
  <si>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</si>
  <si>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</si>
  <si>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</si>
  <si>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</si>
  <si>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</si>
  <si>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</si>
  <si>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</si>
  <si>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</si>
  <si>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</si>
  <si>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</si>
  <si>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</si>
  <si>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</si>
  <si>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</si>
  <si>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</si>
  <si>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</si>
  <si>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</si>
  <si>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</si>
  <si>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</si>
  <si>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</si>
  <si>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</si>
  <si>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</si>
  <si>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</si>
  <si>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</si>
  <si>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</si>
  <si>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</si>
  <si>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</si>
  <si>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</si>
  <si>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</si>
  <si>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</si>
  <si>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</si>
  <si>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</si>
  <si>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</si>
  <si>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</si>
  <si>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</si>
  <si>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</si>
  <si>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</si>
  <si>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</si>
  <si>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</si>
  <si>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</si>
  <si>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</si>
  <si>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</si>
  <si>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</si>
  <si>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</si>
  <si>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</si>
  <si>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</si>
  <si>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</si>
  <si>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</si>
  <si>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</si>
  <si>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</si>
  <si>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</si>
  <si>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</si>
  <si>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</si>
  <si>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</si>
  <si>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</si>
  <si>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</si>
  <si>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</si>
  <si>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</si>
  <si>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</si>
  <si>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</si>
  <si>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</si>
  <si>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</si>
  <si>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</si>
  <si>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</si>
  <si>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</si>
  <si>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</si>
  <si>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</si>
  <si>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</si>
  <si>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</si>
  <si>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</si>
  <si>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</si>
  <si>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</si>
  <si>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</si>
  <si>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</si>
  <si>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</si>
  <si>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</si>
  <si>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</si>
  <si>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</si>
  <si>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</si>
  <si>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</si>
  <si>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</si>
  <si>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</si>
  <si>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</si>
  <si>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</si>
  <si>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</si>
  <si>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</si>
  <si>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</si>
  <si>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</si>
  <si>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</si>
  <si>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</si>
  <si>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</si>
  <si>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</si>
  <si>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</si>
  <si>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</si>
  <si>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</si>
  <si>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</si>
  <si>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</si>
  <si>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</si>
  <si>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</si>
  <si>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</si>
  <si>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</si>
  <si>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</si>
  <si>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</si>
  <si>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</si>
  <si>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</si>
  <si>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</si>
  <si>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</si>
  <si>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</si>
  <si>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</si>
  <si>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</si>
  <si>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</si>
  <si>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</si>
  <si>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</si>
  <si>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</si>
  <si>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</si>
  <si>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</si>
  <si>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</si>
  <si>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</si>
  <si>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</si>
  <si>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</si>
  <si>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</si>
  <si>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</si>
  <si>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</si>
  <si>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</si>
  <si>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</si>
  <si>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</si>
  <si>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</si>
  <si>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</si>
  <si>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</si>
  <si>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</si>
  <si>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</si>
  <si>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</si>
  <si>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</si>
  <si>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</si>
  <si>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</si>
  <si>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</si>
  <si>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</si>
  <si>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</si>
  <si>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</si>
  <si>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</si>
  <si>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</si>
  <si>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</si>
  <si>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</si>
  <si>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</si>
  <si>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</si>
  <si>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</si>
  <si>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</si>
  <si>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</si>
  <si>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</si>
  <si>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</si>
  <si>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</si>
  <si>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</si>
  <si>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</si>
  <si>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</si>
  <si>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</si>
  <si>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</si>
  <si>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</si>
  <si>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</si>
  <si>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</si>
  <si>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</si>
  <si>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</si>
  <si>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</si>
  <si>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</si>
  <si>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</si>
  <si>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</si>
  <si>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</si>
  <si>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</si>
  <si>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</si>
  <si>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</si>
  <si>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</si>
  <si>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</si>
  <si>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</si>
  <si>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</si>
  <si>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</si>
  <si>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</si>
  <si>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</si>
  <si>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</si>
  <si>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</si>
  <si>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</si>
  <si>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</si>
  <si>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</si>
  <si>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</si>
  <si>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</si>
  <si>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</si>
  <si>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</si>
  <si>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</si>
  <si>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</si>
  <si>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</si>
  <si>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</si>
  <si>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</si>
  <si>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</si>
  <si>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</si>
  <si>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</si>
  <si>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</si>
  <si>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</si>
  <si>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</si>
  <si>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</si>
  <si>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</si>
  <si>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</si>
  <si>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</si>
  <si>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</si>
  <si>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</si>
  <si>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</si>
  <si>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</si>
  <si>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</si>
  <si>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</si>
  <si>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</si>
  <si>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</si>
  <si>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</si>
  <si>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</si>
  <si>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</si>
  <si>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</si>
  <si>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</si>
  <si>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</si>
  <si>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</si>
  <si>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</si>
  <si>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</si>
  <si>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</si>
  <si>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</si>
  <si>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</si>
  <si>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</si>
  <si>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</si>
  <si>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</si>
  <si>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</si>
  <si>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</si>
  <si>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</si>
  <si>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</si>
  <si>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</si>
  <si>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</si>
  <si>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</si>
  <si>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</si>
  <si>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</si>
  <si>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</si>
  <si>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</si>
  <si>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</si>
  <si>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</si>
  <si>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</si>
  <si>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</si>
  <si>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</si>
  <si>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</si>
  <si>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</si>
  <si>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</si>
  <si>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</si>
  <si>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</si>
  <si>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</si>
  <si>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</si>
  <si>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</si>
  <si>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</si>
  <si>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</si>
  <si>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</si>
  <si>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</si>
  <si>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</si>
  <si>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</si>
  <si>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</si>
  <si>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</si>
  <si>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</si>
  <si>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</si>
  <si>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</si>
  <si>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</si>
  <si>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</si>
  <si>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</si>
  <si>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</si>
  <si>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</si>
  <si>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</si>
  <si>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</si>
  <si>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</si>
  <si>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</si>
  <si>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</si>
  <si>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</si>
  <si>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</si>
  <si>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</si>
  <si>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</si>
  <si>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</si>
  <si>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</si>
  <si>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</si>
  <si>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</si>
  <si>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</si>
  <si>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</si>
  <si>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</si>
  <si>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</si>
  <si>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</si>
  <si>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</si>
  <si>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</si>
  <si>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</si>
  <si>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</si>
  <si>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</si>
  <si>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</si>
  <si>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</si>
  <si>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</si>
  <si>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</si>
  <si>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</si>
  <si>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</si>
  <si>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</si>
  <si>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</si>
  <si>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</si>
  <si>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</si>
  <si>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</si>
  <si>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</si>
  <si>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</si>
  <si>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</si>
  <si>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</si>
  <si>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</si>
  <si>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</si>
  <si>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</si>
  <si>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</si>
  <si>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</si>
  <si>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</si>
  <si>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</si>
  <si>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</si>
  <si>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</si>
  <si>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</si>
  <si>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</si>
  <si>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</si>
  <si>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</si>
  <si>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</si>
  <si>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</si>
  <si>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</si>
  <si>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</si>
  <si>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</si>
  <si>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</si>
  <si>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</si>
  <si>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</si>
  <si>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</si>
  <si>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</si>
  <si>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</si>
  <si>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</si>
  <si>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</si>
  <si>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</si>
  <si>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</si>
  <si>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</si>
  <si>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</si>
  <si>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</si>
  <si>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</si>
  <si>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</si>
  <si>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</si>
  <si>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</si>
  <si>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</si>
  <si>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</si>
  <si>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</si>
  <si>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</si>
  <si>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</si>
  <si>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</si>
  <si>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</si>
  <si>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</si>
  <si>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</si>
  <si>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</si>
  <si>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</si>
  <si>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</si>
  <si>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</si>
  <si>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</si>
  <si>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</si>
  <si>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</si>
  <si>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</si>
  <si>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</si>
  <si>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</si>
  <si>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</si>
  <si>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</si>
  <si>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</si>
  <si>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</si>
  <si>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</si>
  <si>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</si>
  <si>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</si>
  <si>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</si>
  <si>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</si>
  <si>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</si>
  <si>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</si>
  <si>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</si>
  <si>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</si>
  <si>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</si>
  <si>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</si>
  <si>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</si>
  <si>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</si>
  <si>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</si>
  <si>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</si>
  <si>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</si>
  <si>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</si>
  <si>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</si>
  <si>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</si>
  <si>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</si>
  <si>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</si>
  <si>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</si>
  <si>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</si>
  <si>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</si>
  <si>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</si>
  <si>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</si>
  <si>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</si>
  <si>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</si>
  <si>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</si>
  <si>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</si>
  <si>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</si>
  <si>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</si>
  <si>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</si>
  <si>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</si>
  <si>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</si>
  <si>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</si>
  <si>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</si>
  <si>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</si>
  <si>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</si>
  <si>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</si>
  <si>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</si>
  <si>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</si>
  <si>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</si>
  <si>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</si>
  <si>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</si>
  <si>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</si>
  <si>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</si>
  <si>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</si>
  <si>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</si>
  <si>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</si>
  <si>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</si>
  <si>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</si>
  <si>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</si>
  <si>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</si>
  <si>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</si>
  <si>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</si>
  <si>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</si>
  <si>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</si>
  <si>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</si>
  <si>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</si>
  <si>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</si>
  <si>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</si>
  <si>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</si>
  <si>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</si>
  <si>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</si>
  <si>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</si>
  <si>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</si>
  <si>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</si>
  <si>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</si>
  <si>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</si>
  <si>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</si>
  <si>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</si>
  <si>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</si>
  <si>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</si>
  <si>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</si>
  <si>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</si>
  <si>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</si>
  <si>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</si>
  <si>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</si>
  <si>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</si>
  <si>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</si>
  <si>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</si>
  <si>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</si>
  <si>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</si>
  <si>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</si>
  <si>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</si>
  <si>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</si>
  <si>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</si>
  <si>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</si>
  <si>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</si>
  <si>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</si>
  <si>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</si>
  <si>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</si>
  <si>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</si>
  <si>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</si>
  <si>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</si>
  <si>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</si>
  <si>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</si>
  <si>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</si>
  <si>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</si>
  <si>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</si>
  <si>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</si>
  <si>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</si>
  <si>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</si>
  <si>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</si>
  <si>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</si>
  <si>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</si>
  <si>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</si>
  <si>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</si>
  <si>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</si>
  <si>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</si>
  <si>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</si>
  <si>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</si>
  <si>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</si>
  <si>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</si>
  <si>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</si>
  <si>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</si>
  <si>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</si>
  <si>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</si>
  <si>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</si>
  <si>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</si>
  <si>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</si>
  <si>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</si>
  <si>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</si>
  <si>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</si>
  <si>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</si>
  <si>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</si>
  <si>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</si>
  <si>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</si>
  <si>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</si>
  <si>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</si>
  <si>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</si>
  <si>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</si>
  <si>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</si>
  <si>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</si>
  <si>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</si>
  <si>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</si>
  <si>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</si>
  <si>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</si>
  <si>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</si>
  <si>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</si>
  <si>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</si>
  <si>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</si>
  <si>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</si>
  <si>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</si>
  <si>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</si>
  <si>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</si>
  <si>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</si>
  <si>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</si>
  <si>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</si>
  <si>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</si>
  <si>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</si>
  <si>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</si>
  <si>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</si>
  <si>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</si>
  <si>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</si>
  <si>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</si>
  <si>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</si>
  <si>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</si>
  <si>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</si>
  <si>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</si>
  <si>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</si>
  <si>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</si>
  <si>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</si>
  <si>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</si>
  <si>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</si>
  <si>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</si>
  <si>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</si>
  <si>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</si>
  <si>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</si>
  <si>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</si>
  <si>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</si>
  <si>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</si>
  <si>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</si>
  <si>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</si>
  <si>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</si>
  <si>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</si>
  <si>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</si>
  <si>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</si>
  <si>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</si>
  <si>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</si>
  <si>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</si>
  <si>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</si>
  <si>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</si>
  <si>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</si>
  <si>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</si>
  <si>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</si>
  <si>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</si>
  <si>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</si>
  <si>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</si>
  <si>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</si>
  <si>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</si>
  <si>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</si>
  <si>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</si>
  <si>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</si>
  <si>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</si>
  <si>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</si>
  <si>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</si>
  <si>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</si>
  <si>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</si>
  <si>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</si>
  <si>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</si>
  <si>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</si>
  <si>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</si>
  <si>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</si>
  <si>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</si>
  <si>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</si>
  <si>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</si>
  <si>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</si>
  <si>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</si>
  <si>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</si>
  <si>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</si>
  <si>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</si>
  <si>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</si>
  <si>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</si>
  <si>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</si>
  <si>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</si>
  <si>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</si>
  <si>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</si>
  <si>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</si>
  <si>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</si>
  <si>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</si>
  <si>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</si>
  <si>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</si>
  <si>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</si>
  <si>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</si>
  <si>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</si>
  <si>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</si>
  <si>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</si>
  <si>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</si>
  <si>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</si>
  <si>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</si>
  <si>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</si>
  <si>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</si>
  <si>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</si>
  <si>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</si>
  <si>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</si>
  <si>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</si>
  <si>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</si>
  <si>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</si>
  <si>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</si>
  <si>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</si>
  <si>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</si>
  <si>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</si>
  <si>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</si>
  <si>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</si>
  <si>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</si>
  <si>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</si>
  <si>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</si>
  <si>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</si>
  <si>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</si>
  <si>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</si>
  <si>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</si>
  <si>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</si>
  <si>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</si>
  <si>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</si>
  <si>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</si>
  <si>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</si>
  <si>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</si>
  <si>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</si>
  <si>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</si>
  <si>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</si>
  <si>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</si>
  <si>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</si>
  <si>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</si>
  <si>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</si>
  <si>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</si>
  <si>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</si>
  <si>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</si>
  <si>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</si>
  <si>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</si>
  <si>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</si>
  <si>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</si>
  <si>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</si>
  <si>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</si>
  <si>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</si>
  <si>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</si>
  <si>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</si>
  <si>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</si>
  <si>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</si>
  <si>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</si>
  <si>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</si>
  <si>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</si>
  <si>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</si>
  <si>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</si>
  <si>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</si>
  <si>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</si>
  <si>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</si>
  <si>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</si>
  <si>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</si>
  <si>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</si>
  <si>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</si>
  <si>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</si>
  <si>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</si>
  <si>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</si>
  <si>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</si>
  <si>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</si>
  <si>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</si>
  <si>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</si>
  <si>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</si>
  <si>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</si>
  <si>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</si>
  <si>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</si>
  <si>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</si>
  <si>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</si>
  <si>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</si>
  <si>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</si>
  <si>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</si>
  <si>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</si>
  <si>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</si>
  <si>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</si>
  <si>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</si>
  <si>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</si>
  <si>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</si>
  <si>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</si>
  <si>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</si>
  <si>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</si>
  <si>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</si>
  <si>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</si>
  <si>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</si>
  <si>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</si>
  <si>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</si>
  <si>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</si>
  <si>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</si>
  <si>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</si>
  <si>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</si>
  <si>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</si>
  <si>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</si>
  <si>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</si>
  <si>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</si>
  <si>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</si>
  <si>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</si>
  <si>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</si>
  <si>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</si>
  <si>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</si>
  <si>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</si>
  <si>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</si>
  <si>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</si>
  <si>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</si>
  <si>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</si>
  <si>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</si>
  <si>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</si>
  <si>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</si>
  <si>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</si>
  <si>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</si>
  <si>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</si>
  <si>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</si>
  <si>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</si>
  <si>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</si>
  <si>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</si>
  <si>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</si>
  <si>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</si>
  <si>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</si>
  <si>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</si>
  <si>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</si>
  <si>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</si>
  <si>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</si>
  <si>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</si>
  <si>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</si>
  <si>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</si>
  <si>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</si>
  <si>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</si>
  <si>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</si>
  <si>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</si>
  <si>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</si>
  <si>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</si>
  <si>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</si>
  <si>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</si>
  <si>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</si>
  <si>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</si>
  <si>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</si>
  <si>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</si>
  <si>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</si>
  <si>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</si>
  <si>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</si>
  <si>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</si>
  <si>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</si>
  <si>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</si>
  <si>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</si>
  <si>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</si>
  <si>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</si>
  <si>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</si>
  <si>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</si>
  <si>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</si>
  <si>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</si>
  <si>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</si>
  <si>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</si>
  <si>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</si>
  <si>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</si>
  <si>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</si>
  <si>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</si>
  <si>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</si>
  <si>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</si>
  <si>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</si>
  <si>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</si>
  <si>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</si>
  <si>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</si>
  <si>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</si>
  <si>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</si>
  <si>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</si>
  <si>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</si>
  <si>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</si>
  <si>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</si>
  <si>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</si>
  <si>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</si>
  <si>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</si>
  <si>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</si>
  <si>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</si>
  <si>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</si>
  <si>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</si>
  <si>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</si>
  <si>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</si>
  <si>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</si>
  <si>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</si>
  <si>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</si>
  <si>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</si>
  <si>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</si>
  <si>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</si>
  <si>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</si>
  <si>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</si>
  <si>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</si>
  <si>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</si>
  <si>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</si>
  <si>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</si>
  <si>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</si>
  <si>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</si>
  <si>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</si>
  <si>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</si>
  <si>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</si>
  <si>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</si>
  <si>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</si>
  <si>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</si>
  <si>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</si>
  <si>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</si>
  <si>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</si>
  <si>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</si>
  <si>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</si>
  <si>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</si>
  <si>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</si>
  <si>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</si>
  <si>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</si>
  <si>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</si>
  <si>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</si>
  <si>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</si>
  <si>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</si>
  <si>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</si>
  <si>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</si>
  <si>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</si>
  <si>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</si>
  <si>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</si>
  <si>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</si>
  <si>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</si>
  <si>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</si>
  <si>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</si>
  <si>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</si>
  <si>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</si>
  <si>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</si>
  <si>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</si>
  <si>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</si>
  <si>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</si>
  <si>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</si>
  <si>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</si>
  <si>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</si>
  <si>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</si>
  <si>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</si>
  <si>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</si>
  <si>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</si>
  <si>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</si>
  <si>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</si>
  <si>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</si>
  <si>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</si>
  <si>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</si>
  <si>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</si>
  <si>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</si>
  <si>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</si>
  <si>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</si>
  <si>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</si>
  <si>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</si>
  <si>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</si>
  <si>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</si>
  <si>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</si>
  <si>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</si>
  <si>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</si>
  <si>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</si>
  <si>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</si>
  <si>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</si>
  <si>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</si>
  <si>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</si>
  <si>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</si>
  <si>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</si>
  <si>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</si>
  <si>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</si>
  <si>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</si>
  <si>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</si>
  <si>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</si>
  <si>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</si>
  <si>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</si>
  <si>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</si>
  <si>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</si>
  <si>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</si>
  <si>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</si>
  <si>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</si>
  <si>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</si>
  <si>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</si>
  <si>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</si>
  <si>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</si>
  <si>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</si>
  <si>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</si>
  <si>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</si>
  <si>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</si>
  <si>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</si>
  <si>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</si>
  <si>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</si>
  <si>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</si>
  <si>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</si>
  <si>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</si>
  <si>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</si>
  <si>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</si>
  <si>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</si>
  <si>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</si>
  <si>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</si>
  <si>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</si>
  <si>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</si>
  <si>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</si>
  <si>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</si>
  <si>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</si>
  <si>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</si>
  <si>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</si>
  <si>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</si>
  <si>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</si>
  <si>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</si>
  <si>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</si>
  <si>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</si>
  <si>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</si>
  <si>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</si>
  <si>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</si>
  <si>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</si>
  <si>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</si>
  <si>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</si>
  <si>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</si>
  <si>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</si>
  <si>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</si>
  <si>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</si>
  <si>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</si>
  <si>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</si>
  <si>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</si>
  <si>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</si>
  <si>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</si>
  <si>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</si>
  <si>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</si>
  <si>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</si>
  <si>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</si>
  <si>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</si>
  <si>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</si>
  <si>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</si>
  <si>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</si>
  <si>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</si>
  <si>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</si>
  <si>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</si>
  <si>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</si>
  <si>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</si>
  <si>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</si>
  <si>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</si>
  <si>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</si>
  <si>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</si>
  <si>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</si>
  <si>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</si>
  <si>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</si>
  <si>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</si>
  <si>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</si>
  <si>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</si>
  <si>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</si>
  <si>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</si>
  <si>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</si>
  <si>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</si>
  <si>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</si>
  <si>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</si>
  <si>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</si>
  <si>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</si>
  <si>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</si>
  <si>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</si>
  <si>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</si>
  <si>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</si>
  <si>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</si>
  <si>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</si>
  <si>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</si>
  <si>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</si>
  <si>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</si>
  <si>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</si>
  <si>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</si>
  <si>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</si>
  <si>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</si>
  <si>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</si>
  <si>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</si>
  <si>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</si>
  <si>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</si>
  <si>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</si>
  <si>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</si>
  <si>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</si>
  <si>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</si>
  <si>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</si>
  <si>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</si>
  <si>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</si>
  <si>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</si>
  <si>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</si>
  <si>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</si>
  <si>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</si>
  <si>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</si>
  <si>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</si>
  <si>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</si>
  <si>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</si>
  <si>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</si>
  <si>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</si>
  <si>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</si>
  <si>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</si>
  <si>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</si>
  <si>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</si>
  <si>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</si>
  <si>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</si>
  <si>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</si>
  <si>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</si>
  <si>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</si>
  <si>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</si>
  <si>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</si>
  <si>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</si>
  <si>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</si>
  <si>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</si>
  <si>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</si>
  <si>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</si>
  <si>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</si>
  <si>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</si>
  <si>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</si>
  <si>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</si>
  <si>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</si>
  <si>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</si>
  <si>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</si>
  <si>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</si>
  <si>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</si>
  <si>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</si>
  <si>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</si>
  <si>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</si>
  <si>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</si>
  <si>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</si>
  <si>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</si>
  <si>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</si>
  <si>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</si>
  <si>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</si>
  <si>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</si>
  <si>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</si>
  <si>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</si>
  <si>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</si>
  <si>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</si>
  <si>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</si>
  <si>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</si>
  <si>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</si>
  <si>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</si>
  <si>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</si>
  <si>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</si>
  <si>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</si>
  <si>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</si>
  <si>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</si>
  <si>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</si>
  <si>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</si>
  <si>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</si>
  <si>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</si>
  <si>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</si>
  <si>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</si>
  <si>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</si>
  <si>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</si>
  <si>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</si>
  <si>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</si>
  <si>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</si>
  <si>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</si>
  <si>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</si>
  <si>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</si>
  <si>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</si>
  <si>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</si>
  <si>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</si>
  <si>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</si>
  <si>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</si>
  <si>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</si>
  <si>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</si>
  <si>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</si>
  <si>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</si>
  <si>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</si>
  <si>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</si>
  <si>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</si>
  <si>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</si>
  <si>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</si>
  <si>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</si>
  <si>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</si>
  <si>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</si>
  <si>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</si>
  <si>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</si>
  <si>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</si>
  <si>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</si>
  <si>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</si>
  <si>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</si>
  <si>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</si>
  <si>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</si>
  <si>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</si>
  <si>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</si>
  <si>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</si>
  <si>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</si>
  <si>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</si>
  <si>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</si>
  <si>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</si>
  <si>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</si>
  <si>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</si>
  <si>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</si>
  <si>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</si>
  <si>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</si>
  <si>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</si>
  <si>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</si>
  <si>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</si>
  <si>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</si>
  <si>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</si>
  <si>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</si>
  <si>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</si>
  <si>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</si>
  <si>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</si>
  <si>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</si>
  <si>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</si>
  <si>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</si>
  <si>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</si>
  <si>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</si>
  <si>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</si>
  <si>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</si>
  <si>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</si>
  <si>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</si>
  <si>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</si>
  <si>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</si>
  <si>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</si>
  <si>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</si>
  <si>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</si>
  <si>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</si>
  <si>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</si>
  <si>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</si>
  <si>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</si>
  <si>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</si>
  <si>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</si>
  <si>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</si>
  <si>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</si>
  <si>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</si>
  <si>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</si>
  <si>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</si>
  <si>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</si>
  <si>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</si>
  <si>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</si>
  <si>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</si>
  <si>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</si>
  <si>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</si>
  <si>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</si>
  <si>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</si>
  <si>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</si>
  <si>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</si>
  <si>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</si>
  <si>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</si>
  <si>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</si>
  <si>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</si>
  <si>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</si>
  <si>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</si>
  <si>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</si>
  <si>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</si>
  <si>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</si>
  <si>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</si>
  <si>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</si>
  <si>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</si>
  <si>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</si>
  <si>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</si>
  <si>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</si>
  <si>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</si>
  <si>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</si>
  <si>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</si>
  <si>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</si>
  <si>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</si>
  <si>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</si>
  <si>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</si>
  <si>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</si>
  <si>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</si>
  <si>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</si>
  <si>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</si>
  <si>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</si>
  <si>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</si>
  <si>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</si>
  <si>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</si>
  <si>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</si>
  <si>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</si>
  <si>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</si>
  <si>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</si>
  <si>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</si>
  <si>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</si>
  <si>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</si>
  <si>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</si>
  <si>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</si>
  <si>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</si>
  <si>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</si>
  <si>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</si>
  <si>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</si>
  <si>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</si>
  <si>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</si>
  <si>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</si>
  <si>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</si>
  <si>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</si>
  <si>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</si>
  <si>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</si>
  <si>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</si>
  <si>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</si>
  <si>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</si>
  <si>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</si>
  <si>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</si>
  <si>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</si>
  <si>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</si>
  <si>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</si>
  <si>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</si>
  <si>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</si>
  <si>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</si>
  <si>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</si>
  <si>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</si>
  <si>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</si>
  <si>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</si>
  <si>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</si>
  <si>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</si>
  <si>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</si>
  <si>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</si>
  <si>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</si>
  <si>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</si>
  <si>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</si>
  <si>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</si>
  <si>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</si>
  <si>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</si>
  <si>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</si>
  <si>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</si>
  <si>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</si>
  <si>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</si>
  <si>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</si>
  <si>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</si>
  <si>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</si>
  <si>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</si>
  <si>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</si>
  <si>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</si>
  <si>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</si>
  <si>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</si>
  <si>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</si>
  <si>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</si>
  <si>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</si>
  <si>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</si>
  <si>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</si>
  <si>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</si>
  <si>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</si>
  <si>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</si>
  <si>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</si>
  <si>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</si>
  <si>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</si>
  <si>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</si>
  <si>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</si>
  <si>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</si>
  <si>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</si>
  <si>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</si>
  <si>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</si>
  <si>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</si>
  <si>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</si>
  <si>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</si>
  <si>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</si>
  <si>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</si>
  <si>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</si>
  <si>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</si>
  <si>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</si>
  <si>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</si>
  <si>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</si>
  <si>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</si>
  <si>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</si>
  <si>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</si>
  <si>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</si>
  <si>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</si>
  <si>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</si>
  <si>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</si>
  <si>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</si>
  <si>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</si>
  <si>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</si>
  <si>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</si>
  <si>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</si>
  <si>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</si>
  <si>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</si>
  <si>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</si>
  <si>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</si>
  <si>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</si>
  <si>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</si>
  <si>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</si>
  <si>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</si>
  <si>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</si>
  <si>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</si>
  <si>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</si>
  <si>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</si>
  <si>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</si>
  <si>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</si>
  <si>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</si>
  <si>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</si>
  <si>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</si>
  <si>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</si>
  <si>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</si>
  <si>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</si>
  <si>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</si>
  <si>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</si>
  <si>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</si>
  <si>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</si>
  <si>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</si>
  <si>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</si>
  <si>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</si>
  <si>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</si>
  <si>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</si>
  <si>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</si>
  <si>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</si>
  <si>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</si>
  <si>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</si>
  <si>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</si>
  <si>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</si>
  <si>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</si>
  <si>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</si>
  <si>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</si>
  <si>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</si>
  <si>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</si>
  <si>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</si>
  <si>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</si>
  <si>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</si>
  <si>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</si>
  <si>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</si>
  <si>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</si>
  <si>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</si>
  <si>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</si>
  <si>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</si>
  <si>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</si>
  <si>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</si>
  <si>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</si>
  <si>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</si>
  <si>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</si>
  <si>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</si>
  <si>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</si>
  <si>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</si>
  <si>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</si>
  <si>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</si>
  <si>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</si>
  <si>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</si>
  <si>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</si>
  <si>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</si>
  <si>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</si>
  <si>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</si>
  <si>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</si>
  <si>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</si>
  <si>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</si>
  <si>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</si>
  <si>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</si>
  <si>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</si>
  <si>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</si>
  <si>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</si>
  <si>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</si>
  <si>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</si>
  <si>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</si>
  <si>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</si>
  <si>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</si>
  <si>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</si>
  <si>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</si>
  <si>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</si>
  <si>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</si>
  <si>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</si>
  <si>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</si>
  <si>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</si>
  <si>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</si>
  <si>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</si>
  <si>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</si>
  <si>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</si>
  <si>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</si>
  <si>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</si>
  <si>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</si>
  <si>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</si>
  <si>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</si>
  <si>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</si>
  <si>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</si>
  <si>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</si>
  <si>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</si>
  <si>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</si>
  <si>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</si>
  <si>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</si>
  <si>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</si>
  <si>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</si>
  <si>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</si>
  <si>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</si>
  <si>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</si>
  <si>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</si>
  <si>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</si>
  <si>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</si>
  <si>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</si>
  <si>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</si>
  <si>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</si>
  <si>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</si>
  <si>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</si>
  <si>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</si>
  <si>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</si>
  <si>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</si>
  <si>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</si>
  <si>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</si>
  <si>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</si>
  <si>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</si>
  <si>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</si>
  <si>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</si>
  <si>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</si>
  <si>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</si>
  <si>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</si>
  <si>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</si>
  <si>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</si>
  <si>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</si>
  <si>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</si>
  <si>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</si>
  <si>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</si>
  <si>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</si>
  <si>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</si>
  <si>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</si>
  <si>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</si>
  <si>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</si>
  <si>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</si>
  <si>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</si>
  <si>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</si>
  <si>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</si>
  <si>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</si>
  <si>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</si>
  <si>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</si>
  <si>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</si>
  <si>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</si>
  <si>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</si>
  <si>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</si>
  <si>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</si>
  <si>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</si>
  <si>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</si>
  <si>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</si>
  <si>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</si>
  <si>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</si>
  <si>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</si>
  <si>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</si>
  <si>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</si>
  <si>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</si>
  <si>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</si>
  <si>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</si>
  <si>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</si>
  <si>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</si>
  <si>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</si>
  <si>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</si>
  <si>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</si>
  <si>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</si>
  <si>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</si>
  <si>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</si>
  <si>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</si>
  <si>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</si>
  <si>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</si>
  <si>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</si>
  <si>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</si>
  <si>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</si>
  <si>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</si>
  <si>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</si>
  <si>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</si>
  <si>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</si>
  <si>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</si>
  <si>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</si>
  <si>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</si>
  <si>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</si>
  <si>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</si>
  <si>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</si>
  <si>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</si>
  <si>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</si>
  <si>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</si>
  <si>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</si>
  <si>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</si>
  <si>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</si>
  <si>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</si>
  <si>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</si>
  <si>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</si>
  <si>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</si>
  <si>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</si>
  <si>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</si>
  <si>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</si>
  <si>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</si>
  <si>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</si>
  <si>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</si>
  <si>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</si>
  <si>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</si>
  <si>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</si>
  <si>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</si>
  <si>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</si>
  <si>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</si>
  <si>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</si>
  <si>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</si>
  <si>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</si>
  <si>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</si>
  <si>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</si>
  <si>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</si>
  <si>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</si>
  <si>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</si>
  <si>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</si>
  <si>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</si>
  <si>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</si>
  <si>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</si>
  <si>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</si>
  <si>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</si>
  <si>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</si>
  <si>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</si>
  <si>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</si>
  <si>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</si>
  <si>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</si>
  <si>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</si>
  <si>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</si>
  <si>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</si>
  <si>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</si>
  <si>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</si>
  <si>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</si>
  <si>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</si>
  <si>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</si>
  <si>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</si>
  <si>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</si>
  <si>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</si>
  <si>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</si>
  <si>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</si>
  <si>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</si>
  <si>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</si>
  <si>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</si>
  <si>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</si>
  <si>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</si>
  <si>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</si>
  <si>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</si>
  <si>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</si>
  <si>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</si>
  <si>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</si>
  <si>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</si>
  <si>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</si>
  <si>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</si>
  <si>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</si>
  <si>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</si>
  <si>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</si>
  <si>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</si>
  <si>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</si>
  <si>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</si>
  <si>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</si>
  <si>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</si>
  <si>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</si>
  <si>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</si>
  <si>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</si>
  <si>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</si>
  <si>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</si>
  <si>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</si>
  <si>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</si>
  <si>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</si>
  <si>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</si>
  <si>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</si>
  <si>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</si>
  <si>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</si>
  <si>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</si>
  <si>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</si>
  <si>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</si>
  <si>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</si>
  <si>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</si>
  <si>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</si>
  <si>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</si>
  <si>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</si>
  <si>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</si>
  <si>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</si>
  <si>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</si>
  <si>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</si>
  <si>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</si>
  <si>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</si>
  <si>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</si>
  <si>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</si>
  <si>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</si>
  <si>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</si>
  <si>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</si>
  <si>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</si>
  <si>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</si>
  <si>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</si>
  <si>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</si>
  <si>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</si>
  <si>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</si>
  <si>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</si>
  <si>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</si>
  <si>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</si>
  <si>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</si>
  <si>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</si>
  <si>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</si>
  <si>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</si>
  <si>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</si>
  <si>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</si>
  <si>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</si>
  <si>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</si>
  <si>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</si>
  <si>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</si>
  <si>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</si>
  <si>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</si>
  <si>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</si>
  <si>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</si>
  <si>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</si>
  <si>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</si>
  <si>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</si>
  <si>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</si>
  <si>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</si>
  <si>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</si>
  <si>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</si>
  <si>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</si>
  <si>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</si>
  <si>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</si>
  <si>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</si>
  <si>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</si>
  <si>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</si>
  <si>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</si>
  <si>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</si>
  <si>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</si>
  <si>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</si>
  <si>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</si>
  <si>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</si>
  <si>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</si>
  <si>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</si>
  <si>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</si>
  <si>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</si>
  <si>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</si>
  <si>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</si>
  <si>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</si>
  <si>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</si>
  <si>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</si>
  <si>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</si>
  <si>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</si>
  <si>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</si>
  <si>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</si>
  <si>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</si>
  <si>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</si>
  <si>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</si>
  <si>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</si>
  <si>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</si>
  <si>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</si>
  <si>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</si>
  <si>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</si>
  <si>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</si>
  <si>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</si>
  <si>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</si>
  <si>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</si>
  <si>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</si>
  <si>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</si>
  <si>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</si>
  <si>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</si>
  <si>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</si>
  <si>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</si>
  <si>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</si>
  <si>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</si>
  <si>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</si>
  <si>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</si>
  <si>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</si>
  <si>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</si>
  <si>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</si>
  <si>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</si>
  <si>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</si>
  <si>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</si>
  <si>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</si>
  <si>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</si>
  <si>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</si>
  <si>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</si>
  <si>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</si>
  <si>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</si>
  <si>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</si>
  <si>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</si>
  <si>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</si>
  <si>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</si>
  <si>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</si>
  <si>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</si>
  <si>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</si>
  <si>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</si>
  <si>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</si>
  <si>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</si>
  <si>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</si>
  <si>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</si>
  <si>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</si>
  <si>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</si>
  <si>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</si>
  <si>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</si>
  <si>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</si>
  <si>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</si>
  <si>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</si>
  <si>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</si>
  <si>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</si>
  <si>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</si>
  <si>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</si>
  <si>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</si>
  <si>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</si>
  <si>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</si>
  <si>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</si>
  <si>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</si>
  <si>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</si>
  <si>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</si>
  <si>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</si>
  <si>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</si>
  <si>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</si>
  <si>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</si>
  <si>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</si>
  <si>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</si>
  <si>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</si>
  <si>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</si>
  <si>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</si>
  <si>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</si>
  <si>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</si>
  <si>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</si>
  <si>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</si>
  <si>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</si>
  <si>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</si>
  <si>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</si>
  <si>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</si>
  <si>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</si>
  <si>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</si>
  <si>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</si>
  <si>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</si>
  <si>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</si>
  <si>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</si>
  <si>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</si>
  <si>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</si>
  <si>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</si>
  <si>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</si>
  <si>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</si>
  <si>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</si>
  <si>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</si>
  <si>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</si>
  <si>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</si>
  <si>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</si>
  <si>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</si>
  <si>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</si>
  <si>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</si>
  <si>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</si>
  <si>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</si>
  <si>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</si>
  <si>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</si>
  <si>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</si>
  <si>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</si>
  <si>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</si>
  <si>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</si>
  <si>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</si>
  <si>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</si>
  <si>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</si>
  <si>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</si>
  <si>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</si>
  <si>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</si>
  <si>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</si>
  <si>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</si>
  <si>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</si>
  <si>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</si>
  <si>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</si>
  <si>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</si>
  <si>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</si>
  <si>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</si>
  <si>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</si>
  <si>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</si>
  <si>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</si>
  <si>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</si>
  <si>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</si>
  <si>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</si>
  <si>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</si>
  <si>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</si>
  <si>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</si>
  <si>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</si>
  <si>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</si>
  <si>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</si>
  <si>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</si>
  <si>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</si>
  <si>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</si>
  <si>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</si>
  <si>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</si>
  <si>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</si>
  <si>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</si>
  <si>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</si>
  <si>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</si>
  <si>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</si>
  <si>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</si>
  <si>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</si>
  <si>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</si>
  <si>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</si>
  <si>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</si>
  <si>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</si>
  <si>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</si>
  <si>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</si>
  <si>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</si>
  <si>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</si>
  <si>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</si>
  <si>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</si>
  <si>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</si>
  <si>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</si>
  <si>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</si>
  <si>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</si>
  <si>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</si>
  <si>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</si>
  <si>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</si>
  <si>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</si>
  <si>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</si>
  <si>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</si>
  <si>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</si>
  <si>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</si>
  <si>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</si>
  <si>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</si>
  <si>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</si>
  <si>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</si>
  <si>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</si>
  <si>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</si>
  <si>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</si>
  <si>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</si>
  <si>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</si>
  <si>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</si>
  <si>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</si>
  <si>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</si>
  <si>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</si>
  <si>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</si>
  <si>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</si>
  <si>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</si>
  <si>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</si>
  <si>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</si>
  <si>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</si>
  <si>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</si>
  <si>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</si>
  <si>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Count of name</t>
  </si>
  <si>
    <t>Average of pledged</t>
  </si>
  <si>
    <t>Average of goal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</si>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</sst>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vertic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39994506668294322"/>
        </patternFill>
      </fill>
    </dxf>
    <dxf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48-46B9-BC05-E5F9A1C97314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48-46B9-BC05-E5F9A1C97314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48-46B9-BC05-E5F9A1C97314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48-46B9-BC05-E5F9A1C97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214904"/>
        <c:axId val="526212664"/>
      </c:barChart>
      <c:catAx>
        <c:axId val="526214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12664"/>
        <c:crosses val="autoZero"/>
        <c:auto val="1"/>
        <c:lblAlgn val="ctr"/>
        <c:lblOffset val="100"/>
        <c:noMultiLvlLbl val="0"/>
      </c:catAx>
      <c:valAx>
        <c:axId val="52621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14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0D-4A97-A5D1-D239A4449DEE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0B4-4BC2-8766-CB2DB88472FA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0B4-4BC2-8766-CB2DB88472FA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0B4-4BC2-8766-CB2DB8847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215224"/>
        <c:axId val="526215864"/>
      </c:barChart>
      <c:catAx>
        <c:axId val="526215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15864"/>
        <c:crosses val="autoZero"/>
        <c:auto val="1"/>
        <c:lblAlgn val="ctr"/>
        <c:lblOffset val="100"/>
        <c:noMultiLvlLbl val="0"/>
      </c:catAx>
      <c:valAx>
        <c:axId val="52621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15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E1-4AA2-98C3-87EBAFD964FC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DE1-4AA2-98C3-87EBAFD964FC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DE1-4AA2-98C3-87EBAFD964FC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DE1-4AA2-98C3-87EBAFD96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930872"/>
        <c:axId val="517933112"/>
      </c:lineChart>
      <c:catAx>
        <c:axId val="517930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33112"/>
        <c:crosses val="autoZero"/>
        <c:auto val="1"/>
        <c:lblAlgn val="ctr"/>
        <c:lblOffset val="100"/>
        <c:noMultiLvlLbl val="0"/>
      </c:catAx>
      <c:valAx>
        <c:axId val="51793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30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[StarterBook.xlsx]TotCampaignLaunchedPeryear!PivotTable3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TotCampaignLaunchedPeryear!$B$3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TotCampaignLaunchedPeryear!$A$4:$A$13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TotCampaignLaunchedPeryear!$B$4:$B$13</c:f>
              <c:numCache>
                <c:formatCode>General</c:formatCode>
                <c:ptCount val="9"/>
                <c:pt idx="0">
                  <c:v>14</c:v>
                </c:pt>
                <c:pt idx="1">
                  <c:v>65</c:v>
                </c:pt>
                <c:pt idx="2">
                  <c:v>171</c:v>
                </c:pt>
                <c:pt idx="3">
                  <c:v>282</c:v>
                </c:pt>
                <c:pt idx="4">
                  <c:v>274</c:v>
                </c:pt>
                <c:pt idx="5">
                  <c:v>976</c:v>
                </c:pt>
                <c:pt idx="6">
                  <c:v>1226</c:v>
                </c:pt>
                <c:pt idx="7">
                  <c:v>949</c:v>
                </c:pt>
                <c:pt idx="8">
                  <c:v>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1E-4389-A267-9A1460FD2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5717296"/>
        <c:axId val="415717936"/>
      </c:lineChart>
      <c:catAx>
        <c:axId val="41571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17936"/>
        <c:crosses val="autoZero"/>
        <c:auto val="1"/>
        <c:lblAlgn val="ctr"/>
        <c:lblOffset val="100"/>
        <c:noMultiLvlLbl val="0"/>
      </c:catAx>
      <c:valAx>
        <c:axId val="41571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1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[StarterBook.xlsx]Sheet7!PivotTable5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Average of pledged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Sheet7!$B$4:$B$13</c:f>
              <c:numCache>
                <c:formatCode>General</c:formatCode>
                <c:ptCount val="9"/>
                <c:pt idx="0">
                  <c:v>10970.801826923072</c:v>
                </c:pt>
                <c:pt idx="1">
                  <c:v>4684.9632499999998</c:v>
                </c:pt>
                <c:pt idx="2">
                  <c:v>13874.154045454547</c:v>
                </c:pt>
                <c:pt idx="3">
                  <c:v>397.375</c:v>
                </c:pt>
                <c:pt idx="4">
                  <c:v>4756.0347714285708</c:v>
                </c:pt>
                <c:pt idx="5">
                  <c:v>10916.426045454547</c:v>
                </c:pt>
                <c:pt idx="6">
                  <c:v>6766.7643459915607</c:v>
                </c:pt>
                <c:pt idx="7">
                  <c:v>39006.206133333333</c:v>
                </c:pt>
                <c:pt idx="8">
                  <c:v>4114.7137616654709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21-4B34-89A0-FFA0B983EEC4}"/>
            </c:ext>
          </c:extLst>
        </c:ser>
        <c:ser>
          <c:idx val="1"/>
          <c:order val="1"/>
          <c:tx>
            <c:strRef>
              <c:f>Sheet7!$C$3</c:f>
              <c:strCache>
                <c:ptCount val="1"/>
                <c:pt idx="0">
                  <c:v>Average of goal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Sheet7!$C$4:$C$13</c:f>
              <c:numCache>
                <c:formatCode>General</c:formatCode>
                <c:ptCount val="9"/>
                <c:pt idx="0">
                  <c:v>265946.76730769232</c:v>
                </c:pt>
                <c:pt idx="1">
                  <c:v>28525.095000000001</c:v>
                </c:pt>
                <c:pt idx="2">
                  <c:v>35496.045454545456</c:v>
                </c:pt>
                <c:pt idx="3">
                  <c:v>13368.125</c:v>
                </c:pt>
                <c:pt idx="4">
                  <c:v>6969.5857428571426</c:v>
                </c:pt>
                <c:pt idx="5">
                  <c:v>14429.563636363637</c:v>
                </c:pt>
                <c:pt idx="6">
                  <c:v>120118.60759493671</c:v>
                </c:pt>
                <c:pt idx="7">
                  <c:v>70118.45465</c:v>
                </c:pt>
                <c:pt idx="8">
                  <c:v>46831.852117731512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21-4B34-89A0-FFA0B983E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1947000"/>
        <c:axId val="581947320"/>
      </c:lineChart>
      <c:catAx>
        <c:axId val="581947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947320"/>
        <c:crosses val="autoZero"/>
        <c:auto val="1"/>
        <c:lblAlgn val="ctr"/>
        <c:lblOffset val="100"/>
        <c:noMultiLvlLbl val="0"/>
      </c:catAx>
      <c:valAx>
        <c:axId val="58194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947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%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7D-4910-93F1-C086D7CED5F4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7D-4910-93F1-C086D7CED5F4}"/>
            </c:ext>
          </c:extLst>
        </c:ser>
        <c:ser>
          <c:idx val="2"/>
          <c:order val="2"/>
          <c:tx>
            <c:v>Percentage Cancelled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7D-4910-93F1-C086D7CED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788600"/>
        <c:axId val="664789560"/>
      </c:lineChart>
      <c:catAx>
        <c:axId val="664788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789560"/>
        <c:crosses val="autoZero"/>
        <c:auto val="1"/>
        <c:lblAlgn val="ctr"/>
        <c:lblOffset val="100"/>
        <c:noMultiLvlLbl val="0"/>
      </c:catAx>
      <c:valAx>
        <c:axId val="66478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  <a:r>
                  <a:rPr lang="en-US" baseline="0"/>
                  <a:t> Percentage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788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584623797025361"/>
          <c:y val="0.7626494604841062"/>
          <c:w val="0.3080426509186352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0</xdr:row>
      <xdr:rowOff>95250</xdr:rowOff>
    </xdr:from>
    <xdr:to>
      <xdr:col>16</xdr:col>
      <xdr:colOff>152400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DE0E95-0D60-445C-A52A-9C71077D0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593724</xdr:colOff>
      <xdr:row>0</xdr:row>
      <xdr:rowOff>69850</xdr:rowOff>
    </xdr:from>
    <xdr:to>
      <xdr:col>22</xdr:col>
      <xdr:colOff>590550</xdr:colOff>
      <xdr:row>25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8CFC-03DB-45B2-BC0A-D4A091844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158750</xdr:rowOff>
    </xdr:from>
    <xdr:to>
      <xdr:col>14</xdr:col>
      <xdr:colOff>304800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EF7CB2-15A7-4A4A-9560-BF37D8C38A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1</xdr:row>
      <xdr:rowOff>50800</xdr:rowOff>
    </xdr:from>
    <xdr:to>
      <xdr:col>21</xdr:col>
      <xdr:colOff>12700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B77D00-6A61-4CF3-9674-0093E78DF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2</xdr:row>
      <xdr:rowOff>19050</xdr:rowOff>
    </xdr:from>
    <xdr:to>
      <xdr:col>11</xdr:col>
      <xdr:colOff>317500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92021D-F28B-4242-8E93-7C506BB46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339725</xdr:colOff>
      <xdr:row>13</xdr:row>
      <xdr:rowOff>177800</xdr:rowOff>
    </xdr:from>
    <xdr:to>
      <xdr:col>5</xdr:col>
      <xdr:colOff>866775</xdr:colOff>
      <xdr:row>28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B98570-E608-4CBD-981E-5F27E4879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maniAkshay" refreshedDate="43504.928153819441" createdVersion="6" refreshedVersion="6" minRefreshableVersion="3" recordCount="4114" xr:uid="{D87DF3E7-5F0C-40AB-A063-1C195A365AED}">
  <cacheSource type="worksheet">
    <worksheetSource ref="A1:R4115" sheet="Sheet1"/>
  </cacheSource>
  <cacheFields count="18">
    <cacheField name=" 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maniAkshay" refreshedDate="43507.538453819441" createdVersion="6" refreshedVersion="6" minRefreshableVersion="3" recordCount="4114" xr:uid="{E0874A58-7E44-4302-9D62-347227C7D86B}">
  <cacheSource type="worksheet">
    <worksheetSource ref="A1:T4115" sheet="Sheet1"/>
  </cacheSource>
  <cacheFields count="22">
    <cacheField name=" 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MixedTypes="1" containsNumber="1" minValue="1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e v="#DIV/0!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x v="0"/>
    <x v="0"/>
    <x v="0"/>
    <s v="television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x v="1"/>
    <x v="1"/>
    <x v="0"/>
    <s v="television"/>
    <x v="1"/>
    <x v="1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x v="2"/>
    <x v="2"/>
    <x v="0"/>
    <s v="television"/>
    <x v="2"/>
    <x v="2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x v="3"/>
    <x v="3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x v="4"/>
    <x v="4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x v="5"/>
    <x v="5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x v="6"/>
    <x v="6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x v="7"/>
    <x v="7"/>
    <x v="0"/>
    <s v="television"/>
    <x v="7"/>
    <x v="7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x v="8"/>
    <x v="8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x v="9"/>
    <x v="9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x v="7"/>
    <x v="10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x v="10"/>
    <x v="11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x v="11"/>
    <x v="12"/>
    <x v="0"/>
    <s v="television"/>
    <x v="12"/>
    <x v="12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x v="12"/>
    <x v="13"/>
    <x v="0"/>
    <s v="television"/>
    <x v="13"/>
    <x v="13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x v="7"/>
    <x v="1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x v="13"/>
    <x v="1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x v="8"/>
    <x v="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x v="7"/>
    <x v="17"/>
    <x v="0"/>
    <s v="television"/>
    <x v="17"/>
    <x v="17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x v="6"/>
    <x v="18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x v="14"/>
    <x v="19"/>
    <x v="0"/>
    <s v="television"/>
    <x v="19"/>
    <x v="19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x v="8"/>
    <x v="20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x v="15"/>
    <x v="21"/>
    <x v="0"/>
    <s v="television"/>
    <x v="21"/>
    <x v="21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x v="16"/>
    <x v="22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x v="17"/>
    <x v="23"/>
    <x v="0"/>
    <s v="television"/>
    <x v="23"/>
    <x v="23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x v="15"/>
    <x v="2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x v="18"/>
    <x v="25"/>
    <x v="0"/>
    <s v="television"/>
    <x v="25"/>
    <x v="25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x v="19"/>
    <x v="26"/>
    <x v="0"/>
    <s v="television"/>
    <x v="26"/>
    <x v="26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x v="20"/>
    <x v="27"/>
    <x v="0"/>
    <s v="television"/>
    <x v="27"/>
    <x v="27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x v="8"/>
    <x v="28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x v="4"/>
    <x v="29"/>
    <x v="0"/>
    <s v="television"/>
    <x v="29"/>
    <x v="29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x v="7"/>
    <x v="30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x v="8"/>
    <x v="31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x v="8"/>
    <x v="32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x v="21"/>
    <x v="33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x v="22"/>
    <x v="34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x v="23"/>
    <x v="35"/>
    <x v="0"/>
    <s v="television"/>
    <x v="35"/>
    <x v="35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x v="24"/>
    <x v="36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x v="25"/>
    <x v="37"/>
    <x v="0"/>
    <s v="television"/>
    <x v="37"/>
    <x v="37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x v="5"/>
    <x v="3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x v="26"/>
    <x v="3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x v="7"/>
    <x v="40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x v="8"/>
    <x v="41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x v="24"/>
    <x v="42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x v="27"/>
    <x v="43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x v="8"/>
    <x v="4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x v="28"/>
    <x v="45"/>
    <x v="0"/>
    <s v="television"/>
    <x v="45"/>
    <x v="45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x v="3"/>
    <x v="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x v="29"/>
    <x v="4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x v="29"/>
    <x v="48"/>
    <x v="0"/>
    <s v="television"/>
    <x v="48"/>
    <x v="48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x v="8"/>
    <x v="49"/>
    <x v="0"/>
    <s v="television"/>
    <x v="49"/>
    <x v="49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x v="8"/>
    <x v="50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x v="30"/>
    <x v="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x v="31"/>
    <x v="52"/>
    <x v="0"/>
    <s v="television"/>
    <x v="52"/>
    <x v="52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x v="5"/>
    <x v="53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x v="7"/>
    <x v="54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x v="32"/>
    <x v="55"/>
    <x v="0"/>
    <s v="television"/>
    <x v="55"/>
    <x v="55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x v="13"/>
    <x v="56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x v="21"/>
    <x v="57"/>
    <x v="0"/>
    <s v="television"/>
    <x v="57"/>
    <x v="57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x v="33"/>
    <x v="58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x v="8"/>
    <x v="59"/>
    <x v="0"/>
    <s v="television"/>
    <x v="59"/>
    <x v="59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x v="33"/>
    <x v="60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x v="34"/>
    <x v="61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x v="19"/>
    <x v="62"/>
    <x v="0"/>
    <s v="shorts"/>
    <x v="62"/>
    <x v="62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x v="35"/>
    <x v="63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x v="36"/>
    <x v="64"/>
    <x v="0"/>
    <s v="shorts"/>
    <x v="64"/>
    <x v="64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x v="29"/>
    <x v="65"/>
    <x v="0"/>
    <s v="shorts"/>
    <x v="65"/>
    <x v="65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x v="17"/>
    <x v="6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x v="31"/>
    <x v="67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x v="37"/>
    <x v="68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x v="38"/>
    <x v="69"/>
    <x v="0"/>
    <s v="shorts"/>
    <x v="69"/>
    <x v="69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x v="37"/>
    <x v="70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x v="39"/>
    <x v="71"/>
    <x v="0"/>
    <s v="shorts"/>
    <x v="71"/>
    <x v="7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x v="29"/>
    <x v="72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x v="8"/>
    <x v="73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x v="40"/>
    <x v="74"/>
    <x v="0"/>
    <s v="shorts"/>
    <x v="74"/>
    <x v="74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x v="41"/>
    <x v="75"/>
    <x v="0"/>
    <s v="shorts"/>
    <x v="75"/>
    <x v="75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x v="42"/>
    <x v="76"/>
    <x v="0"/>
    <s v="shorts"/>
    <x v="76"/>
    <x v="76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x v="43"/>
    <x v="7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x v="44"/>
    <x v="78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x v="37"/>
    <x v="79"/>
    <x v="0"/>
    <s v="shorts"/>
    <x v="79"/>
    <x v="79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x v="13"/>
    <x v="80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x v="45"/>
    <x v="81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x v="8"/>
    <x v="82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x v="33"/>
    <x v="83"/>
    <x v="0"/>
    <s v="shorts"/>
    <x v="83"/>
    <x v="83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x v="8"/>
    <x v="84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x v="9"/>
    <x v="85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x v="6"/>
    <x v="8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x v="2"/>
    <x v="87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x v="33"/>
    <x v="88"/>
    <x v="0"/>
    <s v="shorts"/>
    <x v="88"/>
    <x v="88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x v="41"/>
    <x v="89"/>
    <x v="0"/>
    <s v="shorts"/>
    <x v="89"/>
    <x v="89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x v="8"/>
    <x v="90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x v="28"/>
    <x v="91"/>
    <x v="0"/>
    <s v="shorts"/>
    <x v="91"/>
    <x v="9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x v="2"/>
    <x v="92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x v="38"/>
    <x v="9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x v="3"/>
    <x v="94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x v="26"/>
    <x v="9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x v="41"/>
    <x v="96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x v="6"/>
    <x v="97"/>
    <x v="0"/>
    <s v="shorts"/>
    <x v="97"/>
    <x v="97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x v="6"/>
    <x v="98"/>
    <x v="0"/>
    <s v="shorts"/>
    <x v="98"/>
    <x v="98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x v="6"/>
    <x v="99"/>
    <x v="0"/>
    <s v="shorts"/>
    <x v="99"/>
    <x v="9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x v="8"/>
    <x v="100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x v="8"/>
    <x v="101"/>
    <x v="0"/>
    <s v="shorts"/>
    <x v="101"/>
    <x v="10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x v="30"/>
    <x v="102"/>
    <x v="0"/>
    <s v="shorts"/>
    <x v="102"/>
    <x v="102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x v="2"/>
    <x v="103"/>
    <x v="0"/>
    <s v="shorts"/>
    <x v="103"/>
    <x v="103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x v="28"/>
    <x v="88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x v="13"/>
    <x v="104"/>
    <x v="0"/>
    <s v="shorts"/>
    <x v="105"/>
    <x v="105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x v="7"/>
    <x v="105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x v="21"/>
    <x v="106"/>
    <x v="0"/>
    <s v="shorts"/>
    <x v="107"/>
    <x v="10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x v="46"/>
    <x v="107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x v="47"/>
    <x v="108"/>
    <x v="0"/>
    <s v="shorts"/>
    <x v="109"/>
    <x v="109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x v="26"/>
    <x v="109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x v="19"/>
    <x v="110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x v="3"/>
    <x v="111"/>
    <x v="0"/>
    <s v="shorts"/>
    <x v="112"/>
    <x v="112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x v="48"/>
    <x v="112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x v="33"/>
    <x v="113"/>
    <x v="0"/>
    <s v="shorts"/>
    <x v="114"/>
    <x v="114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x v="49"/>
    <x v="114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x v="35"/>
    <x v="115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x v="8"/>
    <x v="116"/>
    <x v="0"/>
    <s v="shorts"/>
    <x v="117"/>
    <x v="117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x v="40"/>
    <x v="117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x v="2"/>
    <x v="118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x v="50"/>
    <x v="119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x v="50"/>
    <x v="120"/>
    <x v="0"/>
    <s v="science fiction"/>
    <x v="121"/>
    <x v="121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x v="50"/>
    <x v="121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x v="50"/>
    <x v="122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x v="50"/>
    <x v="121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x v="51"/>
    <x v="123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x v="52"/>
    <x v="124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x v="53"/>
    <x v="125"/>
    <x v="0"/>
    <s v="science fiction"/>
    <x v="127"/>
    <x v="127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x v="53"/>
    <x v="126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x v="50"/>
    <x v="121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x v="50"/>
    <x v="121"/>
    <x v="0"/>
    <s v="science fiction"/>
    <x v="130"/>
    <x v="130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x v="50"/>
    <x v="121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x v="54"/>
    <x v="127"/>
    <x v="0"/>
    <s v="science fiction"/>
    <x v="132"/>
    <x v="13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x v="50"/>
    <x v="121"/>
    <x v="0"/>
    <s v="science fiction"/>
    <x v="133"/>
    <x v="133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x v="50"/>
    <x v="121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x v="55"/>
    <x v="128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x v="50"/>
    <x v="121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x v="50"/>
    <x v="121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x v="56"/>
    <x v="129"/>
    <x v="0"/>
    <s v="science fiction"/>
    <x v="138"/>
    <x v="138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x v="8"/>
    <x v="13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x v="50"/>
    <x v="121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x v="57"/>
    <x v="1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x v="50"/>
    <x v="119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x v="50"/>
    <x v="121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x v="58"/>
    <x v="132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x v="59"/>
    <x v="133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x v="60"/>
    <x v="134"/>
    <x v="0"/>
    <s v="science fiction"/>
    <x v="146"/>
    <x v="146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x v="50"/>
    <x v="121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x v="50"/>
    <x v="135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x v="60"/>
    <x v="136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x v="61"/>
    <x v="137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x v="50"/>
    <x v="138"/>
    <x v="0"/>
    <s v="science fiction"/>
    <x v="151"/>
    <x v="15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x v="50"/>
    <x v="2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x v="60"/>
    <x v="13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x v="56"/>
    <x v="140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x v="50"/>
    <x v="141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x v="62"/>
    <x v="142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x v="50"/>
    <x v="143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x v="50"/>
    <x v="121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x v="50"/>
    <x v="119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x v="50"/>
    <x v="121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x v="50"/>
    <x v="144"/>
    <x v="0"/>
    <s v="drama"/>
    <x v="161"/>
    <x v="161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x v="63"/>
    <x v="14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x v="50"/>
    <x v="121"/>
    <x v="0"/>
    <s v="drama"/>
    <x v="163"/>
    <x v="16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x v="60"/>
    <x v="146"/>
    <x v="0"/>
    <s v="drama"/>
    <x v="164"/>
    <x v="164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x v="50"/>
    <x v="121"/>
    <x v="0"/>
    <s v="drama"/>
    <x v="165"/>
    <x v="165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x v="64"/>
    <x v="147"/>
    <x v="0"/>
    <s v="drama"/>
    <x v="166"/>
    <x v="166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x v="50"/>
    <x v="148"/>
    <x v="0"/>
    <s v="drama"/>
    <x v="167"/>
    <x v="167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x v="65"/>
    <x v="149"/>
    <x v="0"/>
    <s v="drama"/>
    <x v="168"/>
    <x v="168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x v="66"/>
    <x v="150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x v="56"/>
    <x v="151"/>
    <x v="0"/>
    <s v="drama"/>
    <x v="170"/>
    <x v="17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x v="50"/>
    <x v="120"/>
    <x v="0"/>
    <s v="drama"/>
    <x v="171"/>
    <x v="171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x v="50"/>
    <x v="121"/>
    <x v="0"/>
    <s v="drama"/>
    <x v="172"/>
    <x v="172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x v="50"/>
    <x v="121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x v="50"/>
    <x v="121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x v="52"/>
    <x v="34"/>
    <x v="0"/>
    <s v="drama"/>
    <x v="175"/>
    <x v="175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x v="50"/>
    <x v="121"/>
    <x v="0"/>
    <s v="drama"/>
    <x v="176"/>
    <x v="176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x v="67"/>
    <x v="152"/>
    <x v="0"/>
    <s v="drama"/>
    <x v="177"/>
    <x v="177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x v="50"/>
    <x v="121"/>
    <x v="0"/>
    <s v="drama"/>
    <x v="178"/>
    <x v="178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x v="68"/>
    <x v="101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x v="69"/>
    <x v="153"/>
    <x v="0"/>
    <s v="drama"/>
    <x v="180"/>
    <x v="18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x v="70"/>
    <x v="154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x v="50"/>
    <x v="121"/>
    <x v="0"/>
    <s v="drama"/>
    <x v="182"/>
    <x v="182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x v="71"/>
    <x v="15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x v="56"/>
    <x v="156"/>
    <x v="0"/>
    <s v="drama"/>
    <x v="184"/>
    <x v="184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x v="52"/>
    <x v="157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x v="50"/>
    <x v="121"/>
    <x v="0"/>
    <s v="drama"/>
    <x v="186"/>
    <x v="186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x v="63"/>
    <x v="158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x v="50"/>
    <x v="121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x v="50"/>
    <x v="159"/>
    <x v="0"/>
    <s v="drama"/>
    <x v="189"/>
    <x v="189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x v="50"/>
    <x v="73"/>
    <x v="0"/>
    <s v="drama"/>
    <x v="190"/>
    <x v="190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x v="62"/>
    <x v="160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x v="50"/>
    <x v="161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x v="50"/>
    <x v="121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x v="50"/>
    <x v="120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x v="50"/>
    <x v="121"/>
    <x v="0"/>
    <s v="drama"/>
    <x v="195"/>
    <x v="195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x v="72"/>
    <x v="162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x v="54"/>
    <x v="163"/>
    <x v="0"/>
    <s v="drama"/>
    <x v="197"/>
    <x v="197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x v="60"/>
    <x v="164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x v="50"/>
    <x v="121"/>
    <x v="0"/>
    <s v="drama"/>
    <x v="199"/>
    <x v="199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x v="73"/>
    <x v="165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x v="74"/>
    <x v="166"/>
    <x v="0"/>
    <s v="drama"/>
    <x v="201"/>
    <x v="201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x v="50"/>
    <x v="121"/>
    <x v="0"/>
    <s v="drama"/>
    <x v="202"/>
    <x v="202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x v="75"/>
    <x v="167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x v="76"/>
    <x v="1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x v="63"/>
    <x v="169"/>
    <x v="0"/>
    <s v="drama"/>
    <x v="205"/>
    <x v="205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x v="50"/>
    <x v="121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x v="77"/>
    <x v="170"/>
    <x v="0"/>
    <s v="drama"/>
    <x v="207"/>
    <x v="207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x v="50"/>
    <x v="121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x v="50"/>
    <x v="121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x v="78"/>
    <x v="171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x v="79"/>
    <x v="172"/>
    <x v="0"/>
    <s v="drama"/>
    <x v="211"/>
    <x v="211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x v="50"/>
    <x v="120"/>
    <x v="0"/>
    <s v="drama"/>
    <x v="212"/>
    <x v="212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x v="50"/>
    <x v="135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x v="50"/>
    <x v="120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x v="50"/>
    <x v="119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x v="80"/>
    <x v="173"/>
    <x v="0"/>
    <s v="drama"/>
    <x v="216"/>
    <x v="216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x v="81"/>
    <x v="174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x v="53"/>
    <x v="101"/>
    <x v="0"/>
    <s v="drama"/>
    <x v="218"/>
    <x v="218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x v="82"/>
    <x v="175"/>
    <x v="0"/>
    <s v="drama"/>
    <x v="219"/>
    <x v="219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x v="60"/>
    <x v="176"/>
    <x v="0"/>
    <s v="drama"/>
    <x v="220"/>
    <x v="220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x v="50"/>
    <x v="121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x v="55"/>
    <x v="177"/>
    <x v="0"/>
    <s v="drama"/>
    <x v="222"/>
    <x v="222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x v="50"/>
    <x v="121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x v="50"/>
    <x v="121"/>
    <x v="0"/>
    <s v="drama"/>
    <x v="224"/>
    <x v="224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x v="50"/>
    <x v="121"/>
    <x v="0"/>
    <s v="drama"/>
    <x v="225"/>
    <x v="225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x v="60"/>
    <x v="178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x v="50"/>
    <x v="121"/>
    <x v="0"/>
    <s v="drama"/>
    <x v="227"/>
    <x v="227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x v="50"/>
    <x v="121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x v="50"/>
    <x v="121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x v="50"/>
    <x v="179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x v="50"/>
    <x v="121"/>
    <x v="0"/>
    <s v="drama"/>
    <x v="231"/>
    <x v="23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x v="56"/>
    <x v="180"/>
    <x v="0"/>
    <s v="drama"/>
    <x v="232"/>
    <x v="232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x v="50"/>
    <x v="121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x v="67"/>
    <x v="181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x v="50"/>
    <x v="121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x v="50"/>
    <x v="121"/>
    <x v="0"/>
    <s v="drama"/>
    <x v="236"/>
    <x v="236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x v="50"/>
    <x v="73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x v="50"/>
    <x v="121"/>
    <x v="0"/>
    <s v="drama"/>
    <x v="238"/>
    <x v="238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x v="78"/>
    <x v="73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x v="29"/>
    <x v="182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x v="40"/>
    <x v="183"/>
    <x v="0"/>
    <s v="documentary"/>
    <x v="241"/>
    <x v="241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x v="40"/>
    <x v="184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x v="33"/>
    <x v="18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x v="35"/>
    <x v="18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x v="3"/>
    <x v="187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x v="83"/>
    <x v="18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x v="84"/>
    <x v="189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x v="7"/>
    <x v="190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x v="40"/>
    <x v="191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x v="6"/>
    <x v="19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x v="9"/>
    <x v="193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x v="85"/>
    <x v="19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x v="7"/>
    <x v="195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x v="16"/>
    <x v="196"/>
    <x v="0"/>
    <s v="documentary"/>
    <x v="254"/>
    <x v="25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x v="13"/>
    <x v="197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x v="86"/>
    <x v="198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x v="13"/>
    <x v="199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x v="87"/>
    <x v="200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x v="88"/>
    <x v="201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x v="6"/>
    <x v="202"/>
    <x v="0"/>
    <s v="documentary"/>
    <x v="260"/>
    <x v="260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x v="13"/>
    <x v="203"/>
    <x v="0"/>
    <s v="documentary"/>
    <x v="261"/>
    <x v="261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x v="89"/>
    <x v="204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x v="90"/>
    <x v="20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x v="90"/>
    <x v="206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x v="38"/>
    <x v="207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x v="91"/>
    <x v="208"/>
    <x v="0"/>
    <s v="documentary"/>
    <x v="266"/>
    <x v="266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x v="88"/>
    <x v="209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x v="38"/>
    <x v="210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x v="92"/>
    <x v="211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x v="42"/>
    <x v="212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x v="2"/>
    <x v="213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x v="93"/>
    <x v="214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x v="29"/>
    <x v="215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x v="94"/>
    <x v="216"/>
    <x v="0"/>
    <s v="documentary"/>
    <x v="274"/>
    <x v="27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x v="29"/>
    <x v="217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x v="34"/>
    <x v="218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x v="5"/>
    <x v="219"/>
    <x v="0"/>
    <s v="documentary"/>
    <x v="277"/>
    <x v="277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x v="95"/>
    <x v="220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x v="96"/>
    <x v="221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x v="94"/>
    <x v="222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x v="10"/>
    <x v="223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x v="7"/>
    <x v="224"/>
    <x v="0"/>
    <s v="documentary"/>
    <x v="282"/>
    <x v="282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x v="35"/>
    <x v="225"/>
    <x v="0"/>
    <s v="documentary"/>
    <x v="283"/>
    <x v="283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x v="2"/>
    <x v="22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x v="97"/>
    <x v="227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x v="15"/>
    <x v="228"/>
    <x v="0"/>
    <s v="documentary"/>
    <x v="286"/>
    <x v="286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x v="98"/>
    <x v="22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x v="33"/>
    <x v="230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x v="2"/>
    <x v="231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x v="13"/>
    <x v="232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x v="28"/>
    <x v="233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x v="21"/>
    <x v="23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x v="7"/>
    <x v="235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x v="8"/>
    <x v="101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x v="18"/>
    <x v="236"/>
    <x v="0"/>
    <s v="documentary"/>
    <x v="295"/>
    <x v="295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x v="17"/>
    <x v="237"/>
    <x v="0"/>
    <s v="documentary"/>
    <x v="296"/>
    <x v="296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x v="7"/>
    <x v="238"/>
    <x v="0"/>
    <s v="documentary"/>
    <x v="297"/>
    <x v="297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x v="15"/>
    <x v="239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x v="99"/>
    <x v="240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x v="21"/>
    <x v="241"/>
    <x v="0"/>
    <s v="documentary"/>
    <x v="300"/>
    <x v="300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x v="17"/>
    <x v="242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x v="8"/>
    <x v="243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x v="0"/>
    <x v="244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x v="100"/>
    <x v="245"/>
    <x v="0"/>
    <s v="documentary"/>
    <x v="304"/>
    <x v="30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x v="22"/>
    <x v="246"/>
    <x v="0"/>
    <s v="documentary"/>
    <x v="305"/>
    <x v="305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x v="101"/>
    <x v="247"/>
    <x v="0"/>
    <s v="documentary"/>
    <x v="306"/>
    <x v="306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x v="38"/>
    <x v="248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x v="6"/>
    <x v="249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x v="17"/>
    <x v="250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x v="3"/>
    <x v="251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x v="3"/>
    <x v="25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x v="20"/>
    <x v="25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x v="2"/>
    <x v="181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x v="102"/>
    <x v="254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x v="7"/>
    <x v="255"/>
    <x v="0"/>
    <s v="documentary"/>
    <x v="315"/>
    <x v="315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x v="35"/>
    <x v="256"/>
    <x v="0"/>
    <s v="documentary"/>
    <x v="316"/>
    <x v="316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x v="7"/>
    <x v="25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x v="103"/>
    <x v="34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x v="40"/>
    <x v="258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x v="13"/>
    <x v="259"/>
    <x v="0"/>
    <s v="documentary"/>
    <x v="320"/>
    <x v="32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x v="33"/>
    <x v="260"/>
    <x v="0"/>
    <s v="documentary"/>
    <x v="321"/>
    <x v="321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x v="29"/>
    <x v="261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x v="4"/>
    <x v="262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x v="21"/>
    <x v="263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x v="3"/>
    <x v="264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x v="40"/>
    <x v="265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x v="104"/>
    <x v="266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x v="3"/>
    <x v="267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x v="6"/>
    <x v="26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x v="21"/>
    <x v="269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x v="13"/>
    <x v="270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x v="40"/>
    <x v="271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x v="105"/>
    <x v="272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x v="7"/>
    <x v="273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x v="33"/>
    <x v="274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x v="16"/>
    <x v="27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x v="7"/>
    <x v="276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x v="5"/>
    <x v="277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x v="29"/>
    <x v="278"/>
    <x v="0"/>
    <s v="documentary"/>
    <x v="339"/>
    <x v="339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x v="105"/>
    <x v="279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x v="13"/>
    <x v="280"/>
    <x v="0"/>
    <s v="documentary"/>
    <x v="341"/>
    <x v="341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x v="8"/>
    <x v="281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x v="21"/>
    <x v="282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x v="21"/>
    <x v="283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x v="4"/>
    <x v="284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x v="106"/>
    <x v="285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x v="20"/>
    <x v="286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x v="33"/>
    <x v="287"/>
    <x v="0"/>
    <s v="documentary"/>
    <x v="348"/>
    <x v="348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x v="13"/>
    <x v="288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x v="41"/>
    <x v="289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x v="37"/>
    <x v="290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x v="16"/>
    <x v="291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x v="15"/>
    <x v="29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x v="3"/>
    <x v="293"/>
    <x v="0"/>
    <s v="documentary"/>
    <x v="354"/>
    <x v="35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x v="31"/>
    <x v="294"/>
    <x v="0"/>
    <s v="documentary"/>
    <x v="355"/>
    <x v="355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x v="33"/>
    <x v="295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x v="107"/>
    <x v="296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x v="33"/>
    <x v="297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x v="2"/>
    <x v="298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x v="7"/>
    <x v="299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x v="38"/>
    <x v="300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x v="39"/>
    <x v="301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x v="7"/>
    <x v="302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x v="5"/>
    <x v="303"/>
    <x v="0"/>
    <s v="documentary"/>
    <x v="364"/>
    <x v="36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x v="3"/>
    <x v="304"/>
    <x v="0"/>
    <s v="documentary"/>
    <x v="365"/>
    <x v="365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x v="7"/>
    <x v="305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x v="33"/>
    <x v="30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x v="3"/>
    <x v="307"/>
    <x v="0"/>
    <s v="documentary"/>
    <x v="368"/>
    <x v="368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x v="5"/>
    <x v="308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x v="108"/>
    <x v="309"/>
    <x v="0"/>
    <s v="documentary"/>
    <x v="370"/>
    <x v="37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x v="35"/>
    <x v="310"/>
    <x v="0"/>
    <s v="documentary"/>
    <x v="371"/>
    <x v="371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x v="105"/>
    <x v="311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x v="13"/>
    <x v="312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x v="26"/>
    <x v="313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x v="28"/>
    <x v="31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x v="6"/>
    <x v="315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x v="35"/>
    <x v="316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x v="20"/>
    <x v="317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x v="31"/>
    <x v="318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x v="24"/>
    <x v="319"/>
    <x v="0"/>
    <s v="documentary"/>
    <x v="380"/>
    <x v="380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x v="2"/>
    <x v="320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x v="109"/>
    <x v="321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x v="110"/>
    <x v="32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x v="20"/>
    <x v="323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x v="6"/>
    <x v="324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x v="8"/>
    <x v="325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x v="111"/>
    <x v="326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x v="9"/>
    <x v="327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x v="112"/>
    <x v="328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x v="8"/>
    <x v="84"/>
    <x v="0"/>
    <s v="documentary"/>
    <x v="390"/>
    <x v="390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x v="7"/>
    <x v="329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x v="7"/>
    <x v="330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x v="5"/>
    <x v="33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x v="20"/>
    <x v="332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x v="29"/>
    <x v="333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x v="13"/>
    <x v="334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x v="3"/>
    <x v="33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x v="105"/>
    <x v="336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x v="13"/>
    <x v="337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x v="20"/>
    <x v="338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x v="3"/>
    <x v="339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x v="24"/>
    <x v="340"/>
    <x v="0"/>
    <s v="documentary"/>
    <x v="402"/>
    <x v="402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x v="2"/>
    <x v="341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x v="33"/>
    <x v="342"/>
    <x v="0"/>
    <s v="documentary"/>
    <x v="404"/>
    <x v="40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x v="29"/>
    <x v="343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x v="29"/>
    <x v="344"/>
    <x v="0"/>
    <s v="documentary"/>
    <x v="406"/>
    <x v="406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x v="21"/>
    <x v="345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x v="7"/>
    <x v="34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x v="0"/>
    <x v="347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x v="30"/>
    <x v="34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x v="7"/>
    <x v="34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x v="37"/>
    <x v="350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x v="2"/>
    <x v="351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x v="33"/>
    <x v="352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x v="21"/>
    <x v="353"/>
    <x v="0"/>
    <s v="documentary"/>
    <x v="415"/>
    <x v="415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x v="28"/>
    <x v="35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x v="8"/>
    <x v="355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x v="7"/>
    <x v="356"/>
    <x v="0"/>
    <s v="documentary"/>
    <x v="418"/>
    <x v="418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x v="8"/>
    <x v="35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x v="50"/>
    <x v="358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x v="53"/>
    <x v="359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x v="60"/>
    <x v="360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x v="60"/>
    <x v="361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x v="113"/>
    <x v="99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x v="50"/>
    <x v="362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x v="60"/>
    <x v="3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x v="50"/>
    <x v="121"/>
    <x v="0"/>
    <s v="animation"/>
    <x v="427"/>
    <x v="427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x v="52"/>
    <x v="364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x v="50"/>
    <x v="121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x v="53"/>
    <x v="365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x v="51"/>
    <x v="366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x v="54"/>
    <x v="367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x v="50"/>
    <x v="121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x v="62"/>
    <x v="368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x v="50"/>
    <x v="120"/>
    <x v="0"/>
    <s v="animation"/>
    <x v="435"/>
    <x v="43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x v="50"/>
    <x v="121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x v="50"/>
    <x v="121"/>
    <x v="0"/>
    <s v="animation"/>
    <x v="437"/>
    <x v="437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x v="114"/>
    <x v="369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x v="50"/>
    <x v="121"/>
    <x v="0"/>
    <s v="animation"/>
    <x v="439"/>
    <x v="439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x v="50"/>
    <x v="144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x v="50"/>
    <x v="121"/>
    <x v="0"/>
    <s v="animation"/>
    <x v="441"/>
    <x v="441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x v="115"/>
    <x v="370"/>
    <x v="0"/>
    <s v="animation"/>
    <x v="442"/>
    <x v="442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x v="50"/>
    <x v="144"/>
    <x v="0"/>
    <s v="animation"/>
    <x v="443"/>
    <x v="443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x v="62"/>
    <x v="73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x v="50"/>
    <x v="120"/>
    <x v="0"/>
    <s v="animation"/>
    <x v="445"/>
    <x v="44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x v="113"/>
    <x v="371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x v="50"/>
    <x v="144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x v="56"/>
    <x v="372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x v="53"/>
    <x v="373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x v="60"/>
    <x v="374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x v="50"/>
    <x v="121"/>
    <x v="0"/>
    <s v="animation"/>
    <x v="451"/>
    <x v="4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x v="116"/>
    <x v="375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x v="50"/>
    <x v="31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x v="60"/>
    <x v="376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x v="50"/>
    <x v="377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x v="60"/>
    <x v="37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x v="50"/>
    <x v="121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x v="59"/>
    <x v="379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x v="50"/>
    <x v="380"/>
    <x v="0"/>
    <s v="animation"/>
    <x v="459"/>
    <x v="459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x v="50"/>
    <x v="381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x v="50"/>
    <x v="121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x v="50"/>
    <x v="121"/>
    <x v="0"/>
    <s v="animation"/>
    <x v="462"/>
    <x v="462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x v="53"/>
    <x v="382"/>
    <x v="0"/>
    <s v="animation"/>
    <x v="463"/>
    <x v="46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x v="50"/>
    <x v="120"/>
    <x v="0"/>
    <s v="animation"/>
    <x v="464"/>
    <x v="464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x v="117"/>
    <x v="383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x v="60"/>
    <x v="384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x v="66"/>
    <x v="385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x v="50"/>
    <x v="121"/>
    <x v="0"/>
    <s v="animation"/>
    <x v="468"/>
    <x v="468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x v="50"/>
    <x v="121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x v="60"/>
    <x v="156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x v="81"/>
    <x v="386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x v="82"/>
    <x v="387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x v="56"/>
    <x v="242"/>
    <x v="0"/>
    <s v="animation"/>
    <x v="473"/>
    <x v="473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x v="50"/>
    <x v="120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x v="50"/>
    <x v="121"/>
    <x v="0"/>
    <s v="animation"/>
    <x v="475"/>
    <x v="47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x v="53"/>
    <x v="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x v="50"/>
    <x v="121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x v="50"/>
    <x v="121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x v="69"/>
    <x v="389"/>
    <x v="0"/>
    <s v="animation"/>
    <x v="479"/>
    <x v="479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x v="118"/>
    <x v="390"/>
    <x v="0"/>
    <s v="animation"/>
    <x v="480"/>
    <x v="480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x v="52"/>
    <x v="391"/>
    <x v="0"/>
    <s v="animation"/>
    <x v="481"/>
    <x v="481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x v="50"/>
    <x v="119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x v="119"/>
    <x v="39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x v="50"/>
    <x v="393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x v="66"/>
    <x v="394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x v="50"/>
    <x v="73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x v="50"/>
    <x v="121"/>
    <x v="0"/>
    <s v="animation"/>
    <x v="487"/>
    <x v="487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x v="50"/>
    <x v="121"/>
    <x v="0"/>
    <s v="animation"/>
    <x v="488"/>
    <x v="488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x v="50"/>
    <x v="395"/>
    <x v="0"/>
    <s v="animation"/>
    <x v="489"/>
    <x v="489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x v="50"/>
    <x v="121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x v="50"/>
    <x v="121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x v="50"/>
    <x v="121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x v="50"/>
    <x v="121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x v="50"/>
    <x v="396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x v="50"/>
    <x v="121"/>
    <x v="0"/>
    <s v="animation"/>
    <x v="495"/>
    <x v="49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x v="50"/>
    <x v="120"/>
    <x v="0"/>
    <s v="animation"/>
    <x v="496"/>
    <x v="496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x v="60"/>
    <x v="119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x v="62"/>
    <x v="397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x v="54"/>
    <x v="398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x v="56"/>
    <x v="399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x v="50"/>
    <x v="121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x v="60"/>
    <x v="400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x v="53"/>
    <x v="401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x v="60"/>
    <x v="402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x v="50"/>
    <x v="403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x v="50"/>
    <x v="404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x v="56"/>
    <x v="405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x v="60"/>
    <x v="4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x v="50"/>
    <x v="119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x v="50"/>
    <x v="121"/>
    <x v="0"/>
    <s v="animation"/>
    <x v="510"/>
    <x v="510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x v="56"/>
    <x v="179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x v="50"/>
    <x v="148"/>
    <x v="0"/>
    <s v="animation"/>
    <x v="512"/>
    <x v="512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x v="51"/>
    <x v="40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x v="56"/>
    <x v="407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x v="78"/>
    <x v="408"/>
    <x v="0"/>
    <s v="animation"/>
    <x v="515"/>
    <x v="51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x v="50"/>
    <x v="121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x v="60"/>
    <x v="40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x v="50"/>
    <x v="121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x v="61"/>
    <x v="410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x v="21"/>
    <x v="411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x v="2"/>
    <x v="412"/>
    <x v="1"/>
    <s v="plays"/>
    <x v="521"/>
    <x v="521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x v="41"/>
    <x v="413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x v="10"/>
    <x v="414"/>
    <x v="1"/>
    <s v="plays"/>
    <x v="523"/>
    <x v="523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x v="15"/>
    <x v="415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x v="8"/>
    <x v="416"/>
    <x v="1"/>
    <s v="plays"/>
    <x v="525"/>
    <x v="525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x v="35"/>
    <x v="417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x v="7"/>
    <x v="418"/>
    <x v="1"/>
    <s v="plays"/>
    <x v="527"/>
    <x v="527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x v="31"/>
    <x v="419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x v="22"/>
    <x v="420"/>
    <x v="1"/>
    <s v="plays"/>
    <x v="529"/>
    <x v="529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x v="29"/>
    <x v="421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x v="8"/>
    <x v="422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x v="4"/>
    <x v="42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x v="8"/>
    <x v="424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x v="2"/>
    <x v="425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x v="33"/>
    <x v="426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x v="90"/>
    <x v="42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x v="10"/>
    <x v="428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x v="120"/>
    <x v="429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x v="7"/>
    <x v="430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x v="50"/>
    <x v="120"/>
    <x v="2"/>
    <s v="web"/>
    <x v="540"/>
    <x v="540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x v="60"/>
    <x v="380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x v="50"/>
    <x v="120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x v="50"/>
    <x v="431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x v="60"/>
    <x v="362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x v="117"/>
    <x v="432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x v="50"/>
    <x v="433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x v="50"/>
    <x v="121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x v="50"/>
    <x v="373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x v="56"/>
    <x v="434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x v="60"/>
    <x v="43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x v="62"/>
    <x v="436"/>
    <x v="2"/>
    <s v="web"/>
    <x v="551"/>
    <x v="551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x v="50"/>
    <x v="121"/>
    <x v="2"/>
    <s v="web"/>
    <x v="552"/>
    <x v="552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x v="50"/>
    <x v="372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x v="121"/>
    <x v="437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x v="50"/>
    <x v="121"/>
    <x v="2"/>
    <s v="web"/>
    <x v="555"/>
    <x v="555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x v="56"/>
    <x v="438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x v="60"/>
    <x v="439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x v="50"/>
    <x v="121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x v="50"/>
    <x v="73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x v="50"/>
    <x v="143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x v="50"/>
    <x v="440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x v="50"/>
    <x v="121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x v="50"/>
    <x v="441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x v="50"/>
    <x v="120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x v="50"/>
    <x v="121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x v="50"/>
    <x v="120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x v="50"/>
    <x v="121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x v="60"/>
    <x v="442"/>
    <x v="2"/>
    <s v="web"/>
    <x v="568"/>
    <x v="568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x v="60"/>
    <x v="135"/>
    <x v="2"/>
    <s v="web"/>
    <x v="569"/>
    <x v="569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x v="50"/>
    <x v="443"/>
    <x v="2"/>
    <s v="web"/>
    <x v="570"/>
    <x v="570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x v="50"/>
    <x v="444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x v="50"/>
    <x v="121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x v="50"/>
    <x v="445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x v="60"/>
    <x v="135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x v="50"/>
    <x v="446"/>
    <x v="2"/>
    <s v="web"/>
    <x v="575"/>
    <x v="575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x v="50"/>
    <x v="120"/>
    <x v="2"/>
    <s v="web"/>
    <x v="576"/>
    <x v="576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x v="50"/>
    <x v="119"/>
    <x v="2"/>
    <s v="web"/>
    <x v="577"/>
    <x v="57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x v="50"/>
    <x v="447"/>
    <x v="2"/>
    <s v="web"/>
    <x v="578"/>
    <x v="578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x v="60"/>
    <x v="431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x v="50"/>
    <x v="120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x v="50"/>
    <x v="121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x v="50"/>
    <x v="121"/>
    <x v="2"/>
    <s v="web"/>
    <x v="582"/>
    <x v="582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x v="50"/>
    <x v="120"/>
    <x v="2"/>
    <s v="web"/>
    <x v="583"/>
    <x v="583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x v="60"/>
    <x v="144"/>
    <x v="2"/>
    <s v="web"/>
    <x v="584"/>
    <x v="584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x v="50"/>
    <x v="121"/>
    <x v="2"/>
    <s v="web"/>
    <x v="585"/>
    <x v="585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x v="60"/>
    <x v="448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x v="114"/>
    <x v="44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x v="56"/>
    <x v="450"/>
    <x v="2"/>
    <s v="web"/>
    <x v="588"/>
    <x v="588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x v="50"/>
    <x v="120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x v="65"/>
    <x v="451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x v="50"/>
    <x v="452"/>
    <x v="2"/>
    <s v="web"/>
    <x v="591"/>
    <x v="591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x v="56"/>
    <x v="404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x v="61"/>
    <x v="453"/>
    <x v="2"/>
    <s v="web"/>
    <x v="593"/>
    <x v="593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x v="50"/>
    <x v="31"/>
    <x v="2"/>
    <s v="web"/>
    <x v="594"/>
    <x v="594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x v="50"/>
    <x v="454"/>
    <x v="2"/>
    <s v="web"/>
    <x v="595"/>
    <x v="595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x v="50"/>
    <x v="362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x v="50"/>
    <x v="119"/>
    <x v="2"/>
    <s v="web"/>
    <x v="597"/>
    <x v="59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x v="122"/>
    <x v="455"/>
    <x v="2"/>
    <s v="web"/>
    <x v="598"/>
    <x v="598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x v="50"/>
    <x v="456"/>
    <x v="2"/>
    <s v="web"/>
    <x v="599"/>
    <x v="599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x v="53"/>
    <x v="101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x v="60"/>
    <x v="457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x v="50"/>
    <x v="121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x v="65"/>
    <x v="458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x v="50"/>
    <x v="121"/>
    <x v="2"/>
    <s v="web"/>
    <x v="604"/>
    <x v="604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x v="56"/>
    <x v="459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x v="50"/>
    <x v="119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x v="50"/>
    <x v="121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x v="60"/>
    <x v="460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x v="60"/>
    <x v="144"/>
    <x v="2"/>
    <s v="web"/>
    <x v="609"/>
    <x v="609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x v="50"/>
    <x v="121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x v="50"/>
    <x v="121"/>
    <x v="2"/>
    <s v="web"/>
    <x v="611"/>
    <x v="611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x v="50"/>
    <x v="121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x v="70"/>
    <x v="461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x v="50"/>
    <x v="121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x v="50"/>
    <x v="121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x v="50"/>
    <x v="121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x v="56"/>
    <x v="135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x v="50"/>
    <x v="121"/>
    <x v="2"/>
    <s v="web"/>
    <x v="618"/>
    <x v="618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x v="50"/>
    <x v="120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x v="60"/>
    <x v="462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x v="60"/>
    <x v="463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x v="52"/>
    <x v="464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x v="50"/>
    <x v="121"/>
    <x v="2"/>
    <s v="web"/>
    <x v="623"/>
    <x v="623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x v="50"/>
    <x v="121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x v="50"/>
    <x v="121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x v="123"/>
    <x v="465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x v="50"/>
    <x v="466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x v="50"/>
    <x v="121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x v="50"/>
    <x v="4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x v="50"/>
    <x v="119"/>
    <x v="2"/>
    <s v="web"/>
    <x v="630"/>
    <x v="63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x v="60"/>
    <x v="468"/>
    <x v="2"/>
    <s v="web"/>
    <x v="631"/>
    <x v="631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x v="50"/>
    <x v="121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x v="81"/>
    <x v="469"/>
    <x v="2"/>
    <s v="web"/>
    <x v="633"/>
    <x v="633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x v="50"/>
    <x v="120"/>
    <x v="2"/>
    <s v="web"/>
    <x v="634"/>
    <x v="634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x v="50"/>
    <x v="447"/>
    <x v="2"/>
    <s v="web"/>
    <x v="635"/>
    <x v="635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x v="50"/>
    <x v="143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x v="50"/>
    <x v="121"/>
    <x v="2"/>
    <s v="web"/>
    <x v="637"/>
    <x v="637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x v="50"/>
    <x v="362"/>
    <x v="2"/>
    <s v="web"/>
    <x v="638"/>
    <x v="638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x v="50"/>
    <x v="120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x v="124"/>
    <x v="470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x v="17"/>
    <x v="471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x v="125"/>
    <x v="472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x v="6"/>
    <x v="47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x v="126"/>
    <x v="474"/>
    <x v="2"/>
    <s v="wearables"/>
    <x v="644"/>
    <x v="644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x v="127"/>
    <x v="475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x v="88"/>
    <x v="476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x v="13"/>
    <x v="477"/>
    <x v="2"/>
    <s v="wearables"/>
    <x v="647"/>
    <x v="647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x v="37"/>
    <x v="478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x v="49"/>
    <x v="479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x v="20"/>
    <x v="480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x v="7"/>
    <x v="481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x v="8"/>
    <x v="482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x v="48"/>
    <x v="4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x v="128"/>
    <x v="4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x v="92"/>
    <x v="485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x v="111"/>
    <x v="486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x v="9"/>
    <x v="48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x v="3"/>
    <x v="488"/>
    <x v="2"/>
    <s v="wearables"/>
    <x v="658"/>
    <x v="65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x v="7"/>
    <x v="48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x v="56"/>
    <x v="490"/>
    <x v="2"/>
    <s v="wearables"/>
    <x v="660"/>
    <x v="660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x v="60"/>
    <x v="491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x v="50"/>
    <x v="492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x v="50"/>
    <x v="101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x v="59"/>
    <x v="493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x v="118"/>
    <x v="49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x v="50"/>
    <x v="447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x v="54"/>
    <x v="495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x v="62"/>
    <x v="49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x v="66"/>
    <x v="497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x v="129"/>
    <x v="498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x v="115"/>
    <x v="499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x v="66"/>
    <x v="500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x v="50"/>
    <x v="409"/>
    <x v="2"/>
    <s v="wearables"/>
    <x v="673"/>
    <x v="673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x v="50"/>
    <x v="501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x v="77"/>
    <x v="502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x v="60"/>
    <x v="503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x v="73"/>
    <x v="504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x v="65"/>
    <x v="505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x v="77"/>
    <x v="506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x v="73"/>
    <x v="50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x v="50"/>
    <x v="120"/>
    <x v="2"/>
    <s v="wearables"/>
    <x v="681"/>
    <x v="681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x v="50"/>
    <x v="508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x v="60"/>
    <x v="509"/>
    <x v="2"/>
    <s v="wearables"/>
    <x v="683"/>
    <x v="683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x v="113"/>
    <x v="510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x v="58"/>
    <x v="511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x v="50"/>
    <x v="121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x v="65"/>
    <x v="512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x v="130"/>
    <x v="513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x v="74"/>
    <x v="514"/>
    <x v="2"/>
    <s v="wearables"/>
    <x v="689"/>
    <x v="689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x v="81"/>
    <x v="515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x v="60"/>
    <x v="433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x v="113"/>
    <x v="516"/>
    <x v="2"/>
    <s v="wearables"/>
    <x v="692"/>
    <x v="692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x v="131"/>
    <x v="517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x v="50"/>
    <x v="518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x v="60"/>
    <x v="519"/>
    <x v="2"/>
    <s v="wearables"/>
    <x v="695"/>
    <x v="695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x v="50"/>
    <x v="120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x v="132"/>
    <x v="520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x v="77"/>
    <x v="521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x v="133"/>
    <x v="522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x v="56"/>
    <x v="31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x v="117"/>
    <x v="52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x v="134"/>
    <x v="524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x v="52"/>
    <x v="525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x v="60"/>
    <x v="526"/>
    <x v="2"/>
    <s v="wearables"/>
    <x v="704"/>
    <x v="704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x v="60"/>
    <x v="527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x v="50"/>
    <x v="121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x v="135"/>
    <x v="528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x v="66"/>
    <x v="529"/>
    <x v="2"/>
    <s v="wearables"/>
    <x v="708"/>
    <x v="70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x v="50"/>
    <x v="452"/>
    <x v="2"/>
    <s v="wearables"/>
    <x v="709"/>
    <x v="70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x v="50"/>
    <x v="121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x v="122"/>
    <x v="530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x v="50"/>
    <x v="531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x v="60"/>
    <x v="532"/>
    <x v="2"/>
    <s v="wearables"/>
    <x v="713"/>
    <x v="713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x v="77"/>
    <x v="53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x v="62"/>
    <x v="534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x v="54"/>
    <x v="535"/>
    <x v="2"/>
    <s v="wearables"/>
    <x v="716"/>
    <x v="716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x v="50"/>
    <x v="536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x v="60"/>
    <x v="377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x v="60"/>
    <x v="537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x v="124"/>
    <x v="53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x v="108"/>
    <x v="5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x v="88"/>
    <x v="540"/>
    <x v="3"/>
    <s v="nonfiction"/>
    <x v="722"/>
    <x v="722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x v="15"/>
    <x v="541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x v="2"/>
    <x v="542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x v="8"/>
    <x v="543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x v="7"/>
    <x v="544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x v="94"/>
    <x v="545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x v="6"/>
    <x v="546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x v="26"/>
    <x v="547"/>
    <x v="3"/>
    <s v="nonfiction"/>
    <x v="729"/>
    <x v="72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x v="88"/>
    <x v="548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x v="9"/>
    <x v="549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x v="12"/>
    <x v="550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x v="28"/>
    <x v="551"/>
    <x v="3"/>
    <s v="nonfiction"/>
    <x v="733"/>
    <x v="733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x v="9"/>
    <x v="552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x v="35"/>
    <x v="553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x v="136"/>
    <x v="201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x v="108"/>
    <x v="98"/>
    <x v="3"/>
    <s v="nonfiction"/>
    <x v="737"/>
    <x v="737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x v="13"/>
    <x v="554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x v="137"/>
    <x v="555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x v="13"/>
    <x v="556"/>
    <x v="3"/>
    <s v="nonfiction"/>
    <x v="740"/>
    <x v="740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x v="21"/>
    <x v="557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x v="38"/>
    <x v="558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x v="34"/>
    <x v="559"/>
    <x v="3"/>
    <s v="nonfiction"/>
    <x v="743"/>
    <x v="743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x v="21"/>
    <x v="560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x v="99"/>
    <x v="561"/>
    <x v="3"/>
    <s v="nonfiction"/>
    <x v="745"/>
    <x v="74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x v="38"/>
    <x v="562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x v="8"/>
    <x v="56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x v="8"/>
    <x v="564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x v="6"/>
    <x v="565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x v="33"/>
    <x v="566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x v="17"/>
    <x v="567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x v="20"/>
    <x v="568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x v="30"/>
    <x v="569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x v="3"/>
    <x v="570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x v="21"/>
    <x v="571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x v="90"/>
    <x v="572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x v="138"/>
    <x v="573"/>
    <x v="3"/>
    <s v="nonfiction"/>
    <x v="757"/>
    <x v="757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x v="21"/>
    <x v="574"/>
    <x v="3"/>
    <s v="nonfiction"/>
    <x v="758"/>
    <x v="75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x v="21"/>
    <x v="575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x v="50"/>
    <x v="121"/>
    <x v="3"/>
    <s v="fiction"/>
    <x v="760"/>
    <x v="76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x v="62"/>
    <x v="576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x v="50"/>
    <x v="121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x v="50"/>
    <x v="144"/>
    <x v="3"/>
    <s v="fiction"/>
    <x v="763"/>
    <x v="763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x v="50"/>
    <x v="121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x v="71"/>
    <x v="57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x v="50"/>
    <x v="121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x v="65"/>
    <x v="578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x v="50"/>
    <x v="121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x v="139"/>
    <x v="579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x v="50"/>
    <x v="121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x v="50"/>
    <x v="119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x v="56"/>
    <x v="73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x v="60"/>
    <x v="580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x v="140"/>
    <x v="492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x v="53"/>
    <x v="441"/>
    <x v="3"/>
    <s v="fiction"/>
    <x v="775"/>
    <x v="77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x v="76"/>
    <x v="581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x v="60"/>
    <x v="582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x v="50"/>
    <x v="447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x v="56"/>
    <x v="583"/>
    <x v="3"/>
    <s v="fiction"/>
    <x v="779"/>
    <x v="779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x v="3"/>
    <x v="584"/>
    <x v="4"/>
    <s v="rock"/>
    <x v="780"/>
    <x v="780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x v="18"/>
    <x v="585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x v="8"/>
    <x v="73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x v="34"/>
    <x v="586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x v="33"/>
    <x v="587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x v="141"/>
    <x v="588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x v="1"/>
    <x v="589"/>
    <x v="4"/>
    <s v="rock"/>
    <x v="786"/>
    <x v="786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x v="35"/>
    <x v="590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x v="142"/>
    <x v="591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x v="15"/>
    <x v="592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x v="124"/>
    <x v="593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x v="3"/>
    <x v="594"/>
    <x v="4"/>
    <s v="rock"/>
    <x v="791"/>
    <x v="79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x v="8"/>
    <x v="59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x v="33"/>
    <x v="596"/>
    <x v="4"/>
    <s v="rock"/>
    <x v="793"/>
    <x v="793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x v="2"/>
    <x v="597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x v="20"/>
    <x v="598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x v="7"/>
    <x v="599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x v="29"/>
    <x v="600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x v="41"/>
    <x v="601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x v="8"/>
    <x v="602"/>
    <x v="4"/>
    <s v="rock"/>
    <x v="799"/>
    <x v="799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x v="143"/>
    <x v="603"/>
    <x v="4"/>
    <s v="rock"/>
    <x v="800"/>
    <x v="800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x v="20"/>
    <x v="60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x v="7"/>
    <x v="605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x v="4"/>
    <x v="606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x v="8"/>
    <x v="607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x v="2"/>
    <x v="608"/>
    <x v="4"/>
    <s v="rock"/>
    <x v="805"/>
    <x v="805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x v="3"/>
    <x v="168"/>
    <x v="4"/>
    <s v="rock"/>
    <x v="806"/>
    <x v="806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x v="2"/>
    <x v="609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x v="8"/>
    <x v="610"/>
    <x v="4"/>
    <s v="rock"/>
    <x v="808"/>
    <x v="808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x v="3"/>
    <x v="611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x v="2"/>
    <x v="608"/>
    <x v="4"/>
    <s v="rock"/>
    <x v="810"/>
    <x v="810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x v="3"/>
    <x v="64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x v="143"/>
    <x v="612"/>
    <x v="4"/>
    <s v="rock"/>
    <x v="812"/>
    <x v="812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x v="12"/>
    <x v="380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x v="37"/>
    <x v="613"/>
    <x v="4"/>
    <s v="rock"/>
    <x v="814"/>
    <x v="814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x v="13"/>
    <x v="614"/>
    <x v="4"/>
    <s v="rock"/>
    <x v="815"/>
    <x v="815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x v="41"/>
    <x v="615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x v="0"/>
    <x v="616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x v="94"/>
    <x v="617"/>
    <x v="4"/>
    <s v="rock"/>
    <x v="818"/>
    <x v="818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x v="15"/>
    <x v="618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x v="84"/>
    <x v="619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x v="8"/>
    <x v="620"/>
    <x v="4"/>
    <s v="rock"/>
    <x v="821"/>
    <x v="82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x v="17"/>
    <x v="621"/>
    <x v="4"/>
    <s v="rock"/>
    <x v="822"/>
    <x v="822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x v="144"/>
    <x v="62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x v="84"/>
    <x v="623"/>
    <x v="4"/>
    <s v="rock"/>
    <x v="824"/>
    <x v="824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x v="8"/>
    <x v="624"/>
    <x v="4"/>
    <s v="rock"/>
    <x v="825"/>
    <x v="825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x v="7"/>
    <x v="625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x v="33"/>
    <x v="626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x v="13"/>
    <x v="247"/>
    <x v="4"/>
    <s v="rock"/>
    <x v="828"/>
    <x v="828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x v="3"/>
    <x v="151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x v="29"/>
    <x v="627"/>
    <x v="4"/>
    <s v="rock"/>
    <x v="830"/>
    <x v="830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x v="145"/>
    <x v="628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x v="7"/>
    <x v="629"/>
    <x v="4"/>
    <s v="rock"/>
    <x v="832"/>
    <x v="832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x v="21"/>
    <x v="630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x v="26"/>
    <x v="631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x v="16"/>
    <x v="632"/>
    <x v="4"/>
    <s v="rock"/>
    <x v="835"/>
    <x v="835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x v="7"/>
    <x v="633"/>
    <x v="4"/>
    <s v="rock"/>
    <x v="836"/>
    <x v="836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x v="108"/>
    <x v="634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x v="14"/>
    <x v="635"/>
    <x v="4"/>
    <s v="rock"/>
    <x v="838"/>
    <x v="838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x v="16"/>
    <x v="636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x v="28"/>
    <x v="637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x v="7"/>
    <x v="638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x v="3"/>
    <x v="639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x v="128"/>
    <x v="640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x v="146"/>
    <x v="641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x v="28"/>
    <x v="642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x v="108"/>
    <x v="643"/>
    <x v="4"/>
    <s v="metal"/>
    <x v="846"/>
    <x v="846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x v="8"/>
    <x v="119"/>
    <x v="4"/>
    <s v="metal"/>
    <x v="847"/>
    <x v="847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x v="8"/>
    <x v="644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x v="28"/>
    <x v="645"/>
    <x v="4"/>
    <s v="metal"/>
    <x v="849"/>
    <x v="849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x v="19"/>
    <x v="646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x v="22"/>
    <x v="647"/>
    <x v="4"/>
    <s v="metal"/>
    <x v="851"/>
    <x v="851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x v="2"/>
    <x v="648"/>
    <x v="4"/>
    <s v="metal"/>
    <x v="852"/>
    <x v="85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x v="8"/>
    <x v="179"/>
    <x v="4"/>
    <s v="metal"/>
    <x v="853"/>
    <x v="853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x v="90"/>
    <x v="649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x v="33"/>
    <x v="650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x v="147"/>
    <x v="651"/>
    <x v="4"/>
    <s v="metal"/>
    <x v="856"/>
    <x v="856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x v="8"/>
    <x v="73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x v="124"/>
    <x v="652"/>
    <x v="4"/>
    <s v="metal"/>
    <x v="858"/>
    <x v="858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x v="2"/>
    <x v="653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x v="82"/>
    <x v="65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x v="53"/>
    <x v="470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x v="50"/>
    <x v="65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x v="62"/>
    <x v="656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x v="72"/>
    <x v="657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x v="53"/>
    <x v="377"/>
    <x v="4"/>
    <s v="jazz"/>
    <x v="865"/>
    <x v="865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x v="82"/>
    <x v="65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x v="148"/>
    <x v="65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x v="50"/>
    <x v="73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x v="81"/>
    <x v="660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x v="50"/>
    <x v="661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x v="62"/>
    <x v="66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x v="60"/>
    <x v="151"/>
    <x v="4"/>
    <s v="jazz"/>
    <x v="872"/>
    <x v="872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x v="60"/>
    <x v="373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x v="148"/>
    <x v="663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x v="50"/>
    <x v="121"/>
    <x v="4"/>
    <s v="jazz"/>
    <x v="875"/>
    <x v="875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x v="139"/>
    <x v="232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x v="149"/>
    <x v="664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x v="60"/>
    <x v="151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x v="134"/>
    <x v="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x v="56"/>
    <x v="666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x v="60"/>
    <x v="179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x v="68"/>
    <x v="66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x v="67"/>
    <x v="66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x v="60"/>
    <x v="119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x v="150"/>
    <x v="669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x v="139"/>
    <x v="670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x v="50"/>
    <x v="121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x v="113"/>
    <x v="656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x v="114"/>
    <x v="671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x v="65"/>
    <x v="672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x v="56"/>
    <x v="673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x v="139"/>
    <x v="674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x v="54"/>
    <x v="375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x v="115"/>
    <x v="675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x v="53"/>
    <x v="67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x v="67"/>
    <x v="677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x v="50"/>
    <x v="121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x v="56"/>
    <x v="431"/>
    <x v="4"/>
    <s v="indie rock"/>
    <x v="898"/>
    <x v="898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x v="121"/>
    <x v="431"/>
    <x v="4"/>
    <s v="indie rock"/>
    <x v="899"/>
    <x v="899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x v="50"/>
    <x v="678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x v="50"/>
    <x v="121"/>
    <x v="4"/>
    <s v="jazz"/>
    <x v="901"/>
    <x v="901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x v="50"/>
    <x v="179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x v="56"/>
    <x v="375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x v="50"/>
    <x v="679"/>
    <x v="4"/>
    <s v="jazz"/>
    <x v="904"/>
    <x v="904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x v="56"/>
    <x v="680"/>
    <x v="4"/>
    <s v="jazz"/>
    <x v="905"/>
    <x v="905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x v="50"/>
    <x v="121"/>
    <x v="4"/>
    <s v="jazz"/>
    <x v="906"/>
    <x v="906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x v="50"/>
    <x v="121"/>
    <x v="4"/>
    <s v="jazz"/>
    <x v="907"/>
    <x v="907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x v="50"/>
    <x v="121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x v="56"/>
    <x v="177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x v="66"/>
    <x v="681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x v="50"/>
    <x v="121"/>
    <x v="4"/>
    <s v="jazz"/>
    <x v="911"/>
    <x v="911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x v="60"/>
    <x v="2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x v="113"/>
    <x v="682"/>
    <x v="4"/>
    <s v="jazz"/>
    <x v="913"/>
    <x v="9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x v="50"/>
    <x v="121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x v="52"/>
    <x v="683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x v="50"/>
    <x v="121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x v="60"/>
    <x v="179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x v="62"/>
    <x v="684"/>
    <x v="4"/>
    <s v="jazz"/>
    <x v="918"/>
    <x v="918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x v="60"/>
    <x v="101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x v="50"/>
    <x v="121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x v="134"/>
    <x v="68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x v="70"/>
    <x v="686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x v="53"/>
    <x v="687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x v="57"/>
    <x v="68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x v="56"/>
    <x v="689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x v="50"/>
    <x v="121"/>
    <x v="4"/>
    <s v="jazz"/>
    <x v="926"/>
    <x v="926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x v="50"/>
    <x v="121"/>
    <x v="4"/>
    <s v="jazz"/>
    <x v="927"/>
    <x v="927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x v="57"/>
    <x v="690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x v="50"/>
    <x v="121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x v="151"/>
    <x v="15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x v="113"/>
    <x v="691"/>
    <x v="4"/>
    <s v="jazz"/>
    <x v="931"/>
    <x v="931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x v="77"/>
    <x v="692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x v="52"/>
    <x v="88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x v="75"/>
    <x v="693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x v="60"/>
    <x v="380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x v="50"/>
    <x v="121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x v="60"/>
    <x v="135"/>
    <x v="4"/>
    <s v="jazz"/>
    <x v="937"/>
    <x v="93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x v="50"/>
    <x v="380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x v="60"/>
    <x v="135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x v="123"/>
    <x v="694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x v="53"/>
    <x v="572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x v="114"/>
    <x v="695"/>
    <x v="2"/>
    <s v="wearables"/>
    <x v="942"/>
    <x v="942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x v="54"/>
    <x v="696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x v="55"/>
    <x v="697"/>
    <x v="2"/>
    <s v="wearables"/>
    <x v="944"/>
    <x v="944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x v="53"/>
    <x v="698"/>
    <x v="2"/>
    <s v="wearables"/>
    <x v="945"/>
    <x v="945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x v="53"/>
    <x v="699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x v="50"/>
    <x v="121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x v="81"/>
    <x v="88"/>
    <x v="2"/>
    <s v="wearables"/>
    <x v="948"/>
    <x v="94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x v="60"/>
    <x v="492"/>
    <x v="2"/>
    <s v="wearables"/>
    <x v="949"/>
    <x v="949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x v="58"/>
    <x v="700"/>
    <x v="2"/>
    <s v="wearables"/>
    <x v="950"/>
    <x v="950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x v="151"/>
    <x v="701"/>
    <x v="2"/>
    <s v="wearables"/>
    <x v="951"/>
    <x v="951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x v="67"/>
    <x v="284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x v="60"/>
    <x v="70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x v="152"/>
    <x v="7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x v="52"/>
    <x v="704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x v="53"/>
    <x v="705"/>
    <x v="2"/>
    <s v="wearables"/>
    <x v="956"/>
    <x v="956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x v="53"/>
    <x v="706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x v="57"/>
    <x v="707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x v="115"/>
    <x v="708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x v="132"/>
    <x v="709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x v="72"/>
    <x v="710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x v="58"/>
    <x v="711"/>
    <x v="2"/>
    <s v="wearables"/>
    <x v="962"/>
    <x v="962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x v="60"/>
    <x v="712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x v="60"/>
    <x v="713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x v="60"/>
    <x v="71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x v="77"/>
    <x v="715"/>
    <x v="2"/>
    <s v="wearables"/>
    <x v="966"/>
    <x v="966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x v="82"/>
    <x v="716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x v="60"/>
    <x v="717"/>
    <x v="2"/>
    <s v="wearables"/>
    <x v="968"/>
    <x v="96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x v="153"/>
    <x v="718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x v="132"/>
    <x v="719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x v="50"/>
    <x v="720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x v="131"/>
    <x v="721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x v="53"/>
    <x v="722"/>
    <x v="2"/>
    <s v="wearables"/>
    <x v="973"/>
    <x v="97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x v="60"/>
    <x v="72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x v="56"/>
    <x v="724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x v="53"/>
    <x v="72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x v="122"/>
    <x v="726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x v="80"/>
    <x v="72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x v="154"/>
    <x v="728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x v="77"/>
    <x v="729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x v="50"/>
    <x v="730"/>
    <x v="2"/>
    <s v="wearables"/>
    <x v="981"/>
    <x v="981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x v="50"/>
    <x v="120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x v="75"/>
    <x v="731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x v="60"/>
    <x v="732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x v="52"/>
    <x v="733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x v="55"/>
    <x v="734"/>
    <x v="2"/>
    <s v="wearables"/>
    <x v="986"/>
    <x v="986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x v="55"/>
    <x v="73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x v="50"/>
    <x v="121"/>
    <x v="2"/>
    <s v="wearables"/>
    <x v="988"/>
    <x v="98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x v="123"/>
    <x v="736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x v="50"/>
    <x v="31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x v="65"/>
    <x v="737"/>
    <x v="2"/>
    <s v="wearables"/>
    <x v="991"/>
    <x v="991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x v="50"/>
    <x v="738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x v="78"/>
    <x v="739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x v="53"/>
    <x v="740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x v="113"/>
    <x v="741"/>
    <x v="2"/>
    <s v="wearables"/>
    <x v="995"/>
    <x v="995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x v="53"/>
    <x v="31"/>
    <x v="2"/>
    <s v="wearables"/>
    <x v="996"/>
    <x v="996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x v="60"/>
    <x v="742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x v="155"/>
    <x v="7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x v="59"/>
    <x v="744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x v="53"/>
    <x v="745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x v="3"/>
    <x v="746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x v="75"/>
    <x v="747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x v="63"/>
    <x v="748"/>
    <x v="2"/>
    <s v="wearables"/>
    <x v="1003"/>
    <x v="1003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x v="133"/>
    <x v="749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x v="150"/>
    <x v="750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x v="52"/>
    <x v="751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x v="156"/>
    <x v="752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x v="50"/>
    <x v="404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x v="55"/>
    <x v="177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x v="50"/>
    <x v="687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x v="50"/>
    <x v="753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x v="157"/>
    <x v="754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x v="131"/>
    <x v="755"/>
    <x v="2"/>
    <s v="wearables"/>
    <x v="1013"/>
    <x v="1013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x v="134"/>
    <x v="756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x v="56"/>
    <x v="375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x v="56"/>
    <x v="757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x v="61"/>
    <x v="758"/>
    <x v="2"/>
    <s v="wearables"/>
    <x v="1017"/>
    <x v="1017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x v="56"/>
    <x v="759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x v="153"/>
    <x v="454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x v="158"/>
    <x v="760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x v="159"/>
    <x v="761"/>
    <x v="4"/>
    <s v="electronic music"/>
    <x v="1021"/>
    <x v="1021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x v="41"/>
    <x v="762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x v="160"/>
    <x v="763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x v="17"/>
    <x v="764"/>
    <x v="4"/>
    <s v="electronic music"/>
    <x v="1024"/>
    <x v="1024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x v="5"/>
    <x v="765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x v="8"/>
    <x v="766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x v="33"/>
    <x v="7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x v="16"/>
    <x v="768"/>
    <x v="4"/>
    <s v="electronic music"/>
    <x v="1028"/>
    <x v="1028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x v="20"/>
    <x v="769"/>
    <x v="4"/>
    <s v="electronic music"/>
    <x v="1029"/>
    <x v="1029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x v="161"/>
    <x v="770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x v="13"/>
    <x v="771"/>
    <x v="4"/>
    <s v="electronic music"/>
    <x v="1031"/>
    <x v="1031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x v="29"/>
    <x v="772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x v="33"/>
    <x v="96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x v="22"/>
    <x v="773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x v="29"/>
    <x v="774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x v="20"/>
    <x v="775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x v="21"/>
    <x v="776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x v="14"/>
    <x v="777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x v="30"/>
    <x v="778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x v="50"/>
    <x v="404"/>
    <x v="5"/>
    <s v="audio"/>
    <x v="1040"/>
    <x v="1040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x v="50"/>
    <x v="121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x v="53"/>
    <x v="119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x v="114"/>
    <x v="779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x v="50"/>
    <x v="362"/>
    <x v="5"/>
    <s v="audio"/>
    <x v="1044"/>
    <x v="1044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x v="56"/>
    <x v="780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x v="50"/>
    <x v="121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x v="50"/>
    <x v="120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x v="60"/>
    <x v="444"/>
    <x v="5"/>
    <s v="audio"/>
    <x v="1048"/>
    <x v="1048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x v="50"/>
    <x v="121"/>
    <x v="5"/>
    <s v="audio"/>
    <x v="1049"/>
    <x v="1049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x v="50"/>
    <x v="121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x v="50"/>
    <x v="121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x v="50"/>
    <x v="121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x v="60"/>
    <x v="2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x v="50"/>
    <x v="121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x v="50"/>
    <x v="121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x v="50"/>
    <x v="121"/>
    <x v="5"/>
    <s v="audio"/>
    <x v="1056"/>
    <x v="105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x v="50"/>
    <x v="121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x v="50"/>
    <x v="121"/>
    <x v="5"/>
    <s v="audio"/>
    <x v="1058"/>
    <x v="1058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x v="50"/>
    <x v="121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x v="60"/>
    <x v="73"/>
    <x v="5"/>
    <s v="audio"/>
    <x v="1060"/>
    <x v="1060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x v="50"/>
    <x v="121"/>
    <x v="5"/>
    <s v="audio"/>
    <x v="1061"/>
    <x v="1061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x v="162"/>
    <x v="12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x v="50"/>
    <x v="121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x v="114"/>
    <x v="78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x v="56"/>
    <x v="782"/>
    <x v="6"/>
    <s v="video games"/>
    <x v="1065"/>
    <x v="1065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x v="56"/>
    <x v="78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x v="73"/>
    <x v="31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x v="50"/>
    <x v="784"/>
    <x v="6"/>
    <s v="video games"/>
    <x v="1068"/>
    <x v="1068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x v="115"/>
    <x v="785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x v="60"/>
    <x v="431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x v="50"/>
    <x v="121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x v="50"/>
    <x v="786"/>
    <x v="6"/>
    <s v="video games"/>
    <x v="1072"/>
    <x v="1072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x v="60"/>
    <x v="119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x v="52"/>
    <x v="787"/>
    <x v="6"/>
    <s v="video games"/>
    <x v="1074"/>
    <x v="1074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x v="62"/>
    <x v="2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x v="163"/>
    <x v="78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x v="129"/>
    <x v="716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x v="59"/>
    <x v="373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x v="56"/>
    <x v="789"/>
    <x v="6"/>
    <s v="video games"/>
    <x v="1079"/>
    <x v="1079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x v="114"/>
    <x v="790"/>
    <x v="6"/>
    <s v="video games"/>
    <x v="1080"/>
    <x v="1080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x v="50"/>
    <x v="362"/>
    <x v="6"/>
    <s v="video games"/>
    <x v="1081"/>
    <x v="1081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x v="60"/>
    <x v="791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x v="60"/>
    <x v="792"/>
    <x v="6"/>
    <s v="video games"/>
    <x v="1083"/>
    <x v="1083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x v="50"/>
    <x v="121"/>
    <x v="6"/>
    <s v="video games"/>
    <x v="1084"/>
    <x v="108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x v="56"/>
    <x v="793"/>
    <x v="6"/>
    <s v="video games"/>
    <x v="1085"/>
    <x v="1085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x v="50"/>
    <x v="501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x v="50"/>
    <x v="121"/>
    <x v="6"/>
    <s v="video games"/>
    <x v="1087"/>
    <x v="108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x v="51"/>
    <x v="794"/>
    <x v="6"/>
    <s v="video games"/>
    <x v="1088"/>
    <x v="1088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x v="59"/>
    <x v="775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x v="50"/>
    <x v="144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x v="55"/>
    <x v="381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x v="60"/>
    <x v="362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x v="51"/>
    <x v="491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x v="82"/>
    <x v="795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x v="62"/>
    <x v="796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x v="82"/>
    <x v="797"/>
    <x v="6"/>
    <s v="video games"/>
    <x v="1096"/>
    <x v="1096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x v="50"/>
    <x v="798"/>
    <x v="6"/>
    <s v="video games"/>
    <x v="1097"/>
    <x v="109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x v="113"/>
    <x v="799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x v="60"/>
    <x v="380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x v="56"/>
    <x v="119"/>
    <x v="6"/>
    <s v="video games"/>
    <x v="1100"/>
    <x v="1100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x v="50"/>
    <x v="800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x v="62"/>
    <x v="80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x v="53"/>
    <x v="78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x v="62"/>
    <x v="802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x v="50"/>
    <x v="803"/>
    <x v="6"/>
    <s v="video games"/>
    <x v="1105"/>
    <x v="1105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x v="139"/>
    <x v="804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x v="50"/>
    <x v="121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x v="56"/>
    <x v="805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x v="50"/>
    <x v="2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x v="60"/>
    <x v="806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x v="50"/>
    <x v="120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x v="71"/>
    <x v="807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x v="60"/>
    <x v="144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x v="50"/>
    <x v="808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x v="50"/>
    <x v="508"/>
    <x v="6"/>
    <s v="video games"/>
    <x v="1115"/>
    <x v="111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x v="50"/>
    <x v="809"/>
    <x v="6"/>
    <s v="video games"/>
    <x v="1116"/>
    <x v="1116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x v="59"/>
    <x v="810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x v="53"/>
    <x v="811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x v="50"/>
    <x v="144"/>
    <x v="6"/>
    <s v="video games"/>
    <x v="1119"/>
    <x v="1119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x v="50"/>
    <x v="121"/>
    <x v="6"/>
    <s v="video games"/>
    <x v="1120"/>
    <x v="112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x v="50"/>
    <x v="812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x v="50"/>
    <x v="121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x v="50"/>
    <x v="813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x v="50"/>
    <x v="814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x v="50"/>
    <x v="121"/>
    <x v="6"/>
    <s v="mobile games"/>
    <x v="1125"/>
    <x v="1125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x v="60"/>
    <x v="144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x v="53"/>
    <x v="815"/>
    <x v="6"/>
    <s v="mobile games"/>
    <x v="1127"/>
    <x v="1127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x v="50"/>
    <x v="120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x v="50"/>
    <x v="678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x v="50"/>
    <x v="813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x v="50"/>
    <x v="121"/>
    <x v="6"/>
    <s v="mobile games"/>
    <x v="1131"/>
    <x v="1131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x v="51"/>
    <x v="816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x v="60"/>
    <x v="135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x v="50"/>
    <x v="120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x v="62"/>
    <x v="73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x v="52"/>
    <x v="817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x v="67"/>
    <x v="818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x v="50"/>
    <x v="672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x v="50"/>
    <x v="144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x v="50"/>
    <x v="121"/>
    <x v="6"/>
    <s v="mobile games"/>
    <x v="1140"/>
    <x v="1140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x v="50"/>
    <x v="121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x v="50"/>
    <x v="121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x v="50"/>
    <x v="819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x v="50"/>
    <x v="121"/>
    <x v="7"/>
    <s v="food trucks"/>
    <x v="1144"/>
    <x v="1144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x v="50"/>
    <x v="101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x v="114"/>
    <x v="820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x v="50"/>
    <x v="121"/>
    <x v="7"/>
    <s v="food trucks"/>
    <x v="1147"/>
    <x v="1147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x v="50"/>
    <x v="821"/>
    <x v="7"/>
    <s v="food trucks"/>
    <x v="1148"/>
    <x v="1148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x v="50"/>
    <x v="822"/>
    <x v="7"/>
    <s v="food trucks"/>
    <x v="1149"/>
    <x v="114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x v="54"/>
    <x v="823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x v="50"/>
    <x v="121"/>
    <x v="7"/>
    <s v="food trucks"/>
    <x v="1151"/>
    <x v="1151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x v="52"/>
    <x v="824"/>
    <x v="7"/>
    <s v="food trucks"/>
    <x v="1152"/>
    <x v="11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x v="60"/>
    <x v="73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x v="113"/>
    <x v="149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x v="60"/>
    <x v="82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x v="50"/>
    <x v="121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x v="53"/>
    <x v="679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x v="50"/>
    <x v="123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x v="50"/>
    <x v="121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x v="65"/>
    <x v="826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x v="50"/>
    <x v="121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x v="50"/>
    <x v="827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x v="50"/>
    <x v="121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x v="50"/>
    <x v="121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x v="70"/>
    <x v="828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x v="118"/>
    <x v="829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x v="53"/>
    <x v="830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x v="52"/>
    <x v="831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x v="50"/>
    <x v="161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x v="50"/>
    <x v="73"/>
    <x v="7"/>
    <s v="food trucks"/>
    <x v="1170"/>
    <x v="1170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x v="50"/>
    <x v="380"/>
    <x v="7"/>
    <s v="food trucks"/>
    <x v="1171"/>
    <x v="1171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x v="50"/>
    <x v="121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x v="50"/>
    <x v="179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x v="52"/>
    <x v="832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x v="56"/>
    <x v="177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x v="50"/>
    <x v="119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x v="50"/>
    <x v="121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x v="50"/>
    <x v="144"/>
    <x v="7"/>
    <s v="food trucks"/>
    <x v="1178"/>
    <x v="1178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x v="62"/>
    <x v="833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x v="81"/>
    <x v="834"/>
    <x v="7"/>
    <s v="food trucks"/>
    <x v="1180"/>
    <x v="1180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x v="50"/>
    <x v="835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x v="65"/>
    <x v="678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x v="65"/>
    <x v="8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x v="2"/>
    <x v="837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x v="2"/>
    <x v="838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x v="13"/>
    <x v="839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x v="3"/>
    <x v="840"/>
    <x v="8"/>
    <s v="photobooks"/>
    <x v="1187"/>
    <x v="1187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x v="164"/>
    <x v="84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x v="29"/>
    <x v="842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x v="165"/>
    <x v="843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x v="15"/>
    <x v="844"/>
    <x v="8"/>
    <s v="photobooks"/>
    <x v="1191"/>
    <x v="1191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x v="166"/>
    <x v="845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x v="3"/>
    <x v="846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x v="167"/>
    <x v="847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x v="165"/>
    <x v="8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x v="168"/>
    <x v="849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x v="169"/>
    <x v="850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x v="170"/>
    <x v="851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x v="7"/>
    <x v="852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x v="9"/>
    <x v="8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x v="21"/>
    <x v="854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x v="171"/>
    <x v="855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x v="21"/>
    <x v="856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x v="33"/>
    <x v="857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x v="7"/>
    <x v="85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x v="41"/>
    <x v="859"/>
    <x v="8"/>
    <s v="photobooks"/>
    <x v="1206"/>
    <x v="1206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x v="3"/>
    <x v="860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x v="19"/>
    <x v="861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x v="6"/>
    <x v="862"/>
    <x v="8"/>
    <s v="photobooks"/>
    <x v="1209"/>
    <x v="1209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x v="172"/>
    <x v="86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x v="7"/>
    <x v="864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x v="32"/>
    <x v="865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x v="21"/>
    <x v="866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x v="88"/>
    <x v="867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x v="173"/>
    <x v="868"/>
    <x v="8"/>
    <s v="photobooks"/>
    <x v="1215"/>
    <x v="1215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x v="91"/>
    <x v="869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x v="33"/>
    <x v="870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x v="174"/>
    <x v="871"/>
    <x v="8"/>
    <s v="photobooks"/>
    <x v="1218"/>
    <x v="1218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x v="175"/>
    <x v="872"/>
    <x v="8"/>
    <s v="photobooks"/>
    <x v="1219"/>
    <x v="1219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x v="3"/>
    <x v="87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x v="38"/>
    <x v="874"/>
    <x v="8"/>
    <s v="photobooks"/>
    <x v="1221"/>
    <x v="1221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x v="176"/>
    <x v="875"/>
    <x v="8"/>
    <s v="photobooks"/>
    <x v="1222"/>
    <x v="1222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x v="20"/>
    <x v="876"/>
    <x v="8"/>
    <s v="photobooks"/>
    <x v="1223"/>
    <x v="1223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x v="113"/>
    <x v="877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x v="65"/>
    <x v="878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x v="65"/>
    <x v="879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x v="50"/>
    <x v="121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x v="129"/>
    <x v="880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x v="60"/>
    <x v="380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x v="50"/>
    <x v="121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x v="50"/>
    <x v="121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x v="60"/>
    <x v="375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x v="81"/>
    <x v="845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x v="50"/>
    <x v="121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x v="56"/>
    <x v="431"/>
    <x v="4"/>
    <s v="world music"/>
    <x v="1235"/>
    <x v="1235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x v="50"/>
    <x v="121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x v="50"/>
    <x v="121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x v="82"/>
    <x v="881"/>
    <x v="4"/>
    <s v="world music"/>
    <x v="1238"/>
    <x v="1238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x v="50"/>
    <x v="121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x v="56"/>
    <x v="882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x v="76"/>
    <x v="883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x v="60"/>
    <x v="144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x v="51"/>
    <x v="884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x v="3"/>
    <x v="885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x v="28"/>
    <x v="886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x v="16"/>
    <x v="887"/>
    <x v="4"/>
    <s v="rock"/>
    <x v="1246"/>
    <x v="1246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x v="108"/>
    <x v="888"/>
    <x v="4"/>
    <s v="rock"/>
    <x v="1247"/>
    <x v="1247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x v="143"/>
    <x v="88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x v="3"/>
    <x v="890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x v="177"/>
    <x v="891"/>
    <x v="4"/>
    <s v="rock"/>
    <x v="1250"/>
    <x v="1250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x v="21"/>
    <x v="892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x v="178"/>
    <x v="893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x v="179"/>
    <x v="894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x v="171"/>
    <x v="895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x v="180"/>
    <x v="896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x v="90"/>
    <x v="897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x v="181"/>
    <x v="898"/>
    <x v="4"/>
    <s v="rock"/>
    <x v="1257"/>
    <x v="1257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x v="182"/>
    <x v="899"/>
    <x v="4"/>
    <s v="rock"/>
    <x v="1258"/>
    <x v="1258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x v="3"/>
    <x v="900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x v="35"/>
    <x v="901"/>
    <x v="4"/>
    <s v="rock"/>
    <x v="1260"/>
    <x v="126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x v="7"/>
    <x v="902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x v="105"/>
    <x v="903"/>
    <x v="4"/>
    <s v="rock"/>
    <x v="1262"/>
    <x v="126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x v="17"/>
    <x v="90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x v="183"/>
    <x v="905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x v="17"/>
    <x v="906"/>
    <x v="4"/>
    <s v="rock"/>
    <x v="1265"/>
    <x v="126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x v="8"/>
    <x v="907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x v="21"/>
    <x v="908"/>
    <x v="4"/>
    <s v="rock"/>
    <x v="1267"/>
    <x v="1267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x v="16"/>
    <x v="909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x v="15"/>
    <x v="910"/>
    <x v="4"/>
    <s v="rock"/>
    <x v="1269"/>
    <x v="1269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x v="41"/>
    <x v="911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x v="21"/>
    <x v="912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x v="6"/>
    <x v="913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x v="3"/>
    <x v="468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x v="19"/>
    <x v="914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x v="184"/>
    <x v="915"/>
    <x v="4"/>
    <s v="rock"/>
    <x v="1275"/>
    <x v="1275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x v="3"/>
    <x v="916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x v="6"/>
    <x v="917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x v="19"/>
    <x v="91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x v="38"/>
    <x v="919"/>
    <x v="4"/>
    <s v="rock"/>
    <x v="1279"/>
    <x v="1279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x v="38"/>
    <x v="920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x v="38"/>
    <x v="921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x v="39"/>
    <x v="922"/>
    <x v="4"/>
    <s v="rock"/>
    <x v="1282"/>
    <x v="1282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x v="185"/>
    <x v="92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x v="7"/>
    <x v="774"/>
    <x v="1"/>
    <s v="plays"/>
    <x v="1284"/>
    <x v="1284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x v="21"/>
    <x v="924"/>
    <x v="1"/>
    <s v="plays"/>
    <x v="1285"/>
    <x v="128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x v="29"/>
    <x v="9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x v="186"/>
    <x v="926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x v="8"/>
    <x v="927"/>
    <x v="1"/>
    <s v="plays"/>
    <x v="1288"/>
    <x v="1288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x v="105"/>
    <x v="928"/>
    <x v="1"/>
    <s v="plays"/>
    <x v="1289"/>
    <x v="1289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x v="15"/>
    <x v="92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x v="91"/>
    <x v="930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x v="5"/>
    <x v="931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x v="21"/>
    <x v="932"/>
    <x v="1"/>
    <s v="plays"/>
    <x v="1293"/>
    <x v="1293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x v="108"/>
    <x v="93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x v="21"/>
    <x v="934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x v="48"/>
    <x v="935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x v="5"/>
    <x v="936"/>
    <x v="1"/>
    <s v="plays"/>
    <x v="1297"/>
    <x v="1297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x v="2"/>
    <x v="937"/>
    <x v="1"/>
    <s v="plays"/>
    <x v="1298"/>
    <x v="1298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x v="39"/>
    <x v="938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x v="165"/>
    <x v="939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x v="33"/>
    <x v="940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x v="8"/>
    <x v="73"/>
    <x v="1"/>
    <s v="plays"/>
    <x v="1302"/>
    <x v="1302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x v="22"/>
    <x v="94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x v="67"/>
    <x v="942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x v="73"/>
    <x v="330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x v="187"/>
    <x v="943"/>
    <x v="2"/>
    <s v="wearables"/>
    <x v="1306"/>
    <x v="1306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x v="81"/>
    <x v="944"/>
    <x v="2"/>
    <s v="wearables"/>
    <x v="1307"/>
    <x v="1307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x v="57"/>
    <x v="945"/>
    <x v="2"/>
    <s v="wearables"/>
    <x v="1308"/>
    <x v="130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x v="20"/>
    <x v="946"/>
    <x v="2"/>
    <s v="wearables"/>
    <x v="1309"/>
    <x v="1309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x v="63"/>
    <x v="947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x v="188"/>
    <x v="948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x v="60"/>
    <x v="13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x v="134"/>
    <x v="949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x v="60"/>
    <x v="950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x v="67"/>
    <x v="951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x v="50"/>
    <x v="120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x v="52"/>
    <x v="952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x v="77"/>
    <x v="953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x v="77"/>
    <x v="954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x v="60"/>
    <x v="955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x v="60"/>
    <x v="95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x v="50"/>
    <x v="717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x v="114"/>
    <x v="95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x v="54"/>
    <x v="958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x v="53"/>
    <x v="959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x v="60"/>
    <x v="960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x v="65"/>
    <x v="961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x v="53"/>
    <x v="962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x v="60"/>
    <x v="96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x v="66"/>
    <x v="964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x v="60"/>
    <x v="96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x v="50"/>
    <x v="121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x v="50"/>
    <x v="121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x v="57"/>
    <x v="707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x v="68"/>
    <x v="966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x v="189"/>
    <x v="967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x v="190"/>
    <x v="968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x v="56"/>
    <x v="969"/>
    <x v="2"/>
    <s v="wearables"/>
    <x v="1338"/>
    <x v="133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x v="113"/>
    <x v="970"/>
    <x v="2"/>
    <s v="wearables"/>
    <x v="1339"/>
    <x v="1339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x v="50"/>
    <x v="121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x v="140"/>
    <x v="971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x v="50"/>
    <x v="101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x v="21"/>
    <x v="972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x v="191"/>
    <x v="29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x v="105"/>
    <x v="973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x v="92"/>
    <x v="974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x v="21"/>
    <x v="975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x v="21"/>
    <x v="976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x v="142"/>
    <x v="977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x v="3"/>
    <x v="199"/>
    <x v="3"/>
    <s v="nonfiction"/>
    <x v="1350"/>
    <x v="1350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x v="7"/>
    <x v="9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x v="104"/>
    <x v="979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x v="84"/>
    <x v="980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x v="22"/>
    <x v="981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x v="4"/>
    <x v="982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x v="25"/>
    <x v="983"/>
    <x v="3"/>
    <s v="nonfiction"/>
    <x v="1356"/>
    <x v="1356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x v="105"/>
    <x v="984"/>
    <x v="3"/>
    <s v="nonfiction"/>
    <x v="1357"/>
    <x v="1357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x v="20"/>
    <x v="985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x v="31"/>
    <x v="986"/>
    <x v="3"/>
    <s v="nonfiction"/>
    <x v="1359"/>
    <x v="135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x v="36"/>
    <x v="98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x v="9"/>
    <x v="98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x v="15"/>
    <x v="989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x v="8"/>
    <x v="375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x v="17"/>
    <x v="990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x v="8"/>
    <x v="991"/>
    <x v="4"/>
    <s v="rock"/>
    <x v="1365"/>
    <x v="1365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x v="9"/>
    <x v="992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x v="35"/>
    <x v="993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x v="38"/>
    <x v="994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x v="2"/>
    <x v="995"/>
    <x v="4"/>
    <s v="rock"/>
    <x v="1369"/>
    <x v="1369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x v="3"/>
    <x v="996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x v="13"/>
    <x v="997"/>
    <x v="4"/>
    <s v="rock"/>
    <x v="1371"/>
    <x v="137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x v="39"/>
    <x v="998"/>
    <x v="4"/>
    <s v="rock"/>
    <x v="1372"/>
    <x v="137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x v="2"/>
    <x v="999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x v="192"/>
    <x v="1000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x v="193"/>
    <x v="1001"/>
    <x v="4"/>
    <s v="rock"/>
    <x v="1375"/>
    <x v="1375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x v="194"/>
    <x v="1002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x v="31"/>
    <x v="1003"/>
    <x v="4"/>
    <s v="rock"/>
    <x v="1377"/>
    <x v="1377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x v="195"/>
    <x v="1004"/>
    <x v="4"/>
    <s v="rock"/>
    <x v="1378"/>
    <x v="1378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x v="20"/>
    <x v="1005"/>
    <x v="4"/>
    <s v="rock"/>
    <x v="1379"/>
    <x v="1379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x v="196"/>
    <x v="1006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x v="13"/>
    <x v="919"/>
    <x v="4"/>
    <s v="rock"/>
    <x v="1381"/>
    <x v="138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x v="3"/>
    <x v="847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x v="197"/>
    <x v="1007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x v="39"/>
    <x v="1008"/>
    <x v="4"/>
    <s v="rock"/>
    <x v="1384"/>
    <x v="1384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x v="5"/>
    <x v="1009"/>
    <x v="4"/>
    <s v="rock"/>
    <x v="1385"/>
    <x v="1385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x v="198"/>
    <x v="368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x v="0"/>
    <x v="1010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x v="165"/>
    <x v="1011"/>
    <x v="4"/>
    <s v="rock"/>
    <x v="1388"/>
    <x v="1388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x v="14"/>
    <x v="1012"/>
    <x v="4"/>
    <s v="rock"/>
    <x v="1389"/>
    <x v="1389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x v="15"/>
    <x v="1013"/>
    <x v="4"/>
    <s v="rock"/>
    <x v="1390"/>
    <x v="139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x v="5"/>
    <x v="1014"/>
    <x v="4"/>
    <s v="rock"/>
    <x v="1391"/>
    <x v="139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x v="35"/>
    <x v="1015"/>
    <x v="4"/>
    <s v="rock"/>
    <x v="1392"/>
    <x v="1392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x v="21"/>
    <x v="1016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x v="108"/>
    <x v="1017"/>
    <x v="4"/>
    <s v="rock"/>
    <x v="1394"/>
    <x v="1394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x v="20"/>
    <x v="1018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x v="13"/>
    <x v="10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x v="35"/>
    <x v="1020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x v="5"/>
    <x v="1021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x v="9"/>
    <x v="102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x v="23"/>
    <x v="1023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x v="199"/>
    <x v="246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x v="15"/>
    <x v="1024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x v="33"/>
    <x v="1025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x v="53"/>
    <x v="1026"/>
    <x v="3"/>
    <s v="translations"/>
    <x v="1404"/>
    <x v="1404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x v="50"/>
    <x v="1027"/>
    <x v="3"/>
    <s v="translations"/>
    <x v="1405"/>
    <x v="1405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x v="50"/>
    <x v="144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x v="60"/>
    <x v="501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x v="113"/>
    <x v="1028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x v="50"/>
    <x v="121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x v="50"/>
    <x v="120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x v="50"/>
    <x v="1029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x v="62"/>
    <x v="1030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x v="62"/>
    <x v="101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x v="50"/>
    <x v="120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x v="82"/>
    <x v="1031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x v="50"/>
    <x v="121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x v="60"/>
    <x v="440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x v="50"/>
    <x v="1032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x v="113"/>
    <x v="884"/>
    <x v="3"/>
    <s v="translations"/>
    <x v="1419"/>
    <x v="141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x v="56"/>
    <x v="120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x v="50"/>
    <x v="101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x v="50"/>
    <x v="31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x v="50"/>
    <x v="101"/>
    <x v="3"/>
    <s v="translations"/>
    <x v="1423"/>
    <x v="1423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x v="68"/>
    <x v="1033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x v="50"/>
    <x v="121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x v="50"/>
    <x v="121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x v="59"/>
    <x v="1034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x v="62"/>
    <x v="2"/>
    <x v="3"/>
    <s v="translations"/>
    <x v="1428"/>
    <x v="1428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x v="50"/>
    <x v="121"/>
    <x v="3"/>
    <s v="translations"/>
    <x v="1429"/>
    <x v="1429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x v="59"/>
    <x v="128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x v="188"/>
    <x v="103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x v="50"/>
    <x v="121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x v="113"/>
    <x v="1036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x v="54"/>
    <x v="1037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x v="50"/>
    <x v="501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x v="60"/>
    <x v="1038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x v="117"/>
    <x v="1039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x v="56"/>
    <x v="753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x v="113"/>
    <x v="179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x v="50"/>
    <x v="120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x v="60"/>
    <x v="1040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x v="50"/>
    <x v="121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x v="50"/>
    <x v="121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x v="50"/>
    <x v="121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x v="50"/>
    <x v="121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x v="50"/>
    <x v="121"/>
    <x v="3"/>
    <s v="translations"/>
    <x v="1446"/>
    <x v="1446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x v="50"/>
    <x v="380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x v="50"/>
    <x v="121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x v="50"/>
    <x v="121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x v="50"/>
    <x v="120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x v="50"/>
    <x v="120"/>
    <x v="3"/>
    <s v="translations"/>
    <x v="1451"/>
    <x v="1451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x v="50"/>
    <x v="121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x v="50"/>
    <x v="121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x v="60"/>
    <x v="2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x v="57"/>
    <x v="1041"/>
    <x v="3"/>
    <s v="translations"/>
    <x v="1455"/>
    <x v="1455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x v="56"/>
    <x v="1042"/>
    <x v="3"/>
    <s v="translations"/>
    <x v="1456"/>
    <x v="1456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x v="50"/>
    <x v="121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x v="50"/>
    <x v="121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x v="50"/>
    <x v="121"/>
    <x v="3"/>
    <s v="translations"/>
    <x v="1459"/>
    <x v="1459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x v="50"/>
    <x v="121"/>
    <x v="3"/>
    <s v="translations"/>
    <x v="1460"/>
    <x v="146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x v="7"/>
    <x v="1043"/>
    <x v="3"/>
    <s v="radio &amp; podcasts"/>
    <x v="1461"/>
    <x v="1461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x v="15"/>
    <x v="104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x v="34"/>
    <x v="1045"/>
    <x v="3"/>
    <s v="radio &amp; podcasts"/>
    <x v="1463"/>
    <x v="146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x v="200"/>
    <x v="1046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x v="201"/>
    <x v="104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x v="29"/>
    <x v="1048"/>
    <x v="3"/>
    <s v="radio &amp; podcasts"/>
    <x v="1466"/>
    <x v="1466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x v="41"/>
    <x v="1049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x v="21"/>
    <x v="1050"/>
    <x v="3"/>
    <s v="radio &amp; podcasts"/>
    <x v="1468"/>
    <x v="1468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x v="29"/>
    <x v="1051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x v="105"/>
    <x v="1052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x v="3"/>
    <x v="105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x v="86"/>
    <x v="1054"/>
    <x v="3"/>
    <s v="radio &amp; podcasts"/>
    <x v="1472"/>
    <x v="1472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x v="10"/>
    <x v="1055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x v="20"/>
    <x v="1056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x v="192"/>
    <x v="1057"/>
    <x v="3"/>
    <s v="radio &amp; podcasts"/>
    <x v="1475"/>
    <x v="1475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x v="202"/>
    <x v="1058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x v="38"/>
    <x v="1059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x v="203"/>
    <x v="1060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x v="0"/>
    <x v="1061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x v="16"/>
    <x v="1062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x v="53"/>
    <x v="827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x v="50"/>
    <x v="144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x v="60"/>
    <x v="380"/>
    <x v="3"/>
    <s v="fiction"/>
    <x v="1483"/>
    <x v="1483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x v="50"/>
    <x v="121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x v="53"/>
    <x v="73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x v="50"/>
    <x v="580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x v="50"/>
    <x v="121"/>
    <x v="3"/>
    <s v="fiction"/>
    <x v="1487"/>
    <x v="1487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x v="53"/>
    <x v="88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x v="50"/>
    <x v="121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x v="134"/>
    <x v="1063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x v="59"/>
    <x v="101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x v="60"/>
    <x v="2"/>
    <x v="3"/>
    <s v="fiction"/>
    <x v="1492"/>
    <x v="1492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x v="50"/>
    <x v="121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x v="114"/>
    <x v="1064"/>
    <x v="3"/>
    <s v="fiction"/>
    <x v="1494"/>
    <x v="1494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x v="50"/>
    <x v="121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x v="50"/>
    <x v="121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x v="50"/>
    <x v="120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x v="53"/>
    <x v="1065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x v="50"/>
    <x v="144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x v="78"/>
    <x v="1066"/>
    <x v="3"/>
    <s v="fiction"/>
    <x v="1500"/>
    <x v="150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x v="183"/>
    <x v="1067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x v="7"/>
    <x v="1068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x v="29"/>
    <x v="1069"/>
    <x v="8"/>
    <s v="photobooks"/>
    <x v="1503"/>
    <x v="1503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x v="204"/>
    <x v="1070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x v="3"/>
    <x v="1071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x v="38"/>
    <x v="1072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x v="205"/>
    <x v="1073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x v="38"/>
    <x v="1074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x v="39"/>
    <x v="1075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x v="7"/>
    <x v="107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x v="20"/>
    <x v="1077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x v="206"/>
    <x v="1078"/>
    <x v="8"/>
    <s v="photobooks"/>
    <x v="1512"/>
    <x v="1512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x v="95"/>
    <x v="1079"/>
    <x v="8"/>
    <s v="photobooks"/>
    <x v="1513"/>
    <x v="1513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x v="6"/>
    <x v="1080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x v="96"/>
    <x v="1081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x v="15"/>
    <x v="1082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x v="184"/>
    <x v="1083"/>
    <x v="8"/>
    <s v="photobooks"/>
    <x v="1517"/>
    <x v="1517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x v="207"/>
    <x v="1084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x v="33"/>
    <x v="1085"/>
    <x v="8"/>
    <s v="photobooks"/>
    <x v="1519"/>
    <x v="1519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x v="33"/>
    <x v="1086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x v="13"/>
    <x v="1087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x v="86"/>
    <x v="1088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x v="105"/>
    <x v="4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x v="110"/>
    <x v="108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x v="107"/>
    <x v="1090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x v="28"/>
    <x v="1091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x v="5"/>
    <x v="216"/>
    <x v="8"/>
    <s v="photobooks"/>
    <x v="1527"/>
    <x v="1527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x v="208"/>
    <x v="1092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x v="7"/>
    <x v="1093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x v="165"/>
    <x v="1094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x v="98"/>
    <x v="1095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x v="209"/>
    <x v="1096"/>
    <x v="8"/>
    <s v="photobooks"/>
    <x v="1532"/>
    <x v="1532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x v="14"/>
    <x v="1097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x v="210"/>
    <x v="1098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x v="88"/>
    <x v="1099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x v="211"/>
    <x v="1100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x v="144"/>
    <x v="1101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x v="33"/>
    <x v="1102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x v="104"/>
    <x v="1103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x v="90"/>
    <x v="1104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x v="50"/>
    <x v="362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x v="65"/>
    <x v="135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x v="50"/>
    <x v="119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x v="50"/>
    <x v="121"/>
    <x v="8"/>
    <s v="nature"/>
    <x v="1544"/>
    <x v="154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x v="50"/>
    <x v="120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x v="129"/>
    <x v="1105"/>
    <x v="8"/>
    <s v="nature"/>
    <x v="1546"/>
    <x v="1546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x v="50"/>
    <x v="121"/>
    <x v="8"/>
    <s v="nature"/>
    <x v="1547"/>
    <x v="1547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x v="114"/>
    <x v="88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x v="122"/>
    <x v="1106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x v="55"/>
    <x v="1107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x v="50"/>
    <x v="121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x v="190"/>
    <x v="1108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x v="50"/>
    <x v="121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x v="50"/>
    <x v="121"/>
    <x v="8"/>
    <s v="nature"/>
    <x v="1554"/>
    <x v="1553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x v="50"/>
    <x v="121"/>
    <x v="8"/>
    <s v="nature"/>
    <x v="1555"/>
    <x v="155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x v="79"/>
    <x v="1109"/>
    <x v="8"/>
    <s v="nature"/>
    <x v="1556"/>
    <x v="1555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x v="65"/>
    <x v="101"/>
    <x v="8"/>
    <s v="nature"/>
    <x v="1557"/>
    <x v="1556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x v="62"/>
    <x v="123"/>
    <x v="8"/>
    <s v="nature"/>
    <x v="1558"/>
    <x v="1557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x v="50"/>
    <x v="73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x v="65"/>
    <x v="82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x v="60"/>
    <x v="402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x v="50"/>
    <x v="121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x v="60"/>
    <x v="65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x v="50"/>
    <x v="119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x v="56"/>
    <x v="101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x v="70"/>
    <x v="1110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x v="65"/>
    <x v="1111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x v="51"/>
    <x v="1112"/>
    <x v="3"/>
    <s v="art books"/>
    <x v="1568"/>
    <x v="1567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x v="50"/>
    <x v="121"/>
    <x v="3"/>
    <s v="art books"/>
    <x v="1569"/>
    <x v="1568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x v="139"/>
    <x v="1113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x v="60"/>
    <x v="135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x v="62"/>
    <x v="683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x v="53"/>
    <x v="1114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x v="62"/>
    <x v="1115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x v="61"/>
    <x v="1116"/>
    <x v="3"/>
    <s v="art books"/>
    <x v="1575"/>
    <x v="1574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x v="55"/>
    <x v="177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x v="60"/>
    <x v="440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x v="57"/>
    <x v="22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x v="60"/>
    <x v="448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x v="50"/>
    <x v="121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x v="60"/>
    <x v="144"/>
    <x v="8"/>
    <s v="places"/>
    <x v="1581"/>
    <x v="158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x v="114"/>
    <x v="1117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x v="50"/>
    <x v="2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x v="50"/>
    <x v="121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x v="135"/>
    <x v="1118"/>
    <x v="8"/>
    <s v="places"/>
    <x v="1585"/>
    <x v="1584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x v="50"/>
    <x v="121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x v="50"/>
    <x v="120"/>
    <x v="8"/>
    <s v="places"/>
    <x v="1587"/>
    <x v="158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x v="50"/>
    <x v="121"/>
    <x v="8"/>
    <s v="places"/>
    <x v="1588"/>
    <x v="1587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x v="50"/>
    <x v="121"/>
    <x v="8"/>
    <s v="places"/>
    <x v="1589"/>
    <x v="1588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x v="53"/>
    <x v="1119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x v="129"/>
    <x v="1120"/>
    <x v="8"/>
    <s v="places"/>
    <x v="1591"/>
    <x v="1590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x v="50"/>
    <x v="121"/>
    <x v="8"/>
    <s v="places"/>
    <x v="1592"/>
    <x v="1591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x v="50"/>
    <x v="120"/>
    <x v="8"/>
    <s v="places"/>
    <x v="1593"/>
    <x v="1592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x v="70"/>
    <x v="372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x v="50"/>
    <x v="375"/>
    <x v="8"/>
    <s v="places"/>
    <x v="1595"/>
    <x v="1594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x v="53"/>
    <x v="380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x v="50"/>
    <x v="121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x v="50"/>
    <x v="120"/>
    <x v="8"/>
    <s v="places"/>
    <x v="1598"/>
    <x v="1597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x v="50"/>
    <x v="121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x v="113"/>
    <x v="9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x v="29"/>
    <x v="1042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x v="8"/>
    <x v="1121"/>
    <x v="4"/>
    <s v="rock"/>
    <x v="1602"/>
    <x v="160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x v="8"/>
    <x v="1122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x v="108"/>
    <x v="1123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x v="7"/>
    <x v="1124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x v="7"/>
    <x v="1125"/>
    <x v="4"/>
    <s v="rock"/>
    <x v="1606"/>
    <x v="1605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x v="14"/>
    <x v="112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x v="7"/>
    <x v="1127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x v="90"/>
    <x v="1128"/>
    <x v="4"/>
    <s v="rock"/>
    <x v="1609"/>
    <x v="1608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x v="212"/>
    <x v="1129"/>
    <x v="4"/>
    <s v="rock"/>
    <x v="1610"/>
    <x v="1609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x v="105"/>
    <x v="1130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x v="5"/>
    <x v="73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x v="21"/>
    <x v="1131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x v="33"/>
    <x v="1122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x v="35"/>
    <x v="1132"/>
    <x v="4"/>
    <s v="rock"/>
    <x v="1615"/>
    <x v="1614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x v="3"/>
    <x v="1133"/>
    <x v="4"/>
    <s v="rock"/>
    <x v="1616"/>
    <x v="1615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x v="91"/>
    <x v="1134"/>
    <x v="4"/>
    <s v="rock"/>
    <x v="1617"/>
    <x v="1616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x v="2"/>
    <x v="1135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x v="18"/>
    <x v="1136"/>
    <x v="4"/>
    <s v="rock"/>
    <x v="1619"/>
    <x v="1618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x v="40"/>
    <x v="113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x v="10"/>
    <x v="113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x v="21"/>
    <x v="1139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x v="7"/>
    <x v="1140"/>
    <x v="4"/>
    <s v="rock"/>
    <x v="1623"/>
    <x v="1622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x v="90"/>
    <x v="1141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x v="19"/>
    <x v="114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x v="7"/>
    <x v="1143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x v="16"/>
    <x v="1144"/>
    <x v="4"/>
    <s v="rock"/>
    <x v="1627"/>
    <x v="1626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x v="7"/>
    <x v="1145"/>
    <x v="4"/>
    <s v="rock"/>
    <x v="1628"/>
    <x v="1627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x v="3"/>
    <x v="1146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x v="213"/>
    <x v="1147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x v="94"/>
    <x v="1148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x v="21"/>
    <x v="11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x v="8"/>
    <x v="1150"/>
    <x v="4"/>
    <s v="rock"/>
    <x v="1633"/>
    <x v="1632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x v="7"/>
    <x v="115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x v="105"/>
    <x v="1152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x v="3"/>
    <x v="1153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x v="3"/>
    <x v="1154"/>
    <x v="4"/>
    <s v="rock"/>
    <x v="1637"/>
    <x v="1636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x v="2"/>
    <x v="1155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x v="8"/>
    <x v="1156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x v="106"/>
    <x v="1157"/>
    <x v="4"/>
    <s v="rock"/>
    <x v="1640"/>
    <x v="1639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x v="7"/>
    <x v="1158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x v="8"/>
    <x v="314"/>
    <x v="4"/>
    <s v="pop"/>
    <x v="1642"/>
    <x v="1641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x v="105"/>
    <x v="1159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x v="5"/>
    <x v="1160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x v="38"/>
    <x v="1161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x v="5"/>
    <x v="1162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x v="2"/>
    <x v="116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x v="105"/>
    <x v="1164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x v="7"/>
    <x v="1165"/>
    <x v="4"/>
    <s v="pop"/>
    <x v="1649"/>
    <x v="1648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x v="24"/>
    <x v="1166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x v="7"/>
    <x v="1167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x v="7"/>
    <x v="116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x v="107"/>
    <x v="1169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x v="28"/>
    <x v="1170"/>
    <x v="4"/>
    <s v="pop"/>
    <x v="1654"/>
    <x v="1653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x v="1"/>
    <x v="1171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x v="8"/>
    <x v="1172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x v="2"/>
    <x v="1173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x v="88"/>
    <x v="1174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x v="40"/>
    <x v="1175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x v="214"/>
    <x v="67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x v="33"/>
    <x v="1176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x v="33"/>
    <x v="1177"/>
    <x v="4"/>
    <s v="pop"/>
    <x v="1662"/>
    <x v="1661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x v="29"/>
    <x v="1178"/>
    <x v="4"/>
    <s v="pop"/>
    <x v="1663"/>
    <x v="1662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x v="108"/>
    <x v="1179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x v="17"/>
    <x v="1180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x v="164"/>
    <x v="118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x v="37"/>
    <x v="1182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x v="33"/>
    <x v="11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x v="49"/>
    <x v="399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x v="33"/>
    <x v="1184"/>
    <x v="4"/>
    <s v="pop"/>
    <x v="1670"/>
    <x v="1669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x v="7"/>
    <x v="1185"/>
    <x v="4"/>
    <s v="pop"/>
    <x v="1671"/>
    <x v="1670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x v="40"/>
    <x v="118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x v="30"/>
    <x v="1187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x v="180"/>
    <x v="1188"/>
    <x v="4"/>
    <s v="pop"/>
    <x v="1674"/>
    <x v="1673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x v="0"/>
    <x v="208"/>
    <x v="4"/>
    <s v="pop"/>
    <x v="1675"/>
    <x v="1674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x v="41"/>
    <x v="1189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x v="20"/>
    <x v="1190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x v="90"/>
    <x v="1191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x v="215"/>
    <x v="368"/>
    <x v="4"/>
    <s v="pop"/>
    <x v="1679"/>
    <x v="1678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x v="90"/>
    <x v="1192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x v="7"/>
    <x v="119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x v="50"/>
    <x v="121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x v="66"/>
    <x v="1194"/>
    <x v="4"/>
    <s v="faith"/>
    <x v="1683"/>
    <x v="1682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x v="15"/>
    <x v="1195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x v="33"/>
    <x v="1196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x v="50"/>
    <x v="656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x v="134"/>
    <x v="1197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x v="156"/>
    <x v="1198"/>
    <x v="4"/>
    <s v="faith"/>
    <x v="1688"/>
    <x v="1687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x v="8"/>
    <x v="1199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x v="78"/>
    <x v="1200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x v="69"/>
    <x v="1201"/>
    <x v="4"/>
    <s v="faith"/>
    <x v="1691"/>
    <x v="1690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x v="216"/>
    <x v="1202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x v="114"/>
    <x v="431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x v="50"/>
    <x v="144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x v="81"/>
    <x v="120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x v="50"/>
    <x v="121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x v="68"/>
    <x v="1204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x v="50"/>
    <x v="121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x v="65"/>
    <x v="1205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x v="73"/>
    <x v="1206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x v="50"/>
    <x v="144"/>
    <x v="4"/>
    <s v="faith"/>
    <x v="1701"/>
    <x v="1700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x v="50"/>
    <x v="120"/>
    <x v="4"/>
    <s v="faith"/>
    <x v="1702"/>
    <x v="1701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x v="60"/>
    <x v="156"/>
    <x v="4"/>
    <s v="faith"/>
    <x v="1703"/>
    <x v="1702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x v="187"/>
    <x v="1207"/>
    <x v="4"/>
    <s v="faith"/>
    <x v="1704"/>
    <x v="170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x v="50"/>
    <x v="121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x v="50"/>
    <x v="121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x v="54"/>
    <x v="1208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x v="50"/>
    <x v="121"/>
    <x v="4"/>
    <s v="faith"/>
    <x v="1708"/>
    <x v="1707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x v="62"/>
    <x v="1209"/>
    <x v="4"/>
    <s v="faith"/>
    <x v="1709"/>
    <x v="170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x v="60"/>
    <x v="441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x v="57"/>
    <x v="1210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x v="50"/>
    <x v="121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x v="53"/>
    <x v="73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x v="59"/>
    <x v="121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x v="50"/>
    <x v="148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x v="59"/>
    <x v="73"/>
    <x v="4"/>
    <s v="faith"/>
    <x v="1716"/>
    <x v="1715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x v="152"/>
    <x v="1212"/>
    <x v="4"/>
    <s v="faith"/>
    <x v="1717"/>
    <x v="1716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x v="50"/>
    <x v="822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x v="60"/>
    <x v="123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x v="52"/>
    <x v="12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x v="50"/>
    <x v="121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x v="50"/>
    <x v="120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x v="113"/>
    <x v="1214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x v="60"/>
    <x v="43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x v="54"/>
    <x v="1215"/>
    <x v="4"/>
    <s v="faith"/>
    <x v="1725"/>
    <x v="1724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x v="122"/>
    <x v="1216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x v="50"/>
    <x v="120"/>
    <x v="4"/>
    <s v="faith"/>
    <x v="1727"/>
    <x v="1726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x v="149"/>
    <x v="1217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x v="50"/>
    <x v="121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x v="50"/>
    <x v="121"/>
    <x v="4"/>
    <s v="faith"/>
    <x v="1730"/>
    <x v="1729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x v="50"/>
    <x v="121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x v="50"/>
    <x v="121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x v="50"/>
    <x v="121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x v="50"/>
    <x v="120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x v="57"/>
    <x v="687"/>
    <x v="4"/>
    <s v="faith"/>
    <x v="1735"/>
    <x v="1734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x v="60"/>
    <x v="1218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x v="70"/>
    <x v="98"/>
    <x v="4"/>
    <s v="faith"/>
    <x v="1737"/>
    <x v="1736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x v="50"/>
    <x v="135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x v="50"/>
    <x v="120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x v="50"/>
    <x v="121"/>
    <x v="4"/>
    <s v="faith"/>
    <x v="1740"/>
    <x v="1739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x v="38"/>
    <x v="1219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x v="15"/>
    <x v="1220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x v="8"/>
    <x v="1221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x v="90"/>
    <x v="1222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x v="35"/>
    <x v="1223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x v="34"/>
    <x v="1224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x v="2"/>
    <x v="1225"/>
    <x v="8"/>
    <s v="photobooks"/>
    <x v="1747"/>
    <x v="1746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x v="22"/>
    <x v="1226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x v="4"/>
    <x v="1156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x v="180"/>
    <x v="1227"/>
    <x v="8"/>
    <s v="photobooks"/>
    <x v="1750"/>
    <x v="1749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x v="33"/>
    <x v="1228"/>
    <x v="8"/>
    <s v="photobooks"/>
    <x v="1751"/>
    <x v="175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x v="217"/>
    <x v="122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x v="29"/>
    <x v="1230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x v="38"/>
    <x v="1231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x v="28"/>
    <x v="501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x v="33"/>
    <x v="1232"/>
    <x v="8"/>
    <s v="photobooks"/>
    <x v="1756"/>
    <x v="1755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x v="31"/>
    <x v="1233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x v="41"/>
    <x v="1234"/>
    <x v="8"/>
    <s v="photobooks"/>
    <x v="1758"/>
    <x v="1757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x v="13"/>
    <x v="1235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x v="11"/>
    <x v="1236"/>
    <x v="8"/>
    <s v="photobooks"/>
    <x v="1760"/>
    <x v="1759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x v="19"/>
    <x v="1237"/>
    <x v="8"/>
    <s v="photobooks"/>
    <x v="1761"/>
    <x v="176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x v="218"/>
    <x v="1238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x v="21"/>
    <x v="123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x v="68"/>
    <x v="1240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x v="155"/>
    <x v="1241"/>
    <x v="8"/>
    <s v="photobooks"/>
    <x v="1765"/>
    <x v="1764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x v="50"/>
    <x v="121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x v="132"/>
    <x v="124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x v="65"/>
    <x v="1243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x v="56"/>
    <x v="124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x v="219"/>
    <x v="450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x v="70"/>
    <x v="1245"/>
    <x v="8"/>
    <s v="photobooks"/>
    <x v="1771"/>
    <x v="177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x v="63"/>
    <x v="124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x v="52"/>
    <x v="1247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x v="132"/>
    <x v="1248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x v="187"/>
    <x v="1249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x v="113"/>
    <x v="33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x v="51"/>
    <x v="1250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x v="53"/>
    <x v="1251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x v="71"/>
    <x v="1252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x v="67"/>
    <x v="1253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x v="73"/>
    <x v="125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x v="77"/>
    <x v="1255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x v="148"/>
    <x v="1256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x v="67"/>
    <x v="1257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x v="68"/>
    <x v="1258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x v="216"/>
    <x v="1259"/>
    <x v="8"/>
    <s v="photobooks"/>
    <x v="1786"/>
    <x v="1785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x v="77"/>
    <x v="1260"/>
    <x v="8"/>
    <s v="photobooks"/>
    <x v="1787"/>
    <x v="1786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x v="60"/>
    <x v="1065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x v="60"/>
    <x v="119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x v="62"/>
    <x v="1033"/>
    <x v="8"/>
    <s v="photobooks"/>
    <x v="1790"/>
    <x v="1789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x v="65"/>
    <x v="1261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x v="220"/>
    <x v="1262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x v="60"/>
    <x v="135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x v="57"/>
    <x v="1263"/>
    <x v="8"/>
    <s v="photobooks"/>
    <x v="1794"/>
    <x v="1793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x v="115"/>
    <x v="126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x v="66"/>
    <x v="1265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x v="149"/>
    <x v="1266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x v="51"/>
    <x v="1267"/>
    <x v="8"/>
    <s v="photobooks"/>
    <x v="1798"/>
    <x v="1797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x v="53"/>
    <x v="1268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x v="68"/>
    <x v="1269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x v="51"/>
    <x v="1270"/>
    <x v="8"/>
    <s v="photobooks"/>
    <x v="1801"/>
    <x v="180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x v="216"/>
    <x v="12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x v="134"/>
    <x v="1272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x v="131"/>
    <x v="1273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x v="71"/>
    <x v="127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x v="56"/>
    <x v="1275"/>
    <x v="8"/>
    <s v="photobooks"/>
    <x v="1806"/>
    <x v="1805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x v="57"/>
    <x v="1276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x v="139"/>
    <x v="12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x v="57"/>
    <x v="1278"/>
    <x v="8"/>
    <s v="photobooks"/>
    <x v="1809"/>
    <x v="1808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x v="56"/>
    <x v="501"/>
    <x v="8"/>
    <s v="photobooks"/>
    <x v="1810"/>
    <x v="1809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x v="50"/>
    <x v="1279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x v="55"/>
    <x v="1280"/>
    <x v="8"/>
    <s v="photobooks"/>
    <x v="1812"/>
    <x v="1811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x v="50"/>
    <x v="121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x v="190"/>
    <x v="1281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x v="50"/>
    <x v="121"/>
    <x v="8"/>
    <s v="photobooks"/>
    <x v="1815"/>
    <x v="1814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x v="53"/>
    <x v="1282"/>
    <x v="8"/>
    <s v="photobooks"/>
    <x v="1816"/>
    <x v="1815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x v="221"/>
    <x v="1283"/>
    <x v="8"/>
    <s v="photobooks"/>
    <x v="1817"/>
    <x v="1816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x v="50"/>
    <x v="121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x v="53"/>
    <x v="1284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x v="113"/>
    <x v="128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x v="165"/>
    <x v="1286"/>
    <x v="4"/>
    <s v="rock"/>
    <x v="1821"/>
    <x v="1820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x v="8"/>
    <x v="50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x v="31"/>
    <x v="1287"/>
    <x v="4"/>
    <s v="rock"/>
    <x v="1823"/>
    <x v="1822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x v="8"/>
    <x v="1288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x v="2"/>
    <x v="1289"/>
    <x v="4"/>
    <s v="rock"/>
    <x v="1825"/>
    <x v="1824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x v="7"/>
    <x v="1290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x v="7"/>
    <x v="129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x v="8"/>
    <x v="1292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x v="23"/>
    <x v="1293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x v="21"/>
    <x v="558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x v="33"/>
    <x v="1294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x v="1"/>
    <x v="380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x v="222"/>
    <x v="823"/>
    <x v="4"/>
    <s v="rock"/>
    <x v="1833"/>
    <x v="1832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x v="90"/>
    <x v="1295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x v="3"/>
    <x v="1296"/>
    <x v="4"/>
    <s v="rock"/>
    <x v="1835"/>
    <x v="1834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x v="177"/>
    <x v="1297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x v="223"/>
    <x v="1298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x v="8"/>
    <x v="1299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x v="207"/>
    <x v="1300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x v="15"/>
    <x v="1301"/>
    <x v="4"/>
    <s v="rock"/>
    <x v="1840"/>
    <x v="1839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x v="21"/>
    <x v="1302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x v="105"/>
    <x v="1303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x v="39"/>
    <x v="130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x v="7"/>
    <x v="13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x v="8"/>
    <x v="1306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x v="178"/>
    <x v="1307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x v="10"/>
    <x v="1308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x v="13"/>
    <x v="574"/>
    <x v="4"/>
    <s v="rock"/>
    <x v="1848"/>
    <x v="1847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x v="8"/>
    <x v="1309"/>
    <x v="4"/>
    <s v="rock"/>
    <x v="1849"/>
    <x v="1848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x v="21"/>
    <x v="1310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x v="8"/>
    <x v="1311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x v="16"/>
    <x v="1312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x v="21"/>
    <x v="1313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x v="21"/>
    <x v="131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x v="224"/>
    <x v="1315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x v="7"/>
    <x v="1316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x v="8"/>
    <x v="131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x v="15"/>
    <x v="1318"/>
    <x v="4"/>
    <s v="rock"/>
    <x v="1858"/>
    <x v="1857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x v="88"/>
    <x v="1319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x v="18"/>
    <x v="1320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x v="50"/>
    <x v="121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x v="59"/>
    <x v="1321"/>
    <x v="6"/>
    <s v="mobile games"/>
    <x v="1862"/>
    <x v="1861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x v="50"/>
    <x v="144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x v="152"/>
    <x v="1322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x v="50"/>
    <x v="447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x v="60"/>
    <x v="368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x v="50"/>
    <x v="119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x v="62"/>
    <x v="868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x v="50"/>
    <x v="121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x v="54"/>
    <x v="1323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x v="225"/>
    <x v="1324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x v="60"/>
    <x v="1325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x v="50"/>
    <x v="656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x v="50"/>
    <x v="31"/>
    <x v="6"/>
    <s v="mobile games"/>
    <x v="1874"/>
    <x v="187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x v="60"/>
    <x v="1326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x v="50"/>
    <x v="121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x v="50"/>
    <x v="121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x v="50"/>
    <x v="121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x v="50"/>
    <x v="362"/>
    <x v="6"/>
    <s v="mobile games"/>
    <x v="1879"/>
    <x v="187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x v="68"/>
    <x v="1327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x v="36"/>
    <x v="1328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x v="7"/>
    <x v="1329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x v="2"/>
    <x v="1330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x v="165"/>
    <x v="1331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x v="31"/>
    <x v="901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x v="21"/>
    <x v="1332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x v="38"/>
    <x v="1333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x v="183"/>
    <x v="1334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x v="13"/>
    <x v="974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x v="14"/>
    <x v="1335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x v="6"/>
    <x v="133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x v="0"/>
    <x v="1105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x v="3"/>
    <x v="1337"/>
    <x v="4"/>
    <s v="indie rock"/>
    <x v="1893"/>
    <x v="1892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x v="41"/>
    <x v="1338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x v="21"/>
    <x v="133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x v="39"/>
    <x v="1340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x v="21"/>
    <x v="1341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x v="14"/>
    <x v="1342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x v="18"/>
    <x v="134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x v="15"/>
    <x v="1344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x v="56"/>
    <x v="1345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x v="60"/>
    <x v="143"/>
    <x v="2"/>
    <s v="gadgets"/>
    <x v="1902"/>
    <x v="1901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x v="153"/>
    <x v="1346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x v="50"/>
    <x v="380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x v="50"/>
    <x v="678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x v="152"/>
    <x v="1347"/>
    <x v="2"/>
    <s v="gadgets"/>
    <x v="1906"/>
    <x v="1905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x v="50"/>
    <x v="1209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x v="53"/>
    <x v="1348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x v="51"/>
    <x v="1349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x v="115"/>
    <x v="1350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x v="50"/>
    <x v="119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x v="155"/>
    <x v="1351"/>
    <x v="2"/>
    <s v="gadgets"/>
    <x v="1912"/>
    <x v="1911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x v="60"/>
    <x v="1352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x v="114"/>
    <x v="179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x v="53"/>
    <x v="447"/>
    <x v="2"/>
    <s v="gadgets"/>
    <x v="1915"/>
    <x v="1914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x v="60"/>
    <x v="1326"/>
    <x v="2"/>
    <s v="gadgets"/>
    <x v="1916"/>
    <x v="1915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x v="226"/>
    <x v="135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x v="60"/>
    <x v="673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x v="153"/>
    <x v="1354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x v="152"/>
    <x v="1355"/>
    <x v="2"/>
    <s v="gadgets"/>
    <x v="1920"/>
    <x v="191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x v="0"/>
    <x v="1205"/>
    <x v="4"/>
    <s v="indie rock"/>
    <x v="1921"/>
    <x v="1920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x v="31"/>
    <x v="1356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x v="227"/>
    <x v="1357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x v="35"/>
    <x v="1358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x v="5"/>
    <x v="1359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x v="228"/>
    <x v="1360"/>
    <x v="4"/>
    <s v="indie rock"/>
    <x v="1926"/>
    <x v="1925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x v="33"/>
    <x v="1361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x v="33"/>
    <x v="1362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x v="8"/>
    <x v="1363"/>
    <x v="4"/>
    <s v="indie rock"/>
    <x v="1929"/>
    <x v="1928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x v="37"/>
    <x v="1364"/>
    <x v="4"/>
    <s v="indie rock"/>
    <x v="1930"/>
    <x v="1929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x v="10"/>
    <x v="1365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x v="13"/>
    <x v="136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x v="174"/>
    <x v="1367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x v="39"/>
    <x v="1368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x v="29"/>
    <x v="1369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x v="16"/>
    <x v="1370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x v="229"/>
    <x v="1371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x v="31"/>
    <x v="1372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x v="38"/>
    <x v="1373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x v="193"/>
    <x v="1374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x v="9"/>
    <x v="1375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x v="178"/>
    <x v="1376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x v="230"/>
    <x v="1377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x v="231"/>
    <x v="1378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x v="232"/>
    <x v="13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x v="95"/>
    <x v="1380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x v="7"/>
    <x v="431"/>
    <x v="2"/>
    <s v="hardware"/>
    <x v="1947"/>
    <x v="1946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x v="233"/>
    <x v="1381"/>
    <x v="2"/>
    <s v="hardware"/>
    <x v="1948"/>
    <x v="1947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x v="6"/>
    <x v="138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x v="234"/>
    <x v="1383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x v="197"/>
    <x v="1384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x v="45"/>
    <x v="1385"/>
    <x v="2"/>
    <s v="hardware"/>
    <x v="1952"/>
    <x v="1951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x v="235"/>
    <x v="1386"/>
    <x v="2"/>
    <s v="hardware"/>
    <x v="1953"/>
    <x v="1952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x v="236"/>
    <x v="138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x v="237"/>
    <x v="138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x v="238"/>
    <x v="1389"/>
    <x v="2"/>
    <s v="hardware"/>
    <x v="1956"/>
    <x v="195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x v="239"/>
    <x v="1390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x v="240"/>
    <x v="139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x v="96"/>
    <x v="1392"/>
    <x v="2"/>
    <s v="hardware"/>
    <x v="1959"/>
    <x v="1958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x v="90"/>
    <x v="1393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x v="241"/>
    <x v="1394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x v="242"/>
    <x v="139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x v="37"/>
    <x v="139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x v="217"/>
    <x v="1397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x v="243"/>
    <x v="1398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x v="110"/>
    <x v="13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x v="244"/>
    <x v="1400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x v="245"/>
    <x v="1401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x v="246"/>
    <x v="1402"/>
    <x v="2"/>
    <s v="hardware"/>
    <x v="1969"/>
    <x v="196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x v="247"/>
    <x v="140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x v="222"/>
    <x v="140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x v="248"/>
    <x v="1405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x v="249"/>
    <x v="1406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x v="250"/>
    <x v="1407"/>
    <x v="2"/>
    <s v="hardware"/>
    <x v="1974"/>
    <x v="1973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x v="251"/>
    <x v="1408"/>
    <x v="2"/>
    <s v="hardware"/>
    <x v="1975"/>
    <x v="1974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x v="252"/>
    <x v="140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x v="253"/>
    <x v="1410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x v="254"/>
    <x v="1411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x v="41"/>
    <x v="1412"/>
    <x v="2"/>
    <s v="hardware"/>
    <x v="1979"/>
    <x v="1978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x v="255"/>
    <x v="1413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x v="62"/>
    <x v="1414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x v="50"/>
    <x v="121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x v="65"/>
    <x v="141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x v="70"/>
    <x v="1416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x v="56"/>
    <x v="786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x v="50"/>
    <x v="120"/>
    <x v="8"/>
    <s v="people"/>
    <x v="1986"/>
    <x v="1985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x v="72"/>
    <x v="1417"/>
    <x v="8"/>
    <s v="people"/>
    <x v="1987"/>
    <x v="1986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x v="50"/>
    <x v="380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x v="60"/>
    <x v="73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x v="123"/>
    <x v="1418"/>
    <x v="8"/>
    <s v="people"/>
    <x v="1990"/>
    <x v="1989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x v="113"/>
    <x v="646"/>
    <x v="8"/>
    <s v="people"/>
    <x v="1991"/>
    <x v="1990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x v="50"/>
    <x v="120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x v="50"/>
    <x v="121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x v="50"/>
    <x v="121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x v="59"/>
    <x v="433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x v="50"/>
    <x v="121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x v="50"/>
    <x v="121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x v="73"/>
    <x v="1419"/>
    <x v="8"/>
    <s v="people"/>
    <x v="1998"/>
    <x v="1997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x v="60"/>
    <x v="1420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x v="55"/>
    <x v="380"/>
    <x v="8"/>
    <s v="people"/>
    <x v="2000"/>
    <x v="1999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x v="256"/>
    <x v="1421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x v="257"/>
    <x v="1422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x v="258"/>
    <x v="1423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x v="259"/>
    <x v="1424"/>
    <x v="2"/>
    <s v="hardware"/>
    <x v="2004"/>
    <x v="20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x v="39"/>
    <x v="142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x v="260"/>
    <x v="1426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x v="31"/>
    <x v="1427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x v="16"/>
    <x v="1428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x v="83"/>
    <x v="1429"/>
    <x v="2"/>
    <s v="hardware"/>
    <x v="2009"/>
    <x v="2008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x v="261"/>
    <x v="1240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x v="262"/>
    <x v="1430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x v="263"/>
    <x v="1431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x v="264"/>
    <x v="1432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x v="265"/>
    <x v="1433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x v="40"/>
    <x v="1434"/>
    <x v="2"/>
    <s v="hardware"/>
    <x v="2015"/>
    <x v="2014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x v="266"/>
    <x v="1435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x v="105"/>
    <x v="1436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x v="21"/>
    <x v="1437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x v="267"/>
    <x v="1438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x v="268"/>
    <x v="1439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x v="269"/>
    <x v="1440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x v="105"/>
    <x v="1441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x v="164"/>
    <x v="1442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x v="270"/>
    <x v="1443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x v="234"/>
    <x v="1444"/>
    <x v="2"/>
    <s v="hardware"/>
    <x v="2025"/>
    <x v="2024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x v="18"/>
    <x v="144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x v="28"/>
    <x v="1446"/>
    <x v="2"/>
    <s v="hardware"/>
    <x v="2027"/>
    <x v="2026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x v="9"/>
    <x v="1447"/>
    <x v="2"/>
    <s v="hardware"/>
    <x v="2028"/>
    <x v="2027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x v="271"/>
    <x v="1448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x v="235"/>
    <x v="1449"/>
    <x v="2"/>
    <s v="hardware"/>
    <x v="2030"/>
    <x v="2029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x v="28"/>
    <x v="1450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x v="272"/>
    <x v="145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x v="99"/>
    <x v="1452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x v="273"/>
    <x v="1453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x v="185"/>
    <x v="1454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x v="88"/>
    <x v="145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x v="126"/>
    <x v="145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x v="274"/>
    <x v="1457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x v="104"/>
    <x v="1458"/>
    <x v="2"/>
    <s v="hardware"/>
    <x v="2039"/>
    <x v="2038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x v="260"/>
    <x v="1459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x v="112"/>
    <x v="1460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x v="39"/>
    <x v="1461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x v="275"/>
    <x v="811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x v="29"/>
    <x v="1462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x v="276"/>
    <x v="1463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x v="10"/>
    <x v="146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x v="33"/>
    <x v="146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x v="34"/>
    <x v="1466"/>
    <x v="2"/>
    <s v="hardware"/>
    <x v="2048"/>
    <x v="2047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x v="28"/>
    <x v="1467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x v="277"/>
    <x v="1468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x v="22"/>
    <x v="1469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x v="278"/>
    <x v="1470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x v="7"/>
    <x v="1471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x v="35"/>
    <x v="147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x v="23"/>
    <x v="1473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x v="42"/>
    <x v="1474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x v="180"/>
    <x v="1475"/>
    <x v="2"/>
    <s v="hardware"/>
    <x v="2057"/>
    <x v="2056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x v="239"/>
    <x v="1476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x v="1"/>
    <x v="14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x v="279"/>
    <x v="1478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x v="29"/>
    <x v="147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x v="41"/>
    <x v="1480"/>
    <x v="2"/>
    <s v="hardware"/>
    <x v="2062"/>
    <x v="2061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x v="34"/>
    <x v="1481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x v="87"/>
    <x v="344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x v="171"/>
    <x v="1482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x v="198"/>
    <x v="1483"/>
    <x v="2"/>
    <s v="hardware"/>
    <x v="2066"/>
    <x v="2065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x v="37"/>
    <x v="1484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x v="2"/>
    <x v="1485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x v="30"/>
    <x v="1486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x v="280"/>
    <x v="1487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x v="269"/>
    <x v="1488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x v="38"/>
    <x v="1489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x v="42"/>
    <x v="1490"/>
    <x v="2"/>
    <s v="hardware"/>
    <x v="2073"/>
    <x v="2072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x v="33"/>
    <x v="1491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x v="281"/>
    <x v="1492"/>
    <x v="2"/>
    <s v="hardware"/>
    <x v="2075"/>
    <x v="2074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x v="282"/>
    <x v="1493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x v="31"/>
    <x v="149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x v="26"/>
    <x v="149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x v="283"/>
    <x v="1496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x v="284"/>
    <x v="1497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x v="41"/>
    <x v="1498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x v="38"/>
    <x v="1499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x v="40"/>
    <x v="441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x v="29"/>
    <x v="1500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x v="39"/>
    <x v="1501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x v="7"/>
    <x v="1502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x v="3"/>
    <x v="1503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x v="31"/>
    <x v="1504"/>
    <x v="4"/>
    <s v="indie rock"/>
    <x v="2088"/>
    <x v="2087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x v="28"/>
    <x v="150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x v="41"/>
    <x v="1506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x v="28"/>
    <x v="1507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x v="7"/>
    <x v="15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x v="21"/>
    <x v="1509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x v="10"/>
    <x v="1510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x v="8"/>
    <x v="382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x v="21"/>
    <x v="1511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x v="8"/>
    <x v="1512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x v="8"/>
    <x v="1513"/>
    <x v="4"/>
    <s v="indie rock"/>
    <x v="2098"/>
    <x v="2097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x v="88"/>
    <x v="1514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x v="0"/>
    <x v="1515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x v="40"/>
    <x v="1516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x v="104"/>
    <x v="1517"/>
    <x v="4"/>
    <s v="indie rock"/>
    <x v="2102"/>
    <x v="2101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x v="91"/>
    <x v="1518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x v="22"/>
    <x v="13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x v="172"/>
    <x v="1383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x v="13"/>
    <x v="1519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x v="29"/>
    <x v="1520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x v="13"/>
    <x v="1521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x v="13"/>
    <x v="1522"/>
    <x v="4"/>
    <s v="indie rock"/>
    <x v="2109"/>
    <x v="2108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x v="8"/>
    <x v="1523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x v="13"/>
    <x v="851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x v="8"/>
    <x v="50"/>
    <x v="4"/>
    <s v="indie rock"/>
    <x v="2112"/>
    <x v="2111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x v="2"/>
    <x v="152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x v="2"/>
    <x v="1525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x v="235"/>
    <x v="1526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x v="7"/>
    <x v="1527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x v="34"/>
    <x v="1528"/>
    <x v="4"/>
    <s v="indie rock"/>
    <x v="2117"/>
    <x v="2116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x v="165"/>
    <x v="1529"/>
    <x v="4"/>
    <s v="indie rock"/>
    <x v="2118"/>
    <x v="2117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x v="7"/>
    <x v="1530"/>
    <x v="4"/>
    <s v="indie rock"/>
    <x v="2119"/>
    <x v="2118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x v="7"/>
    <x v="1531"/>
    <x v="4"/>
    <s v="indie rock"/>
    <x v="2120"/>
    <x v="2119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x v="60"/>
    <x v="1532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x v="50"/>
    <x v="15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x v="54"/>
    <x v="119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x v="54"/>
    <x v="1534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x v="60"/>
    <x v="1535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x v="50"/>
    <x v="144"/>
    <x v="6"/>
    <s v="video games"/>
    <x v="2126"/>
    <x v="2125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x v="129"/>
    <x v="1536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x v="50"/>
    <x v="380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x v="81"/>
    <x v="1537"/>
    <x v="6"/>
    <s v="video games"/>
    <x v="2129"/>
    <x v="2128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x v="50"/>
    <x v="1209"/>
    <x v="6"/>
    <s v="video games"/>
    <x v="2130"/>
    <x v="2129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x v="62"/>
    <x v="1538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x v="53"/>
    <x v="1539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x v="53"/>
    <x v="1540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x v="53"/>
    <x v="1541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x v="54"/>
    <x v="1542"/>
    <x v="6"/>
    <s v="video games"/>
    <x v="2135"/>
    <x v="2134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x v="50"/>
    <x v="1543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x v="58"/>
    <x v="1544"/>
    <x v="6"/>
    <s v="video games"/>
    <x v="2137"/>
    <x v="2136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x v="55"/>
    <x v="1545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x v="62"/>
    <x v="1546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x v="50"/>
    <x v="154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x v="50"/>
    <x v="121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x v="52"/>
    <x v="154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x v="57"/>
    <x v="817"/>
    <x v="6"/>
    <s v="video games"/>
    <x v="2143"/>
    <x v="2142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x v="53"/>
    <x v="154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x v="75"/>
    <x v="1550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x v="50"/>
    <x v="120"/>
    <x v="6"/>
    <s v="video games"/>
    <x v="2146"/>
    <x v="2145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x v="60"/>
    <x v="1551"/>
    <x v="6"/>
    <s v="video games"/>
    <x v="2147"/>
    <x v="2146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x v="53"/>
    <x v="120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x v="50"/>
    <x v="121"/>
    <x v="6"/>
    <s v="video games"/>
    <x v="2149"/>
    <x v="2148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x v="60"/>
    <x v="1552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x v="50"/>
    <x v="1537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x v="50"/>
    <x v="381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x v="50"/>
    <x v="434"/>
    <x v="6"/>
    <s v="video games"/>
    <x v="2153"/>
    <x v="2152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x v="60"/>
    <x v="120"/>
    <x v="6"/>
    <s v="video games"/>
    <x v="2154"/>
    <x v="2153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x v="53"/>
    <x v="1534"/>
    <x v="6"/>
    <s v="video games"/>
    <x v="2155"/>
    <x v="2154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x v="56"/>
    <x v="1553"/>
    <x v="6"/>
    <s v="video games"/>
    <x v="2156"/>
    <x v="2155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x v="58"/>
    <x v="1554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x v="113"/>
    <x v="1555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x v="60"/>
    <x v="31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x v="60"/>
    <x v="1556"/>
    <x v="6"/>
    <s v="video games"/>
    <x v="2160"/>
    <x v="2159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x v="31"/>
    <x v="155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x v="20"/>
    <x v="1558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x v="88"/>
    <x v="1559"/>
    <x v="4"/>
    <s v="rock"/>
    <x v="2163"/>
    <x v="2162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x v="33"/>
    <x v="1560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x v="86"/>
    <x v="1561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x v="92"/>
    <x v="1562"/>
    <x v="4"/>
    <s v="rock"/>
    <x v="2166"/>
    <x v="2165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x v="28"/>
    <x v="377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x v="108"/>
    <x v="1563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x v="8"/>
    <x v="1564"/>
    <x v="4"/>
    <s v="rock"/>
    <x v="2169"/>
    <x v="2168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x v="141"/>
    <x v="1565"/>
    <x v="4"/>
    <s v="rock"/>
    <x v="2170"/>
    <x v="2169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x v="6"/>
    <x v="1566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x v="8"/>
    <x v="909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x v="37"/>
    <x v="1567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x v="33"/>
    <x v="109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x v="211"/>
    <x v="1568"/>
    <x v="4"/>
    <s v="rock"/>
    <x v="2175"/>
    <x v="2174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x v="9"/>
    <x v="1569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x v="8"/>
    <x v="92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x v="86"/>
    <x v="1570"/>
    <x v="4"/>
    <s v="rock"/>
    <x v="2178"/>
    <x v="217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x v="164"/>
    <x v="1571"/>
    <x v="4"/>
    <s v="rock"/>
    <x v="2179"/>
    <x v="2178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x v="13"/>
    <x v="1572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x v="42"/>
    <x v="1573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x v="285"/>
    <x v="820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x v="286"/>
    <x v="1574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x v="245"/>
    <x v="157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x v="287"/>
    <x v="1576"/>
    <x v="6"/>
    <s v="tabletop games"/>
    <x v="2185"/>
    <x v="2184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x v="5"/>
    <x v="157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x v="288"/>
    <x v="157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x v="289"/>
    <x v="1579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x v="290"/>
    <x v="1580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x v="85"/>
    <x v="1581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x v="28"/>
    <x v="158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x v="291"/>
    <x v="1583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x v="292"/>
    <x v="1584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x v="293"/>
    <x v="1585"/>
    <x v="6"/>
    <s v="tabletop games"/>
    <x v="2194"/>
    <x v="2193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x v="28"/>
    <x v="1586"/>
    <x v="6"/>
    <s v="tabletop games"/>
    <x v="2195"/>
    <x v="2194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x v="35"/>
    <x v="1587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x v="294"/>
    <x v="1588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x v="18"/>
    <x v="1589"/>
    <x v="6"/>
    <s v="tabletop games"/>
    <x v="2198"/>
    <x v="2197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x v="92"/>
    <x v="1590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x v="295"/>
    <x v="1591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x v="296"/>
    <x v="159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x v="297"/>
    <x v="476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x v="5"/>
    <x v="1593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x v="18"/>
    <x v="1594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x v="143"/>
    <x v="1278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x v="33"/>
    <x v="1595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x v="8"/>
    <x v="1596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x v="21"/>
    <x v="1597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x v="298"/>
    <x v="1598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x v="38"/>
    <x v="159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x v="279"/>
    <x v="603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x v="35"/>
    <x v="1600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x v="177"/>
    <x v="119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x v="101"/>
    <x v="1601"/>
    <x v="4"/>
    <s v="electronic music"/>
    <x v="2214"/>
    <x v="2213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x v="94"/>
    <x v="160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x v="6"/>
    <x v="1603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x v="7"/>
    <x v="1604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x v="4"/>
    <x v="1090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x v="21"/>
    <x v="160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x v="7"/>
    <x v="1606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x v="29"/>
    <x v="1607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x v="200"/>
    <x v="1608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x v="6"/>
    <x v="1609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x v="299"/>
    <x v="1610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x v="300"/>
    <x v="1611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x v="29"/>
    <x v="161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x v="96"/>
    <x v="161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x v="301"/>
    <x v="1614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x v="193"/>
    <x v="815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x v="9"/>
    <x v="1615"/>
    <x v="6"/>
    <s v="tabletop games"/>
    <x v="2230"/>
    <x v="2229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x v="302"/>
    <x v="1616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x v="303"/>
    <x v="1617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x v="304"/>
    <x v="1618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x v="305"/>
    <x v="1619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x v="42"/>
    <x v="1620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x v="293"/>
    <x v="1621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x v="278"/>
    <x v="1622"/>
    <x v="6"/>
    <s v="tabletop games"/>
    <x v="2237"/>
    <x v="2236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x v="0"/>
    <x v="1623"/>
    <x v="6"/>
    <s v="tabletop games"/>
    <x v="2238"/>
    <x v="2237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x v="30"/>
    <x v="1624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x v="306"/>
    <x v="1625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x v="307"/>
    <x v="1626"/>
    <x v="6"/>
    <s v="tabletop games"/>
    <x v="2241"/>
    <x v="22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x v="308"/>
    <x v="162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x v="309"/>
    <x v="1628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x v="310"/>
    <x v="17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x v="311"/>
    <x v="1629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x v="8"/>
    <x v="1630"/>
    <x v="6"/>
    <s v="tabletop games"/>
    <x v="2246"/>
    <x v="2245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x v="3"/>
    <x v="1631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x v="13"/>
    <x v="632"/>
    <x v="6"/>
    <s v="tabletop games"/>
    <x v="2248"/>
    <x v="2247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x v="312"/>
    <x v="1323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x v="313"/>
    <x v="1632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x v="84"/>
    <x v="1633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x v="212"/>
    <x v="1634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x v="40"/>
    <x v="1635"/>
    <x v="6"/>
    <s v="tabletop games"/>
    <x v="2253"/>
    <x v="225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x v="314"/>
    <x v="123"/>
    <x v="6"/>
    <s v="tabletop games"/>
    <x v="2254"/>
    <x v="2253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x v="315"/>
    <x v="311"/>
    <x v="6"/>
    <s v="tabletop games"/>
    <x v="2255"/>
    <x v="2254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x v="316"/>
    <x v="1012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x v="317"/>
    <x v="1636"/>
    <x v="6"/>
    <s v="tabletop games"/>
    <x v="2257"/>
    <x v="2256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x v="92"/>
    <x v="1637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x v="318"/>
    <x v="163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x v="319"/>
    <x v="1639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x v="320"/>
    <x v="1640"/>
    <x v="6"/>
    <s v="tabletop games"/>
    <x v="2261"/>
    <x v="226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x v="224"/>
    <x v="164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x v="31"/>
    <x v="1642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x v="144"/>
    <x v="1643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x v="321"/>
    <x v="1644"/>
    <x v="6"/>
    <s v="tabletop games"/>
    <x v="2265"/>
    <x v="2264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x v="261"/>
    <x v="16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x v="322"/>
    <x v="1646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x v="33"/>
    <x v="1647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x v="323"/>
    <x v="1648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x v="324"/>
    <x v="1649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x v="103"/>
    <x v="1650"/>
    <x v="6"/>
    <s v="tabletop games"/>
    <x v="2271"/>
    <x v="2270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x v="325"/>
    <x v="1651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x v="47"/>
    <x v="1652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x v="28"/>
    <x v="1653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x v="326"/>
    <x v="1654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x v="6"/>
    <x v="446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x v="48"/>
    <x v="1655"/>
    <x v="6"/>
    <s v="tabletop games"/>
    <x v="2277"/>
    <x v="2276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x v="306"/>
    <x v="1656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x v="224"/>
    <x v="1657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x v="327"/>
    <x v="1658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x v="85"/>
    <x v="1659"/>
    <x v="4"/>
    <s v="rock"/>
    <x v="2281"/>
    <x v="2280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x v="85"/>
    <x v="1660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x v="7"/>
    <x v="1514"/>
    <x v="4"/>
    <s v="rock"/>
    <x v="2283"/>
    <x v="2282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x v="6"/>
    <x v="1661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x v="10"/>
    <x v="1662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x v="8"/>
    <x v="1663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x v="28"/>
    <x v="1664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x v="8"/>
    <x v="1665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x v="13"/>
    <x v="1666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x v="3"/>
    <x v="1667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x v="36"/>
    <x v="1668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x v="13"/>
    <x v="832"/>
    <x v="4"/>
    <s v="rock"/>
    <x v="2292"/>
    <x v="229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x v="29"/>
    <x v="1669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x v="91"/>
    <x v="1670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x v="105"/>
    <x v="167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x v="328"/>
    <x v="1672"/>
    <x v="4"/>
    <s v="rock"/>
    <x v="2296"/>
    <x v="2295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x v="7"/>
    <x v="1673"/>
    <x v="4"/>
    <s v="rock"/>
    <x v="2297"/>
    <x v="2296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x v="2"/>
    <x v="1674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x v="329"/>
    <x v="1675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x v="7"/>
    <x v="1211"/>
    <x v="4"/>
    <s v="rock"/>
    <x v="2300"/>
    <x v="2299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x v="84"/>
    <x v="484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x v="193"/>
    <x v="131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x v="15"/>
    <x v="1676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x v="7"/>
    <x v="167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x v="7"/>
    <x v="1678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x v="13"/>
    <x v="167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x v="13"/>
    <x v="1680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x v="7"/>
    <x v="1681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x v="13"/>
    <x v="16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x v="330"/>
    <x v="168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x v="3"/>
    <x v="1684"/>
    <x v="4"/>
    <s v="indie rock"/>
    <x v="2311"/>
    <x v="230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x v="29"/>
    <x v="1685"/>
    <x v="4"/>
    <s v="indie rock"/>
    <x v="2312"/>
    <x v="2310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x v="98"/>
    <x v="150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x v="96"/>
    <x v="789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x v="33"/>
    <x v="1686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x v="3"/>
    <x v="1687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x v="3"/>
    <x v="1688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x v="10"/>
    <x v="1689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x v="29"/>
    <x v="1690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x v="15"/>
    <x v="880"/>
    <x v="4"/>
    <s v="indie rock"/>
    <x v="2320"/>
    <x v="2318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x v="115"/>
    <x v="1691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x v="56"/>
    <x v="1209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x v="216"/>
    <x v="179"/>
    <x v="7"/>
    <s v="small batch"/>
    <x v="2323"/>
    <x v="2321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x v="70"/>
    <x v="1692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x v="59"/>
    <x v="169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x v="60"/>
    <x v="1694"/>
    <x v="7"/>
    <s v="small batch"/>
    <x v="2326"/>
    <x v="2324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x v="331"/>
    <x v="1695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x v="172"/>
    <x v="1696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x v="6"/>
    <x v="1697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x v="21"/>
    <x v="1698"/>
    <x v="7"/>
    <s v="small batch"/>
    <x v="2330"/>
    <x v="2328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x v="124"/>
    <x v="1699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x v="6"/>
    <x v="1700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x v="197"/>
    <x v="170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x v="21"/>
    <x v="1702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x v="21"/>
    <x v="1703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x v="332"/>
    <x v="1704"/>
    <x v="7"/>
    <s v="small batch"/>
    <x v="2336"/>
    <x v="2334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x v="38"/>
    <x v="170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x v="7"/>
    <x v="1706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x v="238"/>
    <x v="1707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x v="6"/>
    <x v="1708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x v="50"/>
    <x v="121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x v="50"/>
    <x v="121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x v="56"/>
    <x v="462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x v="50"/>
    <x v="120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x v="50"/>
    <x v="121"/>
    <x v="2"/>
    <s v="web"/>
    <x v="2345"/>
    <x v="2343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x v="50"/>
    <x v="31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x v="53"/>
    <x v="2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x v="50"/>
    <x v="1205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x v="50"/>
    <x v="121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x v="50"/>
    <x v="121"/>
    <x v="2"/>
    <s v="web"/>
    <x v="2350"/>
    <x v="2348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x v="60"/>
    <x v="170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x v="50"/>
    <x v="121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x v="50"/>
    <x v="121"/>
    <x v="2"/>
    <s v="web"/>
    <x v="2353"/>
    <x v="2351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x v="50"/>
    <x v="380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x v="60"/>
    <x v="440"/>
    <x v="2"/>
    <s v="web"/>
    <x v="2355"/>
    <x v="2353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x v="50"/>
    <x v="121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x v="50"/>
    <x v="121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x v="50"/>
    <x v="121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x v="77"/>
    <x v="1710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x v="50"/>
    <x v="447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x v="50"/>
    <x v="121"/>
    <x v="2"/>
    <s v="web"/>
    <x v="2361"/>
    <x v="2359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x v="129"/>
    <x v="88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x v="50"/>
    <x v="121"/>
    <x v="2"/>
    <s v="web"/>
    <x v="2363"/>
    <x v="2361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x v="50"/>
    <x v="121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x v="50"/>
    <x v="121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x v="57"/>
    <x v="171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x v="60"/>
    <x v="1712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x v="50"/>
    <x v="73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x v="50"/>
    <x v="121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x v="50"/>
    <x v="372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x v="50"/>
    <x v="121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x v="56"/>
    <x v="179"/>
    <x v="2"/>
    <s v="web"/>
    <x v="2372"/>
    <x v="2370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x v="50"/>
    <x v="73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x v="50"/>
    <x v="119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x v="50"/>
    <x v="121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x v="57"/>
    <x v="1713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x v="50"/>
    <x v="121"/>
    <x v="2"/>
    <s v="web"/>
    <x v="2377"/>
    <x v="2375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x v="50"/>
    <x v="121"/>
    <x v="2"/>
    <s v="web"/>
    <x v="2378"/>
    <x v="2376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x v="50"/>
    <x v="121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x v="50"/>
    <x v="1714"/>
    <x v="2"/>
    <s v="web"/>
    <x v="2380"/>
    <x v="2378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x v="53"/>
    <x v="1715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x v="56"/>
    <x v="822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x v="65"/>
    <x v="1716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x v="60"/>
    <x v="120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x v="60"/>
    <x v="1717"/>
    <x v="2"/>
    <s v="web"/>
    <x v="2385"/>
    <x v="2383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x v="50"/>
    <x v="121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x v="60"/>
    <x v="1718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x v="60"/>
    <x v="1719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x v="50"/>
    <x v="179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x v="50"/>
    <x v="121"/>
    <x v="2"/>
    <s v="web"/>
    <x v="2390"/>
    <x v="2388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x v="50"/>
    <x v="380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x v="50"/>
    <x v="121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x v="50"/>
    <x v="73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x v="50"/>
    <x v="1720"/>
    <x v="2"/>
    <s v="web"/>
    <x v="2394"/>
    <x v="2392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x v="50"/>
    <x v="121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x v="50"/>
    <x v="119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x v="50"/>
    <x v="121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x v="50"/>
    <x v="121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x v="50"/>
    <x v="121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x v="50"/>
    <x v="121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x v="60"/>
    <x v="1721"/>
    <x v="7"/>
    <s v="food trucks"/>
    <x v="2401"/>
    <x v="239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x v="50"/>
    <x v="364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x v="123"/>
    <x v="172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x v="50"/>
    <x v="121"/>
    <x v="7"/>
    <s v="food trucks"/>
    <x v="2404"/>
    <x v="2402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x v="61"/>
    <x v="172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x v="139"/>
    <x v="1724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x v="78"/>
    <x v="1725"/>
    <x v="7"/>
    <s v="food trucks"/>
    <x v="2407"/>
    <x v="2405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x v="50"/>
    <x v="2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x v="53"/>
    <x v="468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x v="50"/>
    <x v="121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x v="60"/>
    <x v="679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x v="50"/>
    <x v="121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x v="60"/>
    <x v="1538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x v="56"/>
    <x v="1726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x v="60"/>
    <x v="1727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x v="50"/>
    <x v="144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x v="50"/>
    <x v="121"/>
    <x v="7"/>
    <s v="food trucks"/>
    <x v="2417"/>
    <x v="2415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x v="50"/>
    <x v="120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x v="50"/>
    <x v="121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x v="77"/>
    <x v="1728"/>
    <x v="7"/>
    <s v="food trucks"/>
    <x v="2420"/>
    <x v="2418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x v="50"/>
    <x v="120"/>
    <x v="7"/>
    <s v="food trucks"/>
    <x v="2421"/>
    <x v="24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x v="50"/>
    <x v="120"/>
    <x v="7"/>
    <s v="food trucks"/>
    <x v="2422"/>
    <x v="2420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x v="50"/>
    <x v="1729"/>
    <x v="7"/>
    <s v="food trucks"/>
    <x v="2423"/>
    <x v="2421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x v="60"/>
    <x v="1730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x v="50"/>
    <x v="120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x v="50"/>
    <x v="121"/>
    <x v="7"/>
    <s v="food trucks"/>
    <x v="2426"/>
    <x v="2424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x v="50"/>
    <x v="120"/>
    <x v="7"/>
    <s v="food trucks"/>
    <x v="2427"/>
    <x v="2425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x v="50"/>
    <x v="120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x v="60"/>
    <x v="1731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x v="60"/>
    <x v="678"/>
    <x v="7"/>
    <s v="food trucks"/>
    <x v="2430"/>
    <x v="2428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x v="50"/>
    <x v="120"/>
    <x v="7"/>
    <s v="food trucks"/>
    <x v="2431"/>
    <x v="242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x v="50"/>
    <x v="120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x v="50"/>
    <x v="121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x v="50"/>
    <x v="31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x v="50"/>
    <x v="1732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x v="50"/>
    <x v="377"/>
    <x v="7"/>
    <s v="food trucks"/>
    <x v="2436"/>
    <x v="2434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x v="50"/>
    <x v="121"/>
    <x v="7"/>
    <s v="food trucks"/>
    <x v="2437"/>
    <x v="2435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x v="50"/>
    <x v="73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x v="50"/>
    <x v="121"/>
    <x v="7"/>
    <s v="food trucks"/>
    <x v="2439"/>
    <x v="2437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x v="50"/>
    <x v="144"/>
    <x v="7"/>
    <s v="food trucks"/>
    <x v="2440"/>
    <x v="2438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x v="29"/>
    <x v="173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x v="9"/>
    <x v="9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x v="195"/>
    <x v="1734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x v="15"/>
    <x v="1735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x v="36"/>
    <x v="1624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x v="239"/>
    <x v="1736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x v="333"/>
    <x v="1737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x v="29"/>
    <x v="173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x v="29"/>
    <x v="466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x v="21"/>
    <x v="1739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x v="41"/>
    <x v="1740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x v="84"/>
    <x v="1741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x v="19"/>
    <x v="3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x v="7"/>
    <x v="1742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x v="112"/>
    <x v="78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x v="141"/>
    <x v="1743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x v="21"/>
    <x v="1744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x v="5"/>
    <x v="1745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x v="21"/>
    <x v="123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x v="7"/>
    <x v="174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x v="3"/>
    <x v="1747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x v="38"/>
    <x v="1748"/>
    <x v="4"/>
    <s v="indie rock"/>
    <x v="2462"/>
    <x v="2459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x v="31"/>
    <x v="1117"/>
    <x v="4"/>
    <s v="indie rock"/>
    <x v="2463"/>
    <x v="2460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x v="38"/>
    <x v="123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x v="144"/>
    <x v="1105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x v="8"/>
    <x v="1749"/>
    <x v="4"/>
    <s v="indie rock"/>
    <x v="2466"/>
    <x v="246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x v="17"/>
    <x v="1750"/>
    <x v="4"/>
    <s v="indie rock"/>
    <x v="2467"/>
    <x v="246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x v="13"/>
    <x v="1392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x v="35"/>
    <x v="175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x v="33"/>
    <x v="1752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x v="30"/>
    <x v="175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x v="104"/>
    <x v="276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x v="8"/>
    <x v="1754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x v="8"/>
    <x v="1755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x v="2"/>
    <x v="1090"/>
    <x v="4"/>
    <s v="indie rock"/>
    <x v="2475"/>
    <x v="2472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x v="2"/>
    <x v="1756"/>
    <x v="4"/>
    <s v="indie rock"/>
    <x v="2476"/>
    <x v="2473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x v="193"/>
    <x v="1757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x v="30"/>
    <x v="1758"/>
    <x v="4"/>
    <s v="indie rock"/>
    <x v="2478"/>
    <x v="2475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x v="18"/>
    <x v="175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x v="8"/>
    <x v="404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x v="40"/>
    <x v="1760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x v="8"/>
    <x v="1665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x v="35"/>
    <x v="1761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x v="17"/>
    <x v="1762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x v="33"/>
    <x v="1763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x v="334"/>
    <x v="1764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x v="8"/>
    <x v="1765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x v="13"/>
    <x v="1766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x v="84"/>
    <x v="1767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x v="10"/>
    <x v="1768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x v="33"/>
    <x v="1769"/>
    <x v="4"/>
    <s v="indie rock"/>
    <x v="2491"/>
    <x v="2488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x v="105"/>
    <x v="1770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x v="32"/>
    <x v="1771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x v="7"/>
    <x v="1772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x v="30"/>
    <x v="147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x v="8"/>
    <x v="1773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x v="40"/>
    <x v="1774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x v="6"/>
    <x v="1775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x v="195"/>
    <x v="1776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x v="40"/>
    <x v="1777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x v="56"/>
    <x v="1778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x v="50"/>
    <x v="1779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x v="50"/>
    <x v="121"/>
    <x v="7"/>
    <s v="restaurants"/>
    <x v="2503"/>
    <x v="250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x v="50"/>
    <x v="121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x v="50"/>
    <x v="121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x v="60"/>
    <x v="2"/>
    <x v="7"/>
    <s v="restaurants"/>
    <x v="2506"/>
    <x v="2503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x v="50"/>
    <x v="121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x v="50"/>
    <x v="121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x v="60"/>
    <x v="669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x v="50"/>
    <x v="822"/>
    <x v="7"/>
    <s v="restaurants"/>
    <x v="2510"/>
    <x v="2507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x v="50"/>
    <x v="121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x v="50"/>
    <x v="121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x v="50"/>
    <x v="121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x v="53"/>
    <x v="1780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x v="118"/>
    <x v="1781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x v="50"/>
    <x v="121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x v="54"/>
    <x v="1782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x v="50"/>
    <x v="121"/>
    <x v="7"/>
    <s v="restaurants"/>
    <x v="2518"/>
    <x v="2515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x v="50"/>
    <x v="1783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x v="50"/>
    <x v="121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x v="15"/>
    <x v="1784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x v="8"/>
    <x v="1785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x v="94"/>
    <x v="1786"/>
    <x v="4"/>
    <s v="classical music"/>
    <x v="2523"/>
    <x v="2520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x v="21"/>
    <x v="1787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x v="8"/>
    <x v="1788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x v="40"/>
    <x v="1789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x v="21"/>
    <x v="21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x v="13"/>
    <x v="1790"/>
    <x v="4"/>
    <s v="classical music"/>
    <x v="2528"/>
    <x v="252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x v="3"/>
    <x v="1791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x v="8"/>
    <x v="1792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x v="8"/>
    <x v="17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x v="9"/>
    <x v="1794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x v="38"/>
    <x v="772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x v="2"/>
    <x v="1795"/>
    <x v="4"/>
    <s v="classical music"/>
    <x v="2534"/>
    <x v="2531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x v="3"/>
    <x v="1796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x v="31"/>
    <x v="1797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x v="5"/>
    <x v="101"/>
    <x v="4"/>
    <s v="classical music"/>
    <x v="2537"/>
    <x v="2534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x v="40"/>
    <x v="1798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x v="8"/>
    <x v="1799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x v="33"/>
    <x v="1800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x v="13"/>
    <x v="35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x v="3"/>
    <x v="1801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x v="94"/>
    <x v="1802"/>
    <x v="4"/>
    <s v="classical music"/>
    <x v="2543"/>
    <x v="254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x v="7"/>
    <x v="1803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x v="228"/>
    <x v="1804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x v="20"/>
    <x v="180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x v="28"/>
    <x v="1806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x v="21"/>
    <x v="1807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x v="33"/>
    <x v="1808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x v="7"/>
    <x v="1809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x v="33"/>
    <x v="1810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x v="13"/>
    <x v="1811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x v="94"/>
    <x v="1812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x v="4"/>
    <x v="1813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x v="13"/>
    <x v="181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x v="6"/>
    <x v="1815"/>
    <x v="4"/>
    <s v="classical music"/>
    <x v="2556"/>
    <x v="2553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x v="90"/>
    <x v="1816"/>
    <x v="4"/>
    <s v="classical music"/>
    <x v="2557"/>
    <x v="2554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x v="15"/>
    <x v="1817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x v="38"/>
    <x v="1818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x v="8"/>
    <x v="1819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x v="50"/>
    <x v="121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x v="60"/>
    <x v="380"/>
    <x v="7"/>
    <s v="food trucks"/>
    <x v="2562"/>
    <x v="255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x v="50"/>
    <x v="121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x v="50"/>
    <x v="121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x v="60"/>
    <x v="101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x v="50"/>
    <x v="121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x v="50"/>
    <x v="88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x v="60"/>
    <x v="73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x v="53"/>
    <x v="1820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x v="60"/>
    <x v="1821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x v="50"/>
    <x v="368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x v="50"/>
    <x v="121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x v="50"/>
    <x v="121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x v="50"/>
    <x v="121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x v="50"/>
    <x v="121"/>
    <x v="7"/>
    <s v="food trucks"/>
    <x v="2575"/>
    <x v="2572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x v="50"/>
    <x v="121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x v="50"/>
    <x v="121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x v="50"/>
    <x v="121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x v="50"/>
    <x v="182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x v="60"/>
    <x v="156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x v="57"/>
    <x v="1823"/>
    <x v="7"/>
    <s v="food trucks"/>
    <x v="2581"/>
    <x v="2578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x v="50"/>
    <x v="120"/>
    <x v="7"/>
    <s v="food trucks"/>
    <x v="2582"/>
    <x v="257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x v="60"/>
    <x v="120"/>
    <x v="7"/>
    <s v="food trucks"/>
    <x v="2583"/>
    <x v="258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x v="50"/>
    <x v="121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x v="50"/>
    <x v="73"/>
    <x v="7"/>
    <s v="food trucks"/>
    <x v="2585"/>
    <x v="258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x v="50"/>
    <x v="144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x v="53"/>
    <x v="182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x v="65"/>
    <x v="18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x v="50"/>
    <x v="144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x v="50"/>
    <x v="121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x v="53"/>
    <x v="31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x v="50"/>
    <x v="73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x v="50"/>
    <x v="121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x v="50"/>
    <x v="120"/>
    <x v="7"/>
    <s v="food trucks"/>
    <x v="2594"/>
    <x v="2591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x v="81"/>
    <x v="1826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x v="148"/>
    <x v="182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x v="52"/>
    <x v="1828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x v="115"/>
    <x v="1829"/>
    <x v="7"/>
    <s v="food trucks"/>
    <x v="2598"/>
    <x v="2595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x v="60"/>
    <x v="656"/>
    <x v="7"/>
    <s v="food trucks"/>
    <x v="2599"/>
    <x v="2596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x v="113"/>
    <x v="1830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x v="335"/>
    <x v="95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x v="336"/>
    <x v="1831"/>
    <x v="2"/>
    <s v="space exploration"/>
    <x v="2602"/>
    <x v="2599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x v="7"/>
    <x v="1832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x v="3"/>
    <x v="183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x v="13"/>
    <x v="1834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x v="5"/>
    <x v="1835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x v="326"/>
    <x v="799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x v="337"/>
    <x v="1836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x v="272"/>
    <x v="1837"/>
    <x v="2"/>
    <s v="space exploration"/>
    <x v="2609"/>
    <x v="260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x v="48"/>
    <x v="1838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x v="338"/>
    <x v="1839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x v="174"/>
    <x v="700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x v="7"/>
    <x v="1840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x v="21"/>
    <x v="184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x v="106"/>
    <x v="1842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x v="41"/>
    <x v="1843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x v="339"/>
    <x v="1844"/>
    <x v="2"/>
    <s v="space exploration"/>
    <x v="2617"/>
    <x v="2614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x v="2"/>
    <x v="1845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x v="340"/>
    <x v="1341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x v="124"/>
    <x v="1846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x v="91"/>
    <x v="1847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x v="26"/>
    <x v="1848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x v="35"/>
    <x v="1849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x v="341"/>
    <x v="905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x v="342"/>
    <x v="1850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x v="20"/>
    <x v="150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x v="343"/>
    <x v="1851"/>
    <x v="2"/>
    <s v="space exploration"/>
    <x v="2627"/>
    <x v="2624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x v="5"/>
    <x v="1852"/>
    <x v="2"/>
    <s v="space exploration"/>
    <x v="2628"/>
    <x v="2625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x v="30"/>
    <x v="1853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x v="137"/>
    <x v="1854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x v="41"/>
    <x v="1855"/>
    <x v="2"/>
    <s v="space exploration"/>
    <x v="2631"/>
    <x v="2628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x v="0"/>
    <x v="1856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x v="255"/>
    <x v="1857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x v="6"/>
    <x v="1858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x v="8"/>
    <x v="185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x v="229"/>
    <x v="1860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x v="183"/>
    <x v="1861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x v="21"/>
    <x v="1862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x v="344"/>
    <x v="1863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x v="6"/>
    <x v="186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x v="60"/>
    <x v="2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x v="50"/>
    <x v="121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x v="122"/>
    <x v="186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x v="53"/>
    <x v="1866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x v="57"/>
    <x v="1867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x v="59"/>
    <x v="1868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x v="60"/>
    <x v="1028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x v="60"/>
    <x v="1869"/>
    <x v="2"/>
    <s v="space exploration"/>
    <x v="2648"/>
    <x v="2644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x v="50"/>
    <x v="1870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x v="60"/>
    <x v="1871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x v="53"/>
    <x v="187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x v="60"/>
    <x v="187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x v="81"/>
    <x v="187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x v="50"/>
    <x v="434"/>
    <x v="2"/>
    <s v="space exploration"/>
    <x v="2654"/>
    <x v="2650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x v="70"/>
    <x v="1875"/>
    <x v="2"/>
    <s v="space exploration"/>
    <x v="2655"/>
    <x v="2651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x v="57"/>
    <x v="187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x v="118"/>
    <x v="18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x v="50"/>
    <x v="1878"/>
    <x v="2"/>
    <s v="space exploration"/>
    <x v="2658"/>
    <x v="2654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x v="56"/>
    <x v="1879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x v="50"/>
    <x v="1880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x v="33"/>
    <x v="1881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x v="13"/>
    <x v="1882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x v="2"/>
    <x v="1883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x v="33"/>
    <x v="188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x v="4"/>
    <x v="1885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x v="175"/>
    <x v="1886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x v="38"/>
    <x v="1887"/>
    <x v="2"/>
    <s v="makerspaces"/>
    <x v="2667"/>
    <x v="2663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x v="193"/>
    <x v="1888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x v="105"/>
    <x v="1889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x v="52"/>
    <x v="1890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x v="57"/>
    <x v="1891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x v="69"/>
    <x v="189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x v="58"/>
    <x v="1893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x v="163"/>
    <x v="1894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x v="59"/>
    <x v="1895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x v="119"/>
    <x v="189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x v="82"/>
    <x v="1897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x v="50"/>
    <x v="1898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x v="50"/>
    <x v="878"/>
    <x v="2"/>
    <s v="makerspaces"/>
    <x v="2679"/>
    <x v="2675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x v="60"/>
    <x v="15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x v="60"/>
    <x v="440"/>
    <x v="7"/>
    <s v="food trucks"/>
    <x v="2681"/>
    <x v="2677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x v="58"/>
    <x v="189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x v="50"/>
    <x v="1028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x v="60"/>
    <x v="438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x v="50"/>
    <x v="119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x v="50"/>
    <x v="121"/>
    <x v="7"/>
    <s v="food trucks"/>
    <x v="2686"/>
    <x v="2682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x v="50"/>
    <x v="121"/>
    <x v="7"/>
    <s v="food trucks"/>
    <x v="2687"/>
    <x v="2683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x v="50"/>
    <x v="1900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x v="50"/>
    <x v="120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x v="57"/>
    <x v="1901"/>
    <x v="7"/>
    <s v="food trucks"/>
    <x v="2690"/>
    <x v="2686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x v="50"/>
    <x v="827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x v="60"/>
    <x v="380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x v="60"/>
    <x v="140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x v="50"/>
    <x v="120"/>
    <x v="7"/>
    <s v="food trucks"/>
    <x v="2694"/>
    <x v="2690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x v="50"/>
    <x v="1902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x v="52"/>
    <x v="1903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x v="73"/>
    <x v="1904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x v="50"/>
    <x v="1905"/>
    <x v="7"/>
    <s v="food trucks"/>
    <x v="2698"/>
    <x v="2694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x v="50"/>
    <x v="121"/>
    <x v="7"/>
    <s v="food trucks"/>
    <x v="2699"/>
    <x v="2695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x v="60"/>
    <x v="827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x v="132"/>
    <x v="78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x v="122"/>
    <x v="1906"/>
    <x v="1"/>
    <s v="spaces"/>
    <x v="2702"/>
    <x v="269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x v="3"/>
    <x v="190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x v="52"/>
    <x v="1908"/>
    <x v="1"/>
    <s v="spaces"/>
    <x v="2704"/>
    <x v="2700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x v="57"/>
    <x v="1909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x v="20"/>
    <x v="1910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x v="345"/>
    <x v="423"/>
    <x v="1"/>
    <s v="spaces"/>
    <x v="2707"/>
    <x v="2703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x v="145"/>
    <x v="1911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x v="21"/>
    <x v="1912"/>
    <x v="1"/>
    <s v="spaces"/>
    <x v="2709"/>
    <x v="2705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x v="224"/>
    <x v="1913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x v="7"/>
    <x v="1914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x v="26"/>
    <x v="1915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x v="21"/>
    <x v="1694"/>
    <x v="1"/>
    <s v="spaces"/>
    <x v="2713"/>
    <x v="2709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x v="31"/>
    <x v="1916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x v="213"/>
    <x v="1917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x v="28"/>
    <x v="1085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x v="28"/>
    <x v="1918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x v="3"/>
    <x v="1919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x v="15"/>
    <x v="1920"/>
    <x v="1"/>
    <s v="spaces"/>
    <x v="2719"/>
    <x v="2715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x v="90"/>
    <x v="1921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x v="346"/>
    <x v="291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x v="169"/>
    <x v="192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x v="49"/>
    <x v="1923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x v="347"/>
    <x v="1924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x v="14"/>
    <x v="1925"/>
    <x v="2"/>
    <s v="hardware"/>
    <x v="2725"/>
    <x v="2721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x v="6"/>
    <x v="1926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x v="348"/>
    <x v="1927"/>
    <x v="2"/>
    <s v="hardware"/>
    <x v="2727"/>
    <x v="27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x v="180"/>
    <x v="1928"/>
    <x v="2"/>
    <s v="hardware"/>
    <x v="2728"/>
    <x v="272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x v="3"/>
    <x v="1929"/>
    <x v="2"/>
    <s v="hardware"/>
    <x v="2729"/>
    <x v="2725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x v="106"/>
    <x v="1810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x v="3"/>
    <x v="1930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x v="90"/>
    <x v="1931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x v="29"/>
    <x v="1932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x v="349"/>
    <x v="193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x v="350"/>
    <x v="193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x v="4"/>
    <x v="19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x v="351"/>
    <x v="1936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x v="34"/>
    <x v="1937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x v="352"/>
    <x v="1621"/>
    <x v="2"/>
    <s v="hardware"/>
    <x v="2739"/>
    <x v="2735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x v="33"/>
    <x v="1938"/>
    <x v="2"/>
    <s v="hardware"/>
    <x v="2740"/>
    <x v="2736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x v="50"/>
    <x v="435"/>
    <x v="3"/>
    <s v="children's books"/>
    <x v="2741"/>
    <x v="2737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x v="129"/>
    <x v="1939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x v="50"/>
    <x v="121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x v="62"/>
    <x v="1940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x v="66"/>
    <x v="1941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x v="117"/>
    <x v="1281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x v="58"/>
    <x v="431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x v="60"/>
    <x v="508"/>
    <x v="3"/>
    <s v="children's books"/>
    <x v="2748"/>
    <x v="2744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x v="60"/>
    <x v="687"/>
    <x v="3"/>
    <s v="children's books"/>
    <x v="2749"/>
    <x v="2745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x v="50"/>
    <x v="121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x v="50"/>
    <x v="121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x v="57"/>
    <x v="1942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x v="118"/>
    <x v="12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x v="50"/>
    <x v="121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x v="221"/>
    <x v="1943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x v="54"/>
    <x v="1944"/>
    <x v="3"/>
    <s v="children's books"/>
    <x v="2756"/>
    <x v="2752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x v="60"/>
    <x v="144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x v="81"/>
    <x v="492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x v="57"/>
    <x v="1780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x v="50"/>
    <x v="121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x v="60"/>
    <x v="373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x v="60"/>
    <x v="380"/>
    <x v="3"/>
    <s v="children's books"/>
    <x v="2762"/>
    <x v="2758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x v="50"/>
    <x v="179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x v="60"/>
    <x v="784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x v="50"/>
    <x v="121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x v="53"/>
    <x v="380"/>
    <x v="3"/>
    <s v="children's books"/>
    <x v="2766"/>
    <x v="2762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x v="60"/>
    <x v="1945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x v="51"/>
    <x v="194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x v="50"/>
    <x v="120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x v="54"/>
    <x v="640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x v="50"/>
    <x v="121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x v="50"/>
    <x v="121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x v="50"/>
    <x v="120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x v="51"/>
    <x v="19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x v="56"/>
    <x v="753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x v="59"/>
    <x v="1948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x v="50"/>
    <x v="119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x v="73"/>
    <x v="1949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x v="53"/>
    <x v="444"/>
    <x v="3"/>
    <s v="children's books"/>
    <x v="2779"/>
    <x v="2775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x v="50"/>
    <x v="121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x v="2"/>
    <x v="1192"/>
    <x v="1"/>
    <s v="plays"/>
    <x v="2781"/>
    <x v="2777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x v="28"/>
    <x v="583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x v="41"/>
    <x v="1950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x v="17"/>
    <x v="1951"/>
    <x v="1"/>
    <s v="plays"/>
    <x v="2784"/>
    <x v="2780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x v="2"/>
    <x v="1952"/>
    <x v="1"/>
    <s v="plays"/>
    <x v="2785"/>
    <x v="2781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x v="90"/>
    <x v="1953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x v="28"/>
    <x v="9"/>
    <x v="1"/>
    <s v="plays"/>
    <x v="2787"/>
    <x v="2783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x v="33"/>
    <x v="587"/>
    <x v="1"/>
    <s v="plays"/>
    <x v="2788"/>
    <x v="2784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x v="7"/>
    <x v="1954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x v="2"/>
    <x v="371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x v="33"/>
    <x v="1955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x v="29"/>
    <x v="1223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x v="38"/>
    <x v="195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x v="95"/>
    <x v="380"/>
    <x v="1"/>
    <s v="plays"/>
    <x v="2794"/>
    <x v="2790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x v="3"/>
    <x v="1957"/>
    <x v="1"/>
    <s v="plays"/>
    <x v="2795"/>
    <x v="2791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x v="31"/>
    <x v="878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x v="33"/>
    <x v="1958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x v="7"/>
    <x v="1959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x v="16"/>
    <x v="1960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x v="18"/>
    <x v="1961"/>
    <x v="1"/>
    <s v="plays"/>
    <x v="2800"/>
    <x v="279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x v="18"/>
    <x v="1256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x v="21"/>
    <x v="1962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x v="30"/>
    <x v="196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x v="41"/>
    <x v="73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x v="5"/>
    <x v="1964"/>
    <x v="1"/>
    <s v="plays"/>
    <x v="2805"/>
    <x v="2801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x v="20"/>
    <x v="1965"/>
    <x v="1"/>
    <s v="plays"/>
    <x v="2806"/>
    <x v="2802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x v="9"/>
    <x v="1966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x v="8"/>
    <x v="109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x v="21"/>
    <x v="1967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x v="29"/>
    <x v="1968"/>
    <x v="1"/>
    <s v="plays"/>
    <x v="2810"/>
    <x v="280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x v="8"/>
    <x v="1969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x v="40"/>
    <x v="192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x v="30"/>
    <x v="1970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x v="29"/>
    <x v="1971"/>
    <x v="1"/>
    <s v="plays"/>
    <x v="2814"/>
    <x v="2810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x v="186"/>
    <x v="1972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x v="24"/>
    <x v="197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x v="22"/>
    <x v="1974"/>
    <x v="1"/>
    <s v="plays"/>
    <x v="2817"/>
    <x v="2813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x v="6"/>
    <x v="197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x v="2"/>
    <x v="1976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x v="104"/>
    <x v="1977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x v="8"/>
    <x v="134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x v="8"/>
    <x v="418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x v="39"/>
    <x v="1978"/>
    <x v="1"/>
    <s v="plays"/>
    <x v="2823"/>
    <x v="2819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x v="16"/>
    <x v="693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x v="33"/>
    <x v="1979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x v="29"/>
    <x v="1980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x v="28"/>
    <x v="1981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x v="8"/>
    <x v="1982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x v="13"/>
    <x v="1983"/>
    <x v="1"/>
    <s v="plays"/>
    <x v="2829"/>
    <x v="2825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x v="8"/>
    <x v="1984"/>
    <x v="1"/>
    <s v="plays"/>
    <x v="2830"/>
    <x v="282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x v="38"/>
    <x v="19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x v="41"/>
    <x v="1986"/>
    <x v="1"/>
    <s v="plays"/>
    <x v="2832"/>
    <x v="2828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x v="29"/>
    <x v="1987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x v="106"/>
    <x v="1988"/>
    <x v="1"/>
    <s v="plays"/>
    <x v="2834"/>
    <x v="283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x v="229"/>
    <x v="1989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x v="29"/>
    <x v="1990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x v="8"/>
    <x v="785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x v="28"/>
    <x v="1991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x v="38"/>
    <x v="1992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x v="3"/>
    <x v="1993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x v="60"/>
    <x v="119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x v="50"/>
    <x v="121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x v="50"/>
    <x v="121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x v="62"/>
    <x v="179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x v="188"/>
    <x v="199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x v="50"/>
    <x v="121"/>
    <x v="1"/>
    <s v="plays"/>
    <x v="2846"/>
    <x v="2842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x v="50"/>
    <x v="121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x v="50"/>
    <x v="457"/>
    <x v="1"/>
    <s v="plays"/>
    <x v="2848"/>
    <x v="2844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x v="60"/>
    <x v="144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x v="65"/>
    <x v="1995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x v="50"/>
    <x v="121"/>
    <x v="1"/>
    <s v="plays"/>
    <x v="2851"/>
    <x v="2847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x v="53"/>
    <x v="1996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x v="50"/>
    <x v="121"/>
    <x v="1"/>
    <s v="plays"/>
    <x v="2853"/>
    <x v="2849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x v="72"/>
    <x v="1997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x v="119"/>
    <x v="88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x v="62"/>
    <x v="821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x v="68"/>
    <x v="13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x v="50"/>
    <x v="121"/>
    <x v="1"/>
    <s v="plays"/>
    <x v="2858"/>
    <x v="2854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x v="53"/>
    <x v="431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x v="113"/>
    <x v="1998"/>
    <x v="1"/>
    <s v="plays"/>
    <x v="2860"/>
    <x v="28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x v="188"/>
    <x v="1999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x v="50"/>
    <x v="1714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x v="50"/>
    <x v="135"/>
    <x v="1"/>
    <s v="plays"/>
    <x v="2863"/>
    <x v="2859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x v="53"/>
    <x v="140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x v="50"/>
    <x v="121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x v="60"/>
    <x v="377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x v="68"/>
    <x v="2000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x v="72"/>
    <x v="2001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x v="60"/>
    <x v="1238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x v="77"/>
    <x v="160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x v="62"/>
    <x v="1582"/>
    <x v="1"/>
    <s v="plays"/>
    <x v="2871"/>
    <x v="2867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x v="50"/>
    <x v="121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x v="151"/>
    <x v="2002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x v="62"/>
    <x v="200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x v="50"/>
    <x v="1029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x v="50"/>
    <x v="121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x v="57"/>
    <x v="149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x v="53"/>
    <x v="2004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x v="50"/>
    <x v="2005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x v="61"/>
    <x v="2006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x v="50"/>
    <x v="121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x v="122"/>
    <x v="2007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x v="118"/>
    <x v="2008"/>
    <x v="1"/>
    <s v="plays"/>
    <x v="2883"/>
    <x v="2879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x v="50"/>
    <x v="2009"/>
    <x v="1"/>
    <s v="plays"/>
    <x v="2884"/>
    <x v="2880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x v="69"/>
    <x v="433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x v="62"/>
    <x v="119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x v="50"/>
    <x v="144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x v="50"/>
    <x v="121"/>
    <x v="1"/>
    <s v="plays"/>
    <x v="2888"/>
    <x v="2884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x v="151"/>
    <x v="2010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x v="60"/>
    <x v="582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x v="56"/>
    <x v="1594"/>
    <x v="1"/>
    <s v="plays"/>
    <x v="2891"/>
    <x v="2887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x v="114"/>
    <x v="2011"/>
    <x v="1"/>
    <s v="plays"/>
    <x v="2892"/>
    <x v="2888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x v="60"/>
    <x v="381"/>
    <x v="1"/>
    <s v="plays"/>
    <x v="2893"/>
    <x v="2889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x v="50"/>
    <x v="121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x v="62"/>
    <x v="2012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x v="70"/>
    <x v="2013"/>
    <x v="1"/>
    <s v="plays"/>
    <x v="2896"/>
    <x v="2892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x v="62"/>
    <x v="201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x v="65"/>
    <x v="2015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x v="50"/>
    <x v="121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x v="353"/>
    <x v="2016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x v="60"/>
    <x v="362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x v="50"/>
    <x v="380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x v="60"/>
    <x v="2017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x v="62"/>
    <x v="644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x v="82"/>
    <x v="2018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x v="114"/>
    <x v="2019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x v="50"/>
    <x v="120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x v="56"/>
    <x v="1775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x v="50"/>
    <x v="135"/>
    <x v="1"/>
    <s v="plays"/>
    <x v="2909"/>
    <x v="2905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x v="50"/>
    <x v="120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x v="121"/>
    <x v="2020"/>
    <x v="1"/>
    <s v="plays"/>
    <x v="2911"/>
    <x v="2907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x v="51"/>
    <x v="2021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x v="50"/>
    <x v="120"/>
    <x v="1"/>
    <s v="plays"/>
    <x v="2913"/>
    <x v="2909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x v="50"/>
    <x v="120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x v="220"/>
    <x v="2022"/>
    <x v="1"/>
    <s v="plays"/>
    <x v="2915"/>
    <x v="2911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x v="59"/>
    <x v="2023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x v="66"/>
    <x v="2024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x v="117"/>
    <x v="353"/>
    <x v="1"/>
    <s v="plays"/>
    <x v="2918"/>
    <x v="2914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x v="114"/>
    <x v="434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x v="117"/>
    <x v="2025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x v="32"/>
    <x v="1340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x v="8"/>
    <x v="160"/>
    <x v="1"/>
    <s v="musical"/>
    <x v="2922"/>
    <x v="2918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x v="8"/>
    <x v="179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x v="33"/>
    <x v="2026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x v="21"/>
    <x v="2027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x v="105"/>
    <x v="753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x v="26"/>
    <x v="2028"/>
    <x v="1"/>
    <s v="musical"/>
    <x v="2927"/>
    <x v="2923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x v="8"/>
    <x v="683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x v="21"/>
    <x v="2029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x v="7"/>
    <x v="2030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x v="6"/>
    <x v="596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x v="2"/>
    <x v="2031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x v="33"/>
    <x v="2032"/>
    <x v="1"/>
    <s v="musical"/>
    <x v="2933"/>
    <x v="2929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x v="29"/>
    <x v="2033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x v="7"/>
    <x v="203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x v="30"/>
    <x v="1753"/>
    <x v="1"/>
    <s v="musical"/>
    <x v="2936"/>
    <x v="2932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x v="18"/>
    <x v="2035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x v="7"/>
    <x v="2036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x v="33"/>
    <x v="2037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x v="13"/>
    <x v="12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x v="50"/>
    <x v="120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x v="68"/>
    <x v="2038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x v="50"/>
    <x v="121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x v="60"/>
    <x v="101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x v="50"/>
    <x v="121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x v="50"/>
    <x v="120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x v="65"/>
    <x v="2039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x v="50"/>
    <x v="2040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x v="56"/>
    <x v="381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x v="50"/>
    <x v="121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x v="53"/>
    <x v="2041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x v="59"/>
    <x v="2042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x v="50"/>
    <x v="2043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x v="50"/>
    <x v="121"/>
    <x v="1"/>
    <s v="spaces"/>
    <x v="2954"/>
    <x v="2950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x v="64"/>
    <x v="177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x v="123"/>
    <x v="204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x v="53"/>
    <x v="723"/>
    <x v="1"/>
    <s v="spaces"/>
    <x v="2957"/>
    <x v="2953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x v="50"/>
    <x v="121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x v="50"/>
    <x v="121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x v="50"/>
    <x v="121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x v="5"/>
    <x v="204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x v="108"/>
    <x v="546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x v="13"/>
    <x v="2046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x v="7"/>
    <x v="2047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x v="15"/>
    <x v="2048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x v="35"/>
    <x v="2049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x v="35"/>
    <x v="2050"/>
    <x v="1"/>
    <s v="plays"/>
    <x v="2967"/>
    <x v="2963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x v="6"/>
    <x v="2051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x v="200"/>
    <x v="20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x v="6"/>
    <x v="205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x v="8"/>
    <x v="2054"/>
    <x v="1"/>
    <s v="plays"/>
    <x v="2971"/>
    <x v="2967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x v="2"/>
    <x v="2055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x v="215"/>
    <x v="2056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x v="21"/>
    <x v="124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x v="8"/>
    <x v="2057"/>
    <x v="1"/>
    <s v="plays"/>
    <x v="2975"/>
    <x v="2971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x v="193"/>
    <x v="2058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x v="35"/>
    <x v="78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x v="32"/>
    <x v="2059"/>
    <x v="1"/>
    <s v="plays"/>
    <x v="2978"/>
    <x v="2974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x v="7"/>
    <x v="2060"/>
    <x v="1"/>
    <s v="plays"/>
    <x v="2979"/>
    <x v="2975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x v="15"/>
    <x v="709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x v="32"/>
    <x v="1290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x v="21"/>
    <x v="1149"/>
    <x v="1"/>
    <s v="spaces"/>
    <x v="2982"/>
    <x v="297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x v="92"/>
    <x v="2061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x v="8"/>
    <x v="2062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x v="108"/>
    <x v="2063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x v="6"/>
    <x v="2064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x v="5"/>
    <x v="206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x v="8"/>
    <x v="669"/>
    <x v="1"/>
    <s v="spaces"/>
    <x v="2988"/>
    <x v="2984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x v="93"/>
    <x v="2066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x v="8"/>
    <x v="206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x v="33"/>
    <x v="2068"/>
    <x v="1"/>
    <s v="spaces"/>
    <x v="2991"/>
    <x v="2987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x v="2"/>
    <x v="2069"/>
    <x v="1"/>
    <s v="spaces"/>
    <x v="2992"/>
    <x v="298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x v="8"/>
    <x v="1187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x v="354"/>
    <x v="2070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x v="2"/>
    <x v="2071"/>
    <x v="1"/>
    <s v="spaces"/>
    <x v="2995"/>
    <x v="299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x v="174"/>
    <x v="2072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x v="3"/>
    <x v="2073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x v="33"/>
    <x v="2074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x v="17"/>
    <x v="207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x v="8"/>
    <x v="368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x v="355"/>
    <x v="2076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x v="15"/>
    <x v="2077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x v="7"/>
    <x v="207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x v="40"/>
    <x v="20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x v="28"/>
    <x v="2080"/>
    <x v="1"/>
    <s v="spaces"/>
    <x v="3005"/>
    <x v="3000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x v="29"/>
    <x v="2081"/>
    <x v="1"/>
    <s v="spaces"/>
    <x v="3006"/>
    <x v="3001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x v="144"/>
    <x v="1205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x v="7"/>
    <x v="2082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x v="28"/>
    <x v="2083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x v="137"/>
    <x v="2084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x v="39"/>
    <x v="2085"/>
    <x v="1"/>
    <s v="spaces"/>
    <x v="3011"/>
    <x v="3006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x v="16"/>
    <x v="2086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x v="96"/>
    <x v="2087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x v="40"/>
    <x v="2088"/>
    <x v="1"/>
    <s v="spaces"/>
    <x v="3014"/>
    <x v="3009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x v="33"/>
    <x v="2089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x v="33"/>
    <x v="2090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x v="6"/>
    <x v="2091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x v="7"/>
    <x v="2092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x v="10"/>
    <x v="2093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x v="7"/>
    <x v="2094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x v="31"/>
    <x v="901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x v="7"/>
    <x v="209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x v="33"/>
    <x v="2096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x v="351"/>
    <x v="209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x v="120"/>
    <x v="2098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x v="1"/>
    <x v="1769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x v="26"/>
    <x v="2099"/>
    <x v="1"/>
    <s v="spaces"/>
    <x v="3027"/>
    <x v="3022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x v="239"/>
    <x v="2100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x v="5"/>
    <x v="2101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x v="13"/>
    <x v="2102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x v="8"/>
    <x v="246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x v="37"/>
    <x v="1302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x v="92"/>
    <x v="210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x v="40"/>
    <x v="2104"/>
    <x v="1"/>
    <s v="spaces"/>
    <x v="3034"/>
    <x v="3029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x v="15"/>
    <x v="2105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x v="37"/>
    <x v="2106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x v="182"/>
    <x v="2107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x v="7"/>
    <x v="2108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x v="15"/>
    <x v="2109"/>
    <x v="1"/>
    <s v="spaces"/>
    <x v="3039"/>
    <x v="3034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x v="29"/>
    <x v="2110"/>
    <x v="1"/>
    <s v="spaces"/>
    <x v="3040"/>
    <x v="3035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x v="5"/>
    <x v="2111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x v="30"/>
    <x v="2112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x v="5"/>
    <x v="2113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x v="15"/>
    <x v="2114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x v="18"/>
    <x v="2115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x v="87"/>
    <x v="2116"/>
    <x v="1"/>
    <s v="spaces"/>
    <x v="3046"/>
    <x v="3041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x v="328"/>
    <x v="2117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x v="183"/>
    <x v="2118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x v="13"/>
    <x v="1793"/>
    <x v="1"/>
    <s v="spaces"/>
    <x v="3049"/>
    <x v="3044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x v="6"/>
    <x v="2119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x v="148"/>
    <x v="2120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x v="50"/>
    <x v="822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x v="50"/>
    <x v="140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x v="50"/>
    <x v="121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x v="50"/>
    <x v="120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x v="50"/>
    <x v="121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x v="50"/>
    <x v="121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x v="50"/>
    <x v="120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x v="56"/>
    <x v="2121"/>
    <x v="1"/>
    <s v="spaces"/>
    <x v="3059"/>
    <x v="3054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x v="50"/>
    <x v="1727"/>
    <x v="1"/>
    <s v="spaces"/>
    <x v="3060"/>
    <x v="3055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x v="50"/>
    <x v="121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x v="356"/>
    <x v="2122"/>
    <x v="1"/>
    <s v="spaces"/>
    <x v="3062"/>
    <x v="3057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x v="68"/>
    <x v="2123"/>
    <x v="1"/>
    <s v="spaces"/>
    <x v="3063"/>
    <x v="305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x v="57"/>
    <x v="2124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x v="50"/>
    <x v="144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x v="81"/>
    <x v="212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x v="56"/>
    <x v="438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x v="50"/>
    <x v="2126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x v="51"/>
    <x v="2127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x v="56"/>
    <x v="2128"/>
    <x v="1"/>
    <s v="spaces"/>
    <x v="3070"/>
    <x v="3065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x v="64"/>
    <x v="2129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x v="50"/>
    <x v="120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x v="50"/>
    <x v="2130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x v="50"/>
    <x v="2131"/>
    <x v="1"/>
    <s v="spaces"/>
    <x v="3074"/>
    <x v="306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x v="114"/>
    <x v="2132"/>
    <x v="1"/>
    <s v="spaces"/>
    <x v="3075"/>
    <x v="3070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x v="77"/>
    <x v="2133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x v="50"/>
    <x v="1780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x v="50"/>
    <x v="1902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x v="60"/>
    <x v="2134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x v="50"/>
    <x v="213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x v="50"/>
    <x v="213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x v="50"/>
    <x v="121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x v="50"/>
    <x v="791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x v="81"/>
    <x v="2137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x v="53"/>
    <x v="213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x v="50"/>
    <x v="407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x v="60"/>
    <x v="368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x v="50"/>
    <x v="823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x v="61"/>
    <x v="213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x v="62"/>
    <x v="2140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x v="63"/>
    <x v="180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x v="60"/>
    <x v="239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x v="61"/>
    <x v="2141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x v="50"/>
    <x v="380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x v="50"/>
    <x v="73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x v="65"/>
    <x v="2142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x v="123"/>
    <x v="214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x v="65"/>
    <x v="214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x v="51"/>
    <x v="2145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x v="77"/>
    <x v="2146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x v="81"/>
    <x v="380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x v="115"/>
    <x v="2147"/>
    <x v="1"/>
    <s v="spaces"/>
    <x v="3102"/>
    <x v="3096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x v="50"/>
    <x v="148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x v="75"/>
    <x v="2148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x v="72"/>
    <x v="2149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x v="65"/>
    <x v="2150"/>
    <x v="1"/>
    <s v="spaces"/>
    <x v="3106"/>
    <x v="310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x v="68"/>
    <x v="2151"/>
    <x v="1"/>
    <s v="spaces"/>
    <x v="3107"/>
    <x v="3101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x v="50"/>
    <x v="31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x v="78"/>
    <x v="658"/>
    <x v="1"/>
    <s v="spaces"/>
    <x v="3109"/>
    <x v="3103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x v="50"/>
    <x v="119"/>
    <x v="1"/>
    <s v="spaces"/>
    <x v="3110"/>
    <x v="3104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x v="117"/>
    <x v="2152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x v="62"/>
    <x v="2153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x v="65"/>
    <x v="2154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x v="50"/>
    <x v="121"/>
    <x v="1"/>
    <s v="spaces"/>
    <x v="3114"/>
    <x v="310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x v="56"/>
    <x v="462"/>
    <x v="1"/>
    <s v="spaces"/>
    <x v="3115"/>
    <x v="3109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x v="219"/>
    <x v="1340"/>
    <x v="1"/>
    <s v="spaces"/>
    <x v="3116"/>
    <x v="3110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x v="50"/>
    <x v="120"/>
    <x v="1"/>
    <s v="spaces"/>
    <x v="3117"/>
    <x v="3111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x v="50"/>
    <x v="215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x v="50"/>
    <x v="144"/>
    <x v="1"/>
    <s v="spaces"/>
    <x v="3119"/>
    <x v="3113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x v="50"/>
    <x v="2156"/>
    <x v="1"/>
    <s v="spaces"/>
    <x v="3120"/>
    <x v="3114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x v="60"/>
    <x v="119"/>
    <x v="1"/>
    <s v="spaces"/>
    <x v="3121"/>
    <x v="3115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x v="74"/>
    <x v="2157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x v="149"/>
    <x v="215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x v="50"/>
    <x v="516"/>
    <x v="1"/>
    <s v="spaces"/>
    <x v="3124"/>
    <x v="3118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x v="50"/>
    <x v="121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x v="65"/>
    <x v="2159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x v="50"/>
    <x v="121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x v="15"/>
    <x v="2160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x v="60"/>
    <x v="119"/>
    <x v="1"/>
    <s v="plays"/>
    <x v="3129"/>
    <x v="3123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x v="65"/>
    <x v="2161"/>
    <x v="1"/>
    <s v="plays"/>
    <x v="3130"/>
    <x v="3124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x v="63"/>
    <x v="399"/>
    <x v="1"/>
    <s v="plays"/>
    <x v="3131"/>
    <x v="312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x v="50"/>
    <x v="119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x v="29"/>
    <x v="1178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x v="61"/>
    <x v="644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x v="70"/>
    <x v="2162"/>
    <x v="1"/>
    <s v="plays"/>
    <x v="3135"/>
    <x v="3129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x v="30"/>
    <x v="2163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x v="56"/>
    <x v="73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x v="50"/>
    <x v="121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x v="62"/>
    <x v="2164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x v="60"/>
    <x v="1196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x v="221"/>
    <x v="216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x v="53"/>
    <x v="2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x v="50"/>
    <x v="121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x v="150"/>
    <x v="2166"/>
    <x v="1"/>
    <s v="plays"/>
    <x v="3144"/>
    <x v="3138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x v="50"/>
    <x v="121"/>
    <x v="1"/>
    <s v="plays"/>
    <x v="3145"/>
    <x v="3139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x v="57"/>
    <x v="2167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x v="90"/>
    <x v="2168"/>
    <x v="1"/>
    <s v="plays"/>
    <x v="3147"/>
    <x v="3141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x v="26"/>
    <x v="2169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x v="3"/>
    <x v="364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x v="7"/>
    <x v="2170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x v="8"/>
    <x v="2171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x v="6"/>
    <x v="2172"/>
    <x v="1"/>
    <s v="plays"/>
    <x v="3152"/>
    <x v="314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x v="357"/>
    <x v="2173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x v="40"/>
    <x v="2174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x v="192"/>
    <x v="1259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x v="21"/>
    <x v="2175"/>
    <x v="1"/>
    <s v="plays"/>
    <x v="3156"/>
    <x v="3150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x v="7"/>
    <x v="2176"/>
    <x v="1"/>
    <s v="plays"/>
    <x v="3157"/>
    <x v="3151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x v="35"/>
    <x v="2177"/>
    <x v="1"/>
    <s v="plays"/>
    <x v="3158"/>
    <x v="315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x v="18"/>
    <x v="1038"/>
    <x v="1"/>
    <s v="plays"/>
    <x v="3159"/>
    <x v="3153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x v="21"/>
    <x v="20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x v="2"/>
    <x v="2178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x v="37"/>
    <x v="140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x v="38"/>
    <x v="217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x v="13"/>
    <x v="2180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x v="200"/>
    <x v="218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x v="12"/>
    <x v="2182"/>
    <x v="1"/>
    <s v="plays"/>
    <x v="3166"/>
    <x v="3159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x v="31"/>
    <x v="2183"/>
    <x v="1"/>
    <s v="plays"/>
    <x v="3167"/>
    <x v="3160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x v="39"/>
    <x v="2184"/>
    <x v="1"/>
    <s v="plays"/>
    <x v="3168"/>
    <x v="3161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x v="33"/>
    <x v="965"/>
    <x v="1"/>
    <s v="plays"/>
    <x v="3169"/>
    <x v="3162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x v="20"/>
    <x v="29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x v="15"/>
    <x v="1250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x v="41"/>
    <x v="2185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x v="33"/>
    <x v="2186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x v="7"/>
    <x v="21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x v="5"/>
    <x v="1867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x v="41"/>
    <x v="2188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x v="16"/>
    <x v="2189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x v="174"/>
    <x v="2190"/>
    <x v="1"/>
    <s v="plays"/>
    <x v="3178"/>
    <x v="3171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x v="35"/>
    <x v="2191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x v="28"/>
    <x v="2192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x v="15"/>
    <x v="811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x v="7"/>
    <x v="2193"/>
    <x v="1"/>
    <s v="plays"/>
    <x v="3182"/>
    <x v="3175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x v="15"/>
    <x v="1583"/>
    <x v="1"/>
    <s v="plays"/>
    <x v="3183"/>
    <x v="317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x v="13"/>
    <x v="2194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x v="8"/>
    <x v="683"/>
    <x v="1"/>
    <s v="plays"/>
    <x v="3185"/>
    <x v="3178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x v="21"/>
    <x v="219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x v="31"/>
    <x v="2196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x v="187"/>
    <x v="2197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x v="81"/>
    <x v="2198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x v="50"/>
    <x v="121"/>
    <x v="1"/>
    <s v="musical"/>
    <x v="3190"/>
    <x v="3183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x v="65"/>
    <x v="2199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x v="60"/>
    <x v="786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x v="81"/>
    <x v="2200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x v="50"/>
    <x v="121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x v="155"/>
    <x v="1656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x v="50"/>
    <x v="462"/>
    <x v="1"/>
    <s v="musical"/>
    <x v="3196"/>
    <x v="3189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x v="57"/>
    <x v="2201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x v="50"/>
    <x v="2202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x v="221"/>
    <x v="2203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x v="50"/>
    <x v="120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x v="60"/>
    <x v="381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x v="358"/>
    <x v="183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x v="78"/>
    <x v="683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x v="50"/>
    <x v="121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x v="56"/>
    <x v="1878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x v="50"/>
    <x v="121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x v="132"/>
    <x v="2204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x v="3"/>
    <x v="220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x v="17"/>
    <x v="220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x v="9"/>
    <x v="2207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x v="28"/>
    <x v="2208"/>
    <x v="1"/>
    <s v="plays"/>
    <x v="3211"/>
    <x v="3204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x v="9"/>
    <x v="2209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x v="8"/>
    <x v="2210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x v="21"/>
    <x v="2211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x v="8"/>
    <x v="2212"/>
    <x v="1"/>
    <s v="plays"/>
    <x v="3215"/>
    <x v="3208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x v="8"/>
    <x v="2213"/>
    <x v="1"/>
    <s v="plays"/>
    <x v="3216"/>
    <x v="3209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x v="31"/>
    <x v="2214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x v="21"/>
    <x v="2215"/>
    <x v="1"/>
    <s v="plays"/>
    <x v="3218"/>
    <x v="3211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x v="8"/>
    <x v="2216"/>
    <x v="1"/>
    <s v="plays"/>
    <x v="3219"/>
    <x v="3212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x v="7"/>
    <x v="221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x v="33"/>
    <x v="247"/>
    <x v="1"/>
    <s v="plays"/>
    <x v="3221"/>
    <x v="3214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x v="105"/>
    <x v="2218"/>
    <x v="1"/>
    <s v="plays"/>
    <x v="3222"/>
    <x v="3215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x v="5"/>
    <x v="1145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x v="21"/>
    <x v="2219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x v="21"/>
    <x v="2220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x v="3"/>
    <x v="2221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x v="105"/>
    <x v="73"/>
    <x v="1"/>
    <s v="plays"/>
    <x v="3227"/>
    <x v="3220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x v="21"/>
    <x v="222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x v="29"/>
    <x v="1345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x v="5"/>
    <x v="2223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x v="164"/>
    <x v="400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x v="26"/>
    <x v="2224"/>
    <x v="1"/>
    <s v="plays"/>
    <x v="3232"/>
    <x v="3224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x v="17"/>
    <x v="2225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x v="8"/>
    <x v="2226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x v="33"/>
    <x v="2208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x v="7"/>
    <x v="2227"/>
    <x v="1"/>
    <s v="plays"/>
    <x v="3236"/>
    <x v="3228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x v="7"/>
    <x v="2228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x v="20"/>
    <x v="1953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x v="6"/>
    <x v="2229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x v="7"/>
    <x v="2230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x v="41"/>
    <x v="2231"/>
    <x v="1"/>
    <s v="plays"/>
    <x v="3241"/>
    <x v="3233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x v="37"/>
    <x v="162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x v="33"/>
    <x v="2232"/>
    <x v="1"/>
    <s v="plays"/>
    <x v="3243"/>
    <x v="3235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x v="33"/>
    <x v="2233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x v="3"/>
    <x v="2234"/>
    <x v="1"/>
    <s v="plays"/>
    <x v="3245"/>
    <x v="3237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x v="38"/>
    <x v="1917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x v="6"/>
    <x v="2235"/>
    <x v="1"/>
    <s v="plays"/>
    <x v="3247"/>
    <x v="3239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x v="7"/>
    <x v="2236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x v="2"/>
    <x v="2237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x v="21"/>
    <x v="223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x v="38"/>
    <x v="2239"/>
    <x v="1"/>
    <s v="plays"/>
    <x v="3251"/>
    <x v="3243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x v="30"/>
    <x v="1506"/>
    <x v="1"/>
    <s v="plays"/>
    <x v="3252"/>
    <x v="3244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x v="21"/>
    <x v="2240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x v="7"/>
    <x v="224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x v="215"/>
    <x v="2242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x v="30"/>
    <x v="1901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x v="6"/>
    <x v="1169"/>
    <x v="1"/>
    <s v="plays"/>
    <x v="3257"/>
    <x v="3249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x v="2"/>
    <x v="2243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x v="6"/>
    <x v="224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x v="15"/>
    <x v="2245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x v="8"/>
    <x v="2246"/>
    <x v="1"/>
    <s v="plays"/>
    <x v="3261"/>
    <x v="3253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x v="33"/>
    <x v="2247"/>
    <x v="1"/>
    <s v="plays"/>
    <x v="3262"/>
    <x v="3254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x v="20"/>
    <x v="2248"/>
    <x v="1"/>
    <s v="plays"/>
    <x v="3263"/>
    <x v="3255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x v="33"/>
    <x v="2249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x v="344"/>
    <x v="2250"/>
    <x v="1"/>
    <s v="plays"/>
    <x v="3265"/>
    <x v="3257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x v="26"/>
    <x v="104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x v="21"/>
    <x v="2251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x v="30"/>
    <x v="2252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x v="21"/>
    <x v="2253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x v="21"/>
    <x v="2254"/>
    <x v="1"/>
    <s v="plays"/>
    <x v="3270"/>
    <x v="3262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x v="22"/>
    <x v="2255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x v="224"/>
    <x v="2256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x v="13"/>
    <x v="22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x v="7"/>
    <x v="2258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x v="8"/>
    <x v="225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x v="16"/>
    <x v="2260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x v="15"/>
    <x v="2261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x v="33"/>
    <x v="2262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x v="35"/>
    <x v="2263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x v="33"/>
    <x v="2264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x v="108"/>
    <x v="2265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x v="33"/>
    <x v="226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x v="2"/>
    <x v="2267"/>
    <x v="1"/>
    <s v="plays"/>
    <x v="3283"/>
    <x v="3275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x v="21"/>
    <x v="2268"/>
    <x v="1"/>
    <s v="plays"/>
    <x v="3284"/>
    <x v="327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x v="20"/>
    <x v="226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x v="21"/>
    <x v="2270"/>
    <x v="1"/>
    <s v="plays"/>
    <x v="3286"/>
    <x v="3278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x v="8"/>
    <x v="2271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x v="8"/>
    <x v="2272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x v="18"/>
    <x v="227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x v="10"/>
    <x v="227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x v="35"/>
    <x v="227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x v="359"/>
    <x v="227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x v="106"/>
    <x v="518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x v="90"/>
    <x v="2277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x v="33"/>
    <x v="1999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x v="124"/>
    <x v="2278"/>
    <x v="1"/>
    <s v="plays"/>
    <x v="3296"/>
    <x v="3288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x v="8"/>
    <x v="227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x v="21"/>
    <x v="2280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x v="31"/>
    <x v="2281"/>
    <x v="1"/>
    <s v="plays"/>
    <x v="3299"/>
    <x v="3291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x v="104"/>
    <x v="228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x v="18"/>
    <x v="699"/>
    <x v="1"/>
    <s v="plays"/>
    <x v="3301"/>
    <x v="3293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x v="33"/>
    <x v="2283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x v="31"/>
    <x v="2284"/>
    <x v="1"/>
    <s v="plays"/>
    <x v="3303"/>
    <x v="3295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x v="2"/>
    <x v="2285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x v="21"/>
    <x v="2286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x v="215"/>
    <x v="228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x v="13"/>
    <x v="2288"/>
    <x v="1"/>
    <s v="plays"/>
    <x v="3307"/>
    <x v="329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x v="108"/>
    <x v="2289"/>
    <x v="1"/>
    <s v="plays"/>
    <x v="3308"/>
    <x v="3300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x v="175"/>
    <x v="656"/>
    <x v="1"/>
    <s v="plays"/>
    <x v="3309"/>
    <x v="3301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x v="8"/>
    <x v="2290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x v="5"/>
    <x v="2291"/>
    <x v="1"/>
    <s v="plays"/>
    <x v="3311"/>
    <x v="3303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x v="8"/>
    <x v="2254"/>
    <x v="1"/>
    <s v="plays"/>
    <x v="3312"/>
    <x v="3304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x v="31"/>
    <x v="2292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x v="185"/>
    <x v="2293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x v="5"/>
    <x v="229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x v="8"/>
    <x v="2295"/>
    <x v="1"/>
    <s v="plays"/>
    <x v="3316"/>
    <x v="3308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x v="6"/>
    <x v="2296"/>
    <x v="1"/>
    <s v="plays"/>
    <x v="3317"/>
    <x v="3309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x v="9"/>
    <x v="2297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x v="29"/>
    <x v="1178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x v="7"/>
    <x v="2298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x v="13"/>
    <x v="1245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x v="21"/>
    <x v="2299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x v="9"/>
    <x v="2047"/>
    <x v="1"/>
    <s v="plays"/>
    <x v="3323"/>
    <x v="3315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x v="21"/>
    <x v="2300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x v="40"/>
    <x v="179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x v="7"/>
    <x v="2301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x v="7"/>
    <x v="2302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x v="91"/>
    <x v="2303"/>
    <x v="1"/>
    <s v="plays"/>
    <x v="3328"/>
    <x v="3320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x v="16"/>
    <x v="2304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x v="6"/>
    <x v="2305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x v="2"/>
    <x v="2306"/>
    <x v="1"/>
    <s v="plays"/>
    <x v="3331"/>
    <x v="3323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x v="8"/>
    <x v="2307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x v="2"/>
    <x v="2308"/>
    <x v="1"/>
    <s v="plays"/>
    <x v="3333"/>
    <x v="3325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x v="86"/>
    <x v="2309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x v="8"/>
    <x v="2310"/>
    <x v="1"/>
    <s v="plays"/>
    <x v="3335"/>
    <x v="3327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x v="8"/>
    <x v="1770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x v="5"/>
    <x v="2311"/>
    <x v="1"/>
    <s v="plays"/>
    <x v="3337"/>
    <x v="3329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x v="21"/>
    <x v="2312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x v="3"/>
    <x v="2313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x v="178"/>
    <x v="2314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x v="8"/>
    <x v="2315"/>
    <x v="1"/>
    <s v="plays"/>
    <x v="3341"/>
    <x v="3333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x v="21"/>
    <x v="2316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x v="193"/>
    <x v="935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x v="7"/>
    <x v="2317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x v="22"/>
    <x v="73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x v="5"/>
    <x v="2318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x v="17"/>
    <x v="2319"/>
    <x v="1"/>
    <s v="plays"/>
    <x v="3347"/>
    <x v="3339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x v="8"/>
    <x v="2320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x v="42"/>
    <x v="2321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x v="3"/>
    <x v="395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x v="7"/>
    <x v="2322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x v="29"/>
    <x v="2323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x v="136"/>
    <x v="1245"/>
    <x v="1"/>
    <s v="plays"/>
    <x v="3353"/>
    <x v="3345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x v="21"/>
    <x v="2145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x v="9"/>
    <x v="232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x v="7"/>
    <x v="2325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x v="7"/>
    <x v="2326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x v="33"/>
    <x v="1555"/>
    <x v="1"/>
    <s v="plays"/>
    <x v="3358"/>
    <x v="3350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x v="6"/>
    <x v="2327"/>
    <x v="1"/>
    <s v="plays"/>
    <x v="3359"/>
    <x v="3351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x v="7"/>
    <x v="2036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x v="40"/>
    <x v="1417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x v="147"/>
    <x v="2328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x v="7"/>
    <x v="2329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x v="6"/>
    <x v="2330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x v="3"/>
    <x v="2331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x v="360"/>
    <x v="2332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x v="17"/>
    <x v="2333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x v="2"/>
    <x v="2334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x v="3"/>
    <x v="2335"/>
    <x v="1"/>
    <s v="plays"/>
    <x v="3369"/>
    <x v="336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x v="90"/>
    <x v="2336"/>
    <x v="1"/>
    <s v="plays"/>
    <x v="3370"/>
    <x v="3361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x v="86"/>
    <x v="2337"/>
    <x v="1"/>
    <s v="plays"/>
    <x v="3371"/>
    <x v="3362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x v="3"/>
    <x v="134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x v="8"/>
    <x v="150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x v="13"/>
    <x v="2338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x v="8"/>
    <x v="2339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x v="8"/>
    <x v="2340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x v="7"/>
    <x v="1708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x v="29"/>
    <x v="2341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x v="3"/>
    <x v="2342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x v="3"/>
    <x v="2343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x v="21"/>
    <x v="2344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x v="7"/>
    <x v="2345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x v="20"/>
    <x v="2346"/>
    <x v="1"/>
    <s v="plays"/>
    <x v="3383"/>
    <x v="3373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x v="8"/>
    <x v="2347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x v="8"/>
    <x v="4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x v="2"/>
    <x v="39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x v="16"/>
    <x v="2348"/>
    <x v="1"/>
    <s v="plays"/>
    <x v="3387"/>
    <x v="3377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x v="3"/>
    <x v="1154"/>
    <x v="1"/>
    <s v="plays"/>
    <x v="3388"/>
    <x v="3378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x v="41"/>
    <x v="2349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x v="21"/>
    <x v="2320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x v="316"/>
    <x v="2296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x v="8"/>
    <x v="683"/>
    <x v="1"/>
    <s v="plays"/>
    <x v="3392"/>
    <x v="3382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x v="6"/>
    <x v="2350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x v="24"/>
    <x v="2005"/>
    <x v="1"/>
    <s v="plays"/>
    <x v="3394"/>
    <x v="3384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x v="361"/>
    <x v="2351"/>
    <x v="1"/>
    <s v="plays"/>
    <x v="3395"/>
    <x v="3385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x v="3"/>
    <x v="2352"/>
    <x v="1"/>
    <s v="plays"/>
    <x v="3396"/>
    <x v="280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x v="20"/>
    <x v="123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x v="38"/>
    <x v="555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x v="3"/>
    <x v="2353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x v="8"/>
    <x v="2354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x v="21"/>
    <x v="2355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x v="5"/>
    <x v="2356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x v="8"/>
    <x v="2124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x v="108"/>
    <x v="2357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x v="178"/>
    <x v="2358"/>
    <x v="1"/>
    <s v="plays"/>
    <x v="3405"/>
    <x v="3394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x v="8"/>
    <x v="2359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x v="13"/>
    <x v="2360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x v="185"/>
    <x v="23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x v="39"/>
    <x v="2362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x v="15"/>
    <x v="2363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x v="3"/>
    <x v="2364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x v="8"/>
    <x v="2365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x v="22"/>
    <x v="2235"/>
    <x v="1"/>
    <s v="plays"/>
    <x v="3413"/>
    <x v="3402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x v="3"/>
    <x v="2366"/>
    <x v="1"/>
    <s v="plays"/>
    <x v="3414"/>
    <x v="3403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x v="8"/>
    <x v="2367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x v="28"/>
    <x v="2368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x v="8"/>
    <x v="841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x v="7"/>
    <x v="2369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x v="13"/>
    <x v="2370"/>
    <x v="1"/>
    <s v="plays"/>
    <x v="3419"/>
    <x v="3408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x v="178"/>
    <x v="2178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x v="7"/>
    <x v="23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x v="15"/>
    <x v="2372"/>
    <x v="1"/>
    <s v="plays"/>
    <x v="3422"/>
    <x v="2232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x v="49"/>
    <x v="431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x v="3"/>
    <x v="2373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x v="33"/>
    <x v="2374"/>
    <x v="1"/>
    <s v="plays"/>
    <x v="3425"/>
    <x v="3413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x v="29"/>
    <x v="2375"/>
    <x v="1"/>
    <s v="plays"/>
    <x v="3426"/>
    <x v="3414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x v="8"/>
    <x v="246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x v="33"/>
    <x v="237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x v="22"/>
    <x v="1783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x v="15"/>
    <x v="237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x v="8"/>
    <x v="2378"/>
    <x v="1"/>
    <s v="plays"/>
    <x v="3431"/>
    <x v="3419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x v="5"/>
    <x v="2379"/>
    <x v="1"/>
    <s v="plays"/>
    <x v="3432"/>
    <x v="3420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x v="8"/>
    <x v="2380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x v="6"/>
    <x v="2381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x v="20"/>
    <x v="2382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x v="6"/>
    <x v="2383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x v="7"/>
    <x v="2384"/>
    <x v="1"/>
    <s v="plays"/>
    <x v="3437"/>
    <x v="3425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x v="3"/>
    <x v="2385"/>
    <x v="1"/>
    <s v="plays"/>
    <x v="3438"/>
    <x v="342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x v="165"/>
    <x v="2386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x v="2"/>
    <x v="108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x v="33"/>
    <x v="2387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x v="8"/>
    <x v="672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x v="362"/>
    <x v="2388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x v="363"/>
    <x v="2389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x v="8"/>
    <x v="2390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x v="29"/>
    <x v="2391"/>
    <x v="1"/>
    <s v="plays"/>
    <x v="3446"/>
    <x v="3434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x v="29"/>
    <x v="2392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x v="5"/>
    <x v="39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x v="193"/>
    <x v="1922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x v="143"/>
    <x v="2393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x v="7"/>
    <x v="2394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x v="42"/>
    <x v="2395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x v="30"/>
    <x v="440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x v="7"/>
    <x v="2396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x v="7"/>
    <x v="239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x v="87"/>
    <x v="2398"/>
    <x v="1"/>
    <s v="plays"/>
    <x v="3456"/>
    <x v="3444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x v="49"/>
    <x v="2399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x v="39"/>
    <x v="2400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x v="9"/>
    <x v="2401"/>
    <x v="1"/>
    <s v="plays"/>
    <x v="3459"/>
    <x v="3447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x v="364"/>
    <x v="73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x v="86"/>
    <x v="240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x v="180"/>
    <x v="2403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x v="33"/>
    <x v="2404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x v="21"/>
    <x v="2405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x v="33"/>
    <x v="2406"/>
    <x v="1"/>
    <s v="plays"/>
    <x v="3465"/>
    <x v="3453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x v="37"/>
    <x v="2407"/>
    <x v="1"/>
    <s v="plays"/>
    <x v="3466"/>
    <x v="3454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x v="7"/>
    <x v="890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x v="108"/>
    <x v="2408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x v="40"/>
    <x v="2000"/>
    <x v="1"/>
    <s v="plays"/>
    <x v="3469"/>
    <x v="3457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x v="95"/>
    <x v="683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x v="205"/>
    <x v="1299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x v="21"/>
    <x v="2230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x v="8"/>
    <x v="240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x v="7"/>
    <x v="2410"/>
    <x v="1"/>
    <s v="plays"/>
    <x v="3474"/>
    <x v="3462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x v="40"/>
    <x v="135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x v="3"/>
    <x v="364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x v="41"/>
    <x v="2411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x v="40"/>
    <x v="2412"/>
    <x v="1"/>
    <s v="plays"/>
    <x v="3478"/>
    <x v="346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x v="30"/>
    <x v="2413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x v="1"/>
    <x v="2414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x v="17"/>
    <x v="241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x v="178"/>
    <x v="366"/>
    <x v="1"/>
    <s v="plays"/>
    <x v="3482"/>
    <x v="3470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x v="12"/>
    <x v="2376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x v="35"/>
    <x v="2416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x v="7"/>
    <x v="2281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x v="19"/>
    <x v="2417"/>
    <x v="1"/>
    <s v="plays"/>
    <x v="3486"/>
    <x v="3474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x v="30"/>
    <x v="2418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x v="10"/>
    <x v="241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x v="40"/>
    <x v="91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x v="30"/>
    <x v="1604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x v="137"/>
    <x v="2420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x v="2"/>
    <x v="2421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x v="8"/>
    <x v="246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x v="8"/>
    <x v="2422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x v="13"/>
    <x v="797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x v="39"/>
    <x v="2423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x v="15"/>
    <x v="2424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x v="21"/>
    <x v="2425"/>
    <x v="1"/>
    <s v="plays"/>
    <x v="3498"/>
    <x v="348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x v="6"/>
    <x v="2426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x v="6"/>
    <x v="2427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x v="7"/>
    <x v="2428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x v="2"/>
    <x v="2429"/>
    <x v="1"/>
    <s v="plays"/>
    <x v="3502"/>
    <x v="3490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x v="29"/>
    <x v="2430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x v="8"/>
    <x v="178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x v="3"/>
    <x v="243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x v="21"/>
    <x v="2432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x v="3"/>
    <x v="1716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x v="144"/>
    <x v="1028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x v="6"/>
    <x v="2433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x v="7"/>
    <x v="2434"/>
    <x v="1"/>
    <s v="plays"/>
    <x v="3510"/>
    <x v="3498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x v="7"/>
    <x v="2435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x v="8"/>
    <x v="2436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x v="90"/>
    <x v="2437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x v="5"/>
    <x v="687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x v="33"/>
    <x v="2438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x v="8"/>
    <x v="2439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x v="8"/>
    <x v="2440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x v="5"/>
    <x v="2441"/>
    <x v="1"/>
    <s v="plays"/>
    <x v="3518"/>
    <x v="350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x v="7"/>
    <x v="2442"/>
    <x v="1"/>
    <s v="plays"/>
    <x v="3519"/>
    <x v="3507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x v="7"/>
    <x v="2443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x v="312"/>
    <x v="1300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x v="8"/>
    <x v="2444"/>
    <x v="1"/>
    <s v="plays"/>
    <x v="3522"/>
    <x v="351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x v="35"/>
    <x v="2445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x v="21"/>
    <x v="244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x v="6"/>
    <x v="2447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x v="21"/>
    <x v="2448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x v="16"/>
    <x v="2010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x v="7"/>
    <x v="2449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x v="88"/>
    <x v="2202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x v="8"/>
    <x v="178"/>
    <x v="1"/>
    <s v="plays"/>
    <x v="3530"/>
    <x v="3517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x v="30"/>
    <x v="2450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x v="17"/>
    <x v="2451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x v="9"/>
    <x v="2452"/>
    <x v="1"/>
    <s v="plays"/>
    <x v="3533"/>
    <x v="3520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x v="94"/>
    <x v="2453"/>
    <x v="1"/>
    <s v="plays"/>
    <x v="3534"/>
    <x v="3521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x v="33"/>
    <x v="1428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x v="42"/>
    <x v="2454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x v="144"/>
    <x v="14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x v="30"/>
    <x v="2455"/>
    <x v="1"/>
    <s v="plays"/>
    <x v="3538"/>
    <x v="3524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x v="28"/>
    <x v="2456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x v="4"/>
    <x v="88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x v="2"/>
    <x v="104"/>
    <x v="1"/>
    <s v="plays"/>
    <x v="3541"/>
    <x v="3527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x v="21"/>
    <x v="2457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x v="2"/>
    <x v="2458"/>
    <x v="1"/>
    <s v="plays"/>
    <x v="3543"/>
    <x v="352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x v="8"/>
    <x v="2459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x v="8"/>
    <x v="90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x v="21"/>
    <x v="2460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x v="35"/>
    <x v="2461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x v="21"/>
    <x v="2414"/>
    <x v="1"/>
    <s v="plays"/>
    <x v="3548"/>
    <x v="3534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x v="21"/>
    <x v="2462"/>
    <x v="1"/>
    <s v="plays"/>
    <x v="3549"/>
    <x v="3535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x v="2"/>
    <x v="2463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x v="21"/>
    <x v="1756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x v="8"/>
    <x v="2464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x v="6"/>
    <x v="138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x v="40"/>
    <x v="2465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x v="8"/>
    <x v="1199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x v="8"/>
    <x v="2466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x v="8"/>
    <x v="2467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x v="124"/>
    <x v="2468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x v="3"/>
    <x v="2469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x v="29"/>
    <x v="2470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x v="21"/>
    <x v="247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x v="328"/>
    <x v="2472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x v="2"/>
    <x v="2473"/>
    <x v="1"/>
    <s v="plays"/>
    <x v="3563"/>
    <x v="3549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x v="7"/>
    <x v="2474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x v="26"/>
    <x v="2475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x v="2"/>
    <x v="2476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x v="15"/>
    <x v="247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x v="38"/>
    <x v="700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x v="8"/>
    <x v="2478"/>
    <x v="1"/>
    <s v="plays"/>
    <x v="3569"/>
    <x v="3555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x v="35"/>
    <x v="133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x v="108"/>
    <x v="2479"/>
    <x v="1"/>
    <s v="plays"/>
    <x v="3571"/>
    <x v="3557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x v="8"/>
    <x v="2480"/>
    <x v="1"/>
    <s v="plays"/>
    <x v="3572"/>
    <x v="3558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x v="33"/>
    <x v="2481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x v="6"/>
    <x v="2482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x v="7"/>
    <x v="2483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x v="8"/>
    <x v="135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x v="22"/>
    <x v="673"/>
    <x v="1"/>
    <s v="plays"/>
    <x v="3577"/>
    <x v="3563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x v="8"/>
    <x v="1318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x v="8"/>
    <x v="669"/>
    <x v="1"/>
    <s v="plays"/>
    <x v="3579"/>
    <x v="3565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x v="35"/>
    <x v="2484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x v="8"/>
    <x v="836"/>
    <x v="1"/>
    <s v="plays"/>
    <x v="3581"/>
    <x v="3567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x v="315"/>
    <x v="2485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x v="15"/>
    <x v="938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x v="31"/>
    <x v="2486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x v="17"/>
    <x v="2487"/>
    <x v="1"/>
    <s v="plays"/>
    <x v="3585"/>
    <x v="3571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x v="15"/>
    <x v="2488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x v="37"/>
    <x v="2489"/>
    <x v="1"/>
    <s v="plays"/>
    <x v="3587"/>
    <x v="3573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x v="7"/>
    <x v="2490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x v="30"/>
    <x v="2491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x v="8"/>
    <x v="2492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x v="215"/>
    <x v="2493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x v="37"/>
    <x v="24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x v="38"/>
    <x v="2495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x v="9"/>
    <x v="2496"/>
    <x v="1"/>
    <s v="plays"/>
    <x v="3594"/>
    <x v="3580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x v="17"/>
    <x v="2497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x v="29"/>
    <x v="2498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x v="33"/>
    <x v="2499"/>
    <x v="1"/>
    <s v="plays"/>
    <x v="3597"/>
    <x v="3583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x v="5"/>
    <x v="99"/>
    <x v="1"/>
    <s v="plays"/>
    <x v="3598"/>
    <x v="3584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x v="180"/>
    <x v="1225"/>
    <x v="1"/>
    <s v="plays"/>
    <x v="3599"/>
    <x v="3585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x v="22"/>
    <x v="2500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x v="3"/>
    <x v="104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x v="8"/>
    <x v="2501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x v="193"/>
    <x v="290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x v="40"/>
    <x v="2502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x v="361"/>
    <x v="76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x v="22"/>
    <x v="2503"/>
    <x v="1"/>
    <s v="plays"/>
    <x v="3606"/>
    <x v="3592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x v="2"/>
    <x v="2005"/>
    <x v="1"/>
    <s v="plays"/>
    <x v="3607"/>
    <x v="3593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x v="8"/>
    <x v="1354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x v="42"/>
    <x v="2504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x v="184"/>
    <x v="250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x v="104"/>
    <x v="583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x v="124"/>
    <x v="2506"/>
    <x v="1"/>
    <s v="plays"/>
    <x v="3612"/>
    <x v="3598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x v="8"/>
    <x v="368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x v="7"/>
    <x v="2507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x v="13"/>
    <x v="25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x v="105"/>
    <x v="250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x v="17"/>
    <x v="38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x v="7"/>
    <x v="2350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x v="40"/>
    <x v="113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x v="2"/>
    <x v="2510"/>
    <x v="1"/>
    <s v="plays"/>
    <x v="3620"/>
    <x v="360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x v="5"/>
    <x v="2511"/>
    <x v="1"/>
    <s v="plays"/>
    <x v="3621"/>
    <x v="3607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x v="8"/>
    <x v="635"/>
    <x v="1"/>
    <s v="plays"/>
    <x v="3622"/>
    <x v="3608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x v="28"/>
    <x v="1461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x v="2"/>
    <x v="251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x v="33"/>
    <x v="1765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x v="21"/>
    <x v="2513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x v="8"/>
    <x v="2514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x v="50"/>
    <x v="121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x v="50"/>
    <x v="120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x v="50"/>
    <x v="120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x v="76"/>
    <x v="2515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x v="68"/>
    <x v="101"/>
    <x v="1"/>
    <s v="musical"/>
    <x v="3632"/>
    <x v="3618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x v="131"/>
    <x v="2516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x v="65"/>
    <x v="2517"/>
    <x v="1"/>
    <s v="musical"/>
    <x v="3634"/>
    <x v="362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x v="71"/>
    <x v="2518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x v="50"/>
    <x v="121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x v="134"/>
    <x v="2519"/>
    <x v="1"/>
    <s v="musical"/>
    <x v="3637"/>
    <x v="3623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x v="113"/>
    <x v="1694"/>
    <x v="1"/>
    <s v="musical"/>
    <x v="3638"/>
    <x v="3624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x v="50"/>
    <x v="120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x v="52"/>
    <x v="1714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x v="50"/>
    <x v="121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x v="53"/>
    <x v="501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x v="50"/>
    <x v="121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x v="63"/>
    <x v="2520"/>
    <x v="1"/>
    <s v="musical"/>
    <x v="3644"/>
    <x v="363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x v="50"/>
    <x v="120"/>
    <x v="1"/>
    <s v="musical"/>
    <x v="3645"/>
    <x v="3631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x v="62"/>
    <x v="2521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x v="52"/>
    <x v="2"/>
    <x v="1"/>
    <s v="musical"/>
    <x v="3647"/>
    <x v="3633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x v="8"/>
    <x v="2522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x v="3"/>
    <x v="1158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x v="8"/>
    <x v="201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x v="3"/>
    <x v="1337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x v="365"/>
    <x v="2523"/>
    <x v="1"/>
    <s v="plays"/>
    <x v="3652"/>
    <x v="3638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x v="7"/>
    <x v="2524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x v="107"/>
    <x v="2525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x v="31"/>
    <x v="2526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x v="6"/>
    <x v="2527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x v="38"/>
    <x v="2528"/>
    <x v="1"/>
    <s v="plays"/>
    <x v="3657"/>
    <x v="3643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x v="7"/>
    <x v="1700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x v="21"/>
    <x v="2529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x v="8"/>
    <x v="2530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x v="38"/>
    <x v="2531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x v="7"/>
    <x v="2532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x v="3"/>
    <x v="433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x v="15"/>
    <x v="2533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x v="41"/>
    <x v="2534"/>
    <x v="1"/>
    <s v="plays"/>
    <x v="3665"/>
    <x v="3651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x v="8"/>
    <x v="2535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x v="33"/>
    <x v="25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x v="3"/>
    <x v="2537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x v="178"/>
    <x v="2538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x v="5"/>
    <x v="2539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x v="7"/>
    <x v="2540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x v="21"/>
    <x v="2541"/>
    <x v="1"/>
    <s v="plays"/>
    <x v="3672"/>
    <x v="3658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x v="35"/>
    <x v="254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x v="8"/>
    <x v="2543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x v="49"/>
    <x v="457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x v="32"/>
    <x v="2544"/>
    <x v="1"/>
    <s v="plays"/>
    <x v="3676"/>
    <x v="3662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x v="33"/>
    <x v="2545"/>
    <x v="1"/>
    <s v="plays"/>
    <x v="3677"/>
    <x v="3663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x v="33"/>
    <x v="2546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x v="5"/>
    <x v="2547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x v="40"/>
    <x v="2548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x v="20"/>
    <x v="1025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x v="86"/>
    <x v="69"/>
    <x v="1"/>
    <s v="plays"/>
    <x v="3682"/>
    <x v="3668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x v="38"/>
    <x v="254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x v="86"/>
    <x v="2550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x v="6"/>
    <x v="17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x v="7"/>
    <x v="2551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x v="8"/>
    <x v="2552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x v="15"/>
    <x v="995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x v="90"/>
    <x v="2553"/>
    <x v="1"/>
    <s v="plays"/>
    <x v="3689"/>
    <x v="3675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x v="28"/>
    <x v="2554"/>
    <x v="1"/>
    <s v="plays"/>
    <x v="3690"/>
    <x v="367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x v="30"/>
    <x v="2555"/>
    <x v="1"/>
    <s v="plays"/>
    <x v="3691"/>
    <x v="3677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x v="9"/>
    <x v="255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x v="32"/>
    <x v="2557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x v="13"/>
    <x v="2558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x v="8"/>
    <x v="2559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x v="19"/>
    <x v="2560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x v="29"/>
    <x v="2561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x v="38"/>
    <x v="2562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x v="7"/>
    <x v="2007"/>
    <x v="1"/>
    <s v="plays"/>
    <x v="3699"/>
    <x v="3685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x v="10"/>
    <x v="2274"/>
    <x v="1"/>
    <s v="plays"/>
    <x v="3700"/>
    <x v="368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x v="8"/>
    <x v="256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x v="15"/>
    <x v="2564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x v="4"/>
    <x v="2565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x v="104"/>
    <x v="2566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x v="33"/>
    <x v="182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x v="10"/>
    <x v="2567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x v="362"/>
    <x v="256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x v="126"/>
    <x v="2569"/>
    <x v="1"/>
    <s v="plays"/>
    <x v="3708"/>
    <x v="3694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x v="29"/>
    <x v="2570"/>
    <x v="1"/>
    <s v="plays"/>
    <x v="3709"/>
    <x v="3695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x v="48"/>
    <x v="2571"/>
    <x v="1"/>
    <s v="plays"/>
    <x v="3710"/>
    <x v="369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x v="35"/>
    <x v="257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x v="224"/>
    <x v="734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x v="21"/>
    <x v="2573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x v="21"/>
    <x v="2574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x v="33"/>
    <x v="2575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x v="94"/>
    <x v="843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x v="7"/>
    <x v="2576"/>
    <x v="1"/>
    <s v="plays"/>
    <x v="3717"/>
    <x v="3702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x v="366"/>
    <x v="2577"/>
    <x v="1"/>
    <s v="plays"/>
    <x v="3718"/>
    <x v="3703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x v="367"/>
    <x v="2432"/>
    <x v="1"/>
    <s v="plays"/>
    <x v="3719"/>
    <x v="3704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x v="2"/>
    <x v="2578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x v="7"/>
    <x v="2579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x v="38"/>
    <x v="2580"/>
    <x v="1"/>
    <s v="plays"/>
    <x v="3722"/>
    <x v="3707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x v="21"/>
    <x v="2581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x v="33"/>
    <x v="2582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x v="37"/>
    <x v="2583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x v="368"/>
    <x v="2584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x v="7"/>
    <x v="2503"/>
    <x v="1"/>
    <s v="plays"/>
    <x v="3727"/>
    <x v="3712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x v="114"/>
    <x v="2585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x v="113"/>
    <x v="258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x v="54"/>
    <x v="101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x v="57"/>
    <x v="1237"/>
    <x v="1"/>
    <s v="plays"/>
    <x v="3731"/>
    <x v="371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x v="77"/>
    <x v="163"/>
    <x v="1"/>
    <s v="plays"/>
    <x v="3732"/>
    <x v="3717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x v="50"/>
    <x v="121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x v="58"/>
    <x v="2254"/>
    <x v="1"/>
    <s v="plays"/>
    <x v="3734"/>
    <x v="3719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x v="55"/>
    <x v="119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x v="60"/>
    <x v="119"/>
    <x v="1"/>
    <s v="plays"/>
    <x v="3736"/>
    <x v="3721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x v="70"/>
    <x v="822"/>
    <x v="1"/>
    <s v="plays"/>
    <x v="3737"/>
    <x v="3722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x v="82"/>
    <x v="817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x v="68"/>
    <x v="2587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x v="82"/>
    <x v="2588"/>
    <x v="1"/>
    <s v="plays"/>
    <x v="3740"/>
    <x v="3725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x v="50"/>
    <x v="121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x v="53"/>
    <x v="380"/>
    <x v="1"/>
    <s v="plays"/>
    <x v="3742"/>
    <x v="3727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x v="50"/>
    <x v="121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x v="50"/>
    <x v="121"/>
    <x v="1"/>
    <s v="plays"/>
    <x v="3744"/>
    <x v="3729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x v="54"/>
    <x v="119"/>
    <x v="1"/>
    <s v="plays"/>
    <x v="3745"/>
    <x v="3730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x v="53"/>
    <x v="2589"/>
    <x v="1"/>
    <s v="plays"/>
    <x v="3746"/>
    <x v="3731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x v="60"/>
    <x v="380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x v="3"/>
    <x v="2590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x v="2"/>
    <x v="753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x v="8"/>
    <x v="2591"/>
    <x v="1"/>
    <s v="musical"/>
    <x v="3750"/>
    <x v="3735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x v="18"/>
    <x v="2592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x v="40"/>
    <x v="789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x v="33"/>
    <x v="259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x v="28"/>
    <x v="2594"/>
    <x v="1"/>
    <s v="musical"/>
    <x v="3754"/>
    <x v="3739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x v="22"/>
    <x v="259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x v="7"/>
    <x v="2596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x v="15"/>
    <x v="2597"/>
    <x v="1"/>
    <s v="musical"/>
    <x v="3757"/>
    <x v="3742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x v="21"/>
    <x v="1254"/>
    <x v="1"/>
    <s v="musical"/>
    <x v="3758"/>
    <x v="3743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x v="5"/>
    <x v="2598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x v="7"/>
    <x v="2599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x v="8"/>
    <x v="2600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x v="6"/>
    <x v="2601"/>
    <x v="1"/>
    <s v="musical"/>
    <x v="3762"/>
    <x v="3747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x v="8"/>
    <x v="2602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x v="8"/>
    <x v="2480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x v="40"/>
    <x v="2603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x v="33"/>
    <x v="2604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x v="16"/>
    <x v="645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x v="29"/>
    <x v="260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x v="8"/>
    <x v="2606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x v="8"/>
    <x v="101"/>
    <x v="1"/>
    <s v="musical"/>
    <x v="3770"/>
    <x v="3754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x v="91"/>
    <x v="2607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x v="5"/>
    <x v="2608"/>
    <x v="1"/>
    <s v="musical"/>
    <x v="3772"/>
    <x v="3756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x v="29"/>
    <x v="2609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x v="8"/>
    <x v="101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x v="8"/>
    <x v="145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x v="13"/>
    <x v="2610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x v="1"/>
    <x v="1129"/>
    <x v="1"/>
    <s v="musical"/>
    <x v="3777"/>
    <x v="3761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x v="2"/>
    <x v="2611"/>
    <x v="1"/>
    <s v="musical"/>
    <x v="3778"/>
    <x v="3762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x v="3"/>
    <x v="938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x v="28"/>
    <x v="101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x v="5"/>
    <x v="2612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x v="21"/>
    <x v="2613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x v="32"/>
    <x v="261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x v="41"/>
    <x v="26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x v="298"/>
    <x v="96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x v="38"/>
    <x v="2616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x v="8"/>
    <x v="2617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x v="60"/>
    <x v="13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x v="56"/>
    <x v="2005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x v="50"/>
    <x v="121"/>
    <x v="1"/>
    <s v="musical"/>
    <x v="3790"/>
    <x v="377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x v="50"/>
    <x v="121"/>
    <x v="1"/>
    <s v="musical"/>
    <x v="3791"/>
    <x v="3774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x v="50"/>
    <x v="827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x v="64"/>
    <x v="2618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x v="60"/>
    <x v="73"/>
    <x v="1"/>
    <s v="musical"/>
    <x v="3794"/>
    <x v="3777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x v="53"/>
    <x v="144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x v="50"/>
    <x v="120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x v="369"/>
    <x v="2619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x v="60"/>
    <x v="1491"/>
    <x v="1"/>
    <s v="musical"/>
    <x v="3798"/>
    <x v="3781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x v="65"/>
    <x v="96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x v="65"/>
    <x v="2620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x v="114"/>
    <x v="2621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x v="50"/>
    <x v="121"/>
    <x v="1"/>
    <s v="musical"/>
    <x v="3802"/>
    <x v="3785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x v="68"/>
    <x v="2382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x v="50"/>
    <x v="121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x v="50"/>
    <x v="1720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x v="50"/>
    <x v="144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x v="75"/>
    <x v="2622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x v="8"/>
    <x v="683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x v="7"/>
    <x v="1316"/>
    <x v="1"/>
    <s v="plays"/>
    <x v="3809"/>
    <x v="3792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x v="108"/>
    <x v="26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x v="370"/>
    <x v="794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x v="5"/>
    <x v="2624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x v="7"/>
    <x v="2625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x v="49"/>
    <x v="2626"/>
    <x v="1"/>
    <s v="plays"/>
    <x v="3814"/>
    <x v="3532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x v="8"/>
    <x v="73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x v="17"/>
    <x v="2627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x v="13"/>
    <x v="2628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x v="371"/>
    <x v="2629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x v="6"/>
    <x v="2630"/>
    <x v="1"/>
    <s v="plays"/>
    <x v="3819"/>
    <x v="380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x v="1"/>
    <x v="161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x v="2"/>
    <x v="2631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x v="5"/>
    <x v="2632"/>
    <x v="1"/>
    <s v="plays"/>
    <x v="3822"/>
    <x v="3803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x v="6"/>
    <x v="1622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x v="29"/>
    <x v="2633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x v="2"/>
    <x v="2634"/>
    <x v="1"/>
    <s v="plays"/>
    <x v="3825"/>
    <x v="380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x v="17"/>
    <x v="440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x v="42"/>
    <x v="2635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x v="8"/>
    <x v="2636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x v="8"/>
    <x v="2637"/>
    <x v="1"/>
    <s v="plays"/>
    <x v="3829"/>
    <x v="3810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x v="372"/>
    <x v="753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x v="6"/>
    <x v="2638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x v="2"/>
    <x v="2639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x v="16"/>
    <x v="277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x v="15"/>
    <x v="2640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x v="12"/>
    <x v="375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x v="40"/>
    <x v="2641"/>
    <x v="1"/>
    <s v="plays"/>
    <x v="3836"/>
    <x v="3817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x v="21"/>
    <x v="264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x v="7"/>
    <x v="2643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x v="7"/>
    <x v="2644"/>
    <x v="1"/>
    <s v="plays"/>
    <x v="3839"/>
    <x v="3820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x v="373"/>
    <x v="94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x v="114"/>
    <x v="264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x v="66"/>
    <x v="2646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x v="70"/>
    <x v="264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x v="139"/>
    <x v="2648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x v="53"/>
    <x v="2649"/>
    <x v="1"/>
    <s v="plays"/>
    <x v="3845"/>
    <x v="382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x v="56"/>
    <x v="2120"/>
    <x v="1"/>
    <s v="plays"/>
    <x v="3846"/>
    <x v="3827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x v="63"/>
    <x v="2650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x v="63"/>
    <x v="26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x v="113"/>
    <x v="2652"/>
    <x v="1"/>
    <s v="plays"/>
    <x v="3849"/>
    <x v="3830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x v="65"/>
    <x v="2653"/>
    <x v="1"/>
    <s v="plays"/>
    <x v="3850"/>
    <x v="3831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x v="122"/>
    <x v="2654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x v="50"/>
    <x v="119"/>
    <x v="1"/>
    <s v="plays"/>
    <x v="3852"/>
    <x v="3833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x v="50"/>
    <x v="31"/>
    <x v="1"/>
    <s v="plays"/>
    <x v="3853"/>
    <x v="3834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x v="63"/>
    <x v="2655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x v="56"/>
    <x v="380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x v="50"/>
    <x v="120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x v="62"/>
    <x v="177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x v="53"/>
    <x v="119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x v="50"/>
    <x v="120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x v="82"/>
    <x v="2656"/>
    <x v="1"/>
    <s v="plays"/>
    <x v="3860"/>
    <x v="3841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x v="62"/>
    <x v="101"/>
    <x v="1"/>
    <s v="plays"/>
    <x v="3861"/>
    <x v="3842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x v="50"/>
    <x v="120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x v="50"/>
    <x v="121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x v="60"/>
    <x v="135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x v="117"/>
    <x v="2235"/>
    <x v="1"/>
    <s v="plays"/>
    <x v="3865"/>
    <x v="384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x v="60"/>
    <x v="148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x v="55"/>
    <x v="2214"/>
    <x v="1"/>
    <s v="plays"/>
    <x v="3867"/>
    <x v="3848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x v="50"/>
    <x v="119"/>
    <x v="1"/>
    <s v="musical"/>
    <x v="3868"/>
    <x v="3849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x v="56"/>
    <x v="882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x v="77"/>
    <x v="1795"/>
    <x v="1"/>
    <s v="musical"/>
    <x v="3870"/>
    <x v="3851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x v="56"/>
    <x v="140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x v="50"/>
    <x v="121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x v="50"/>
    <x v="121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x v="50"/>
    <x v="121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x v="50"/>
    <x v="121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x v="226"/>
    <x v="2355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x v="62"/>
    <x v="2657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x v="50"/>
    <x v="119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x v="50"/>
    <x v="121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x v="55"/>
    <x v="350"/>
    <x v="1"/>
    <s v="musical"/>
    <x v="3880"/>
    <x v="3792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x v="62"/>
    <x v="380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x v="50"/>
    <x v="121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x v="50"/>
    <x v="121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x v="50"/>
    <x v="121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x v="50"/>
    <x v="121"/>
    <x v="1"/>
    <s v="musical"/>
    <x v="3885"/>
    <x v="3865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x v="50"/>
    <x v="121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x v="53"/>
    <x v="827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x v="117"/>
    <x v="2418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x v="60"/>
    <x v="2658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x v="123"/>
    <x v="2659"/>
    <x v="1"/>
    <s v="plays"/>
    <x v="3890"/>
    <x v="3870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x v="69"/>
    <x v="2218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x v="50"/>
    <x v="121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x v="66"/>
    <x v="2660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x v="56"/>
    <x v="1296"/>
    <x v="1"/>
    <s v="plays"/>
    <x v="3894"/>
    <x v="3874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x v="62"/>
    <x v="73"/>
    <x v="1"/>
    <s v="plays"/>
    <x v="3895"/>
    <x v="3875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x v="57"/>
    <x v="65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x v="82"/>
    <x v="878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x v="69"/>
    <x v="1302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x v="60"/>
    <x v="368"/>
    <x v="1"/>
    <s v="plays"/>
    <x v="3899"/>
    <x v="3879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x v="62"/>
    <x v="2661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x v="60"/>
    <x v="380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x v="190"/>
    <x v="266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x v="50"/>
    <x v="121"/>
    <x v="1"/>
    <s v="plays"/>
    <x v="3903"/>
    <x v="3883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x v="50"/>
    <x v="1720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x v="81"/>
    <x v="2663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x v="356"/>
    <x v="2664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x v="77"/>
    <x v="266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x v="114"/>
    <x v="1783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x v="50"/>
    <x v="1178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x v="56"/>
    <x v="2666"/>
    <x v="1"/>
    <s v="plays"/>
    <x v="3910"/>
    <x v="3890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x v="121"/>
    <x v="2417"/>
    <x v="1"/>
    <s v="plays"/>
    <x v="3911"/>
    <x v="3891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x v="50"/>
    <x v="120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x v="54"/>
    <x v="2667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x v="71"/>
    <x v="2274"/>
    <x v="1"/>
    <s v="plays"/>
    <x v="3914"/>
    <x v="3894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x v="50"/>
    <x v="144"/>
    <x v="1"/>
    <s v="plays"/>
    <x v="3915"/>
    <x v="3895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x v="50"/>
    <x v="121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x v="50"/>
    <x v="119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x v="50"/>
    <x v="375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x v="53"/>
    <x v="179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x v="62"/>
    <x v="817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x v="50"/>
    <x v="121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x v="59"/>
    <x v="2668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x v="81"/>
    <x v="2669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x v="77"/>
    <x v="1338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x v="54"/>
    <x v="144"/>
    <x v="1"/>
    <s v="plays"/>
    <x v="3925"/>
    <x v="3905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x v="50"/>
    <x v="2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x v="60"/>
    <x v="381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x v="55"/>
    <x v="2670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x v="53"/>
    <x v="2671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x v="50"/>
    <x v="121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x v="50"/>
    <x v="121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x v="50"/>
    <x v="120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x v="63"/>
    <x v="1466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x v="57"/>
    <x v="2672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x v="156"/>
    <x v="2213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x v="50"/>
    <x v="121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x v="374"/>
    <x v="2673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x v="81"/>
    <x v="295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x v="50"/>
    <x v="144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x v="50"/>
    <x v="148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x v="60"/>
    <x v="380"/>
    <x v="1"/>
    <s v="plays"/>
    <x v="3941"/>
    <x v="3921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x v="50"/>
    <x v="121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x v="71"/>
    <x v="2674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x v="50"/>
    <x v="121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x v="50"/>
    <x v="144"/>
    <x v="1"/>
    <s v="plays"/>
    <x v="3945"/>
    <x v="3925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x v="56"/>
    <x v="492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x v="56"/>
    <x v="470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x v="50"/>
    <x v="121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x v="63"/>
    <x v="267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x v="60"/>
    <x v="380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x v="50"/>
    <x v="120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x v="50"/>
    <x v="380"/>
    <x v="1"/>
    <s v="plays"/>
    <x v="3952"/>
    <x v="3932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x v="50"/>
    <x v="121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x v="50"/>
    <x v="121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x v="148"/>
    <x v="97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x v="50"/>
    <x v="121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x v="50"/>
    <x v="582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x v="188"/>
    <x v="267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x v="148"/>
    <x v="821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x v="53"/>
    <x v="784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x v="50"/>
    <x v="678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x v="56"/>
    <x v="2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x v="50"/>
    <x v="121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x v="52"/>
    <x v="823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x v="51"/>
    <x v="367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x v="60"/>
    <x v="377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x v="148"/>
    <x v="212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x v="57"/>
    <x v="144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x v="113"/>
    <x v="267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x v="50"/>
    <x v="148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x v="60"/>
    <x v="2678"/>
    <x v="1"/>
    <s v="plays"/>
    <x v="3971"/>
    <x v="3951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x v="70"/>
    <x v="2679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x v="375"/>
    <x v="2680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x v="188"/>
    <x v="2681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x v="50"/>
    <x v="121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x v="216"/>
    <x v="268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x v="60"/>
    <x v="2683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x v="57"/>
    <x v="1261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x v="53"/>
    <x v="1714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x v="82"/>
    <x v="2641"/>
    <x v="1"/>
    <s v="plays"/>
    <x v="3980"/>
    <x v="3960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x v="65"/>
    <x v="628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x v="68"/>
    <x v="441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x v="131"/>
    <x v="2684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x v="52"/>
    <x v="2653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x v="188"/>
    <x v="2685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x v="54"/>
    <x v="2686"/>
    <x v="1"/>
    <s v="plays"/>
    <x v="3986"/>
    <x v="396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x v="151"/>
    <x v="2687"/>
    <x v="1"/>
    <s v="plays"/>
    <x v="3987"/>
    <x v="3967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x v="53"/>
    <x v="1729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x v="50"/>
    <x v="121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x v="65"/>
    <x v="1534"/>
    <x v="1"/>
    <s v="plays"/>
    <x v="3990"/>
    <x v="3970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x v="68"/>
    <x v="101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x v="62"/>
    <x v="2688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x v="50"/>
    <x v="362"/>
    <x v="1"/>
    <s v="plays"/>
    <x v="3993"/>
    <x v="3973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x v="50"/>
    <x v="144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x v="131"/>
    <x v="827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x v="123"/>
    <x v="779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x v="50"/>
    <x v="121"/>
    <x v="1"/>
    <s v="plays"/>
    <x v="3997"/>
    <x v="3977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x v="219"/>
    <x v="2689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x v="123"/>
    <x v="2690"/>
    <x v="1"/>
    <s v="plays"/>
    <x v="3999"/>
    <x v="3979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x v="50"/>
    <x v="119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x v="151"/>
    <x v="2671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x v="53"/>
    <x v="2012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x v="54"/>
    <x v="965"/>
    <x v="1"/>
    <s v="plays"/>
    <x v="4003"/>
    <x v="3982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x v="50"/>
    <x v="120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x v="60"/>
    <x v="135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x v="50"/>
    <x v="447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x v="50"/>
    <x v="144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x v="52"/>
    <x v="2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x v="65"/>
    <x v="380"/>
    <x v="1"/>
    <s v="plays"/>
    <x v="4009"/>
    <x v="3988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x v="148"/>
    <x v="2691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x v="59"/>
    <x v="2692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x v="50"/>
    <x v="121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x v="60"/>
    <x v="31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x v="50"/>
    <x v="121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x v="50"/>
    <x v="120"/>
    <x v="1"/>
    <s v="plays"/>
    <x v="4015"/>
    <x v="3994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x v="51"/>
    <x v="119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x v="60"/>
    <x v="1780"/>
    <x v="1"/>
    <s v="plays"/>
    <x v="4017"/>
    <x v="399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x v="114"/>
    <x v="151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x v="60"/>
    <x v="1797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x v="123"/>
    <x v="836"/>
    <x v="1"/>
    <s v="plays"/>
    <x v="4020"/>
    <x v="399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x v="60"/>
    <x v="368"/>
    <x v="1"/>
    <s v="plays"/>
    <x v="4021"/>
    <x v="4000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x v="140"/>
    <x v="2693"/>
    <x v="1"/>
    <s v="plays"/>
    <x v="4022"/>
    <x v="4001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x v="50"/>
    <x v="121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x v="60"/>
    <x v="119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x v="62"/>
    <x v="368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x v="50"/>
    <x v="121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x v="113"/>
    <x v="2557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x v="58"/>
    <x v="2534"/>
    <x v="1"/>
    <s v="plays"/>
    <x v="4028"/>
    <x v="4007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x v="50"/>
    <x v="121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x v="63"/>
    <x v="583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x v="50"/>
    <x v="121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x v="113"/>
    <x v="578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x v="73"/>
    <x v="269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x v="60"/>
    <x v="101"/>
    <x v="1"/>
    <s v="plays"/>
    <x v="4034"/>
    <x v="4013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x v="121"/>
    <x v="2695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x v="153"/>
    <x v="269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x v="57"/>
    <x v="375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x v="81"/>
    <x v="2697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x v="64"/>
    <x v="88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x v="134"/>
    <x v="2698"/>
    <x v="1"/>
    <s v="plays"/>
    <x v="4040"/>
    <x v="4019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x v="50"/>
    <x v="678"/>
    <x v="1"/>
    <s v="plays"/>
    <x v="4041"/>
    <x v="4020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x v="50"/>
    <x v="582"/>
    <x v="1"/>
    <s v="plays"/>
    <x v="4042"/>
    <x v="4021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x v="50"/>
    <x v="121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x v="151"/>
    <x v="690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x v="50"/>
    <x v="120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x v="59"/>
    <x v="134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x v="53"/>
    <x v="440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x v="82"/>
    <x v="2699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x v="50"/>
    <x v="580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x v="50"/>
    <x v="120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x v="50"/>
    <x v="121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x v="151"/>
    <x v="2700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x v="66"/>
    <x v="687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x v="50"/>
    <x v="121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x v="82"/>
    <x v="2701"/>
    <x v="1"/>
    <s v="plays"/>
    <x v="4055"/>
    <x v="4034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x v="226"/>
    <x v="596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x v="66"/>
    <x v="947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x v="56"/>
    <x v="2702"/>
    <x v="1"/>
    <s v="plays"/>
    <x v="4058"/>
    <x v="3268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x v="56"/>
    <x v="669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x v="56"/>
    <x v="2629"/>
    <x v="1"/>
    <s v="plays"/>
    <x v="4060"/>
    <x v="4038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x v="50"/>
    <x v="121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x v="53"/>
    <x v="2703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x v="60"/>
    <x v="2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x v="118"/>
    <x v="1057"/>
    <x v="1"/>
    <s v="plays"/>
    <x v="4064"/>
    <x v="4042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x v="60"/>
    <x v="2704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x v="50"/>
    <x v="380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x v="220"/>
    <x v="2705"/>
    <x v="1"/>
    <s v="plays"/>
    <x v="4067"/>
    <x v="4045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x v="60"/>
    <x v="2706"/>
    <x v="1"/>
    <s v="plays"/>
    <x v="4068"/>
    <x v="404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x v="122"/>
    <x v="2707"/>
    <x v="1"/>
    <s v="plays"/>
    <x v="4069"/>
    <x v="4047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x v="123"/>
    <x v="440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x v="50"/>
    <x v="121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x v="50"/>
    <x v="447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x v="60"/>
    <x v="2708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x v="117"/>
    <x v="431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x v="129"/>
    <x v="2709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x v="50"/>
    <x v="121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x v="114"/>
    <x v="2710"/>
    <x v="1"/>
    <s v="plays"/>
    <x v="4077"/>
    <x v="4055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x v="50"/>
    <x v="121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x v="50"/>
    <x v="144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x v="50"/>
    <x v="121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x v="63"/>
    <x v="2242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x v="53"/>
    <x v="1720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x v="66"/>
    <x v="2711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x v="50"/>
    <x v="119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x v="50"/>
    <x v="119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x v="62"/>
    <x v="2712"/>
    <x v="1"/>
    <s v="plays"/>
    <x v="4086"/>
    <x v="4064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x v="50"/>
    <x v="121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x v="57"/>
    <x v="2561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x v="62"/>
    <x v="179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x v="56"/>
    <x v="1545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x v="55"/>
    <x v="156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x v="50"/>
    <x v="135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x v="53"/>
    <x v="2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x v="121"/>
    <x v="2713"/>
    <x v="1"/>
    <s v="plays"/>
    <x v="4094"/>
    <x v="4072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x v="56"/>
    <x v="2714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x v="57"/>
    <x v="2715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x v="50"/>
    <x v="121"/>
    <x v="1"/>
    <s v="plays"/>
    <x v="4097"/>
    <x v="4075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x v="50"/>
    <x v="121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x v="60"/>
    <x v="73"/>
    <x v="1"/>
    <s v="plays"/>
    <x v="4099"/>
    <x v="4077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x v="50"/>
    <x v="121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x v="50"/>
    <x v="121"/>
    <x v="1"/>
    <s v="plays"/>
    <x v="4101"/>
    <x v="4079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x v="117"/>
    <x v="2716"/>
    <x v="1"/>
    <s v="plays"/>
    <x v="4102"/>
    <x v="4080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x v="54"/>
    <x v="407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x v="70"/>
    <x v="2717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x v="113"/>
    <x v="2718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x v="376"/>
    <x v="2719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x v="53"/>
    <x v="2150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x v="53"/>
    <x v="578"/>
    <x v="1"/>
    <s v="plays"/>
    <x v="4108"/>
    <x v="408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x v="50"/>
    <x v="121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x v="129"/>
    <x v="2720"/>
    <x v="1"/>
    <s v="plays"/>
    <x v="4110"/>
    <x v="4088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x v="56"/>
    <x v="2721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x v="50"/>
    <x v="120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x v="50"/>
    <x v="120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0E9EC5-CF1F-41CE-A0B4-3592105B851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7FF7D-2262-45B4-94C4-B74CD6F0A4F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">
    <format dxfId="4">
      <pivotArea outline="0" collapsedLevelsAreSubtotals="1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88D21-2DBF-48DE-9B11-E77B7699E75A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058BCE-79FA-4AC8-9C0D-233E020E25DA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B13" firstHeaderRow="1" firstDataRow="1" firstDataCol="1"/>
  <pivotFields count="22">
    <pivotField showAll="0"/>
    <pivotField dataField="1"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121"/>
        <item t="default"/>
      </items>
    </pivotField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name" fld="1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C8ED5A-0313-42D0-A5FC-39E7A8AA791B}" name="PivotTable5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C13" firstHeaderRow="0" firstDataRow="1" firstDataCol="1" rowPageCount="1" colPageCount="1"/>
  <pivotFields count="22">
    <pivotField showAll="0"/>
    <pivotField showAll="0"/>
    <pivotField showAll="0"/>
    <pivotField dataField="1" showAll="0"/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Page" multipleItemSelectionAllowe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Average of pledged" fld="4" subtotal="average" baseField="0" baseItem="49867192"/>
    <dataField name="Average of goal" fld="3" subtotal="average" baseField="16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258E4-F719-4E9A-8958-6A6D1A9E8596}">
  <dimension ref="A1:F14"/>
  <sheetViews>
    <sheetView workbookViewId="0">
      <selection activeCell="H5" sqref="H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8222</v>
      </c>
      <c r="B1" t="s">
        <v>8364</v>
      </c>
    </row>
    <row r="3" spans="1:6" x14ac:dyDescent="0.35">
      <c r="A3" s="5" t="s">
        <v>8363</v>
      </c>
      <c r="B3" s="5" t="s">
        <v>8362</v>
      </c>
    </row>
    <row r="4" spans="1:6" x14ac:dyDescent="0.35">
      <c r="A4" s="5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6" t="s">
        <v>8309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6" t="s">
        <v>8335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6" t="s">
        <v>8332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6" t="s">
        <v>8330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8324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6" t="s">
        <v>8337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6" t="s">
        <v>8321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6" t="s">
        <v>8316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99909-B4D0-4D44-8BE9-21589BA6BE5A}">
  <dimension ref="A1:F47"/>
  <sheetViews>
    <sheetView workbookViewId="0">
      <selection activeCell="J30" sqref="J30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8222</v>
      </c>
      <c r="B1" t="s">
        <v>8364</v>
      </c>
    </row>
    <row r="2" spans="1:6" x14ac:dyDescent="0.35">
      <c r="A2" s="5" t="s">
        <v>8307</v>
      </c>
      <c r="B2" t="s">
        <v>8364</v>
      </c>
    </row>
    <row r="4" spans="1:6" x14ac:dyDescent="0.35">
      <c r="A4" s="5" t="s">
        <v>8363</v>
      </c>
      <c r="B4" s="5" t="s">
        <v>8362</v>
      </c>
    </row>
    <row r="5" spans="1:6" x14ac:dyDescent="0.35">
      <c r="A5" s="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6" t="s">
        <v>8315</v>
      </c>
      <c r="B6" s="8"/>
      <c r="C6" s="8">
        <v>100</v>
      </c>
      <c r="D6" s="8"/>
      <c r="E6" s="8"/>
      <c r="F6" s="8">
        <v>100</v>
      </c>
    </row>
    <row r="7" spans="1:6" x14ac:dyDescent="0.35">
      <c r="A7" s="6" t="s">
        <v>8343</v>
      </c>
      <c r="B7" s="8">
        <v>20</v>
      </c>
      <c r="C7" s="8"/>
      <c r="D7" s="8"/>
      <c r="E7" s="8"/>
      <c r="F7" s="8">
        <v>20</v>
      </c>
    </row>
    <row r="8" spans="1:6" x14ac:dyDescent="0.35">
      <c r="A8" s="6" t="s">
        <v>8331</v>
      </c>
      <c r="B8" s="8">
        <v>24</v>
      </c>
      <c r="C8" s="8"/>
      <c r="D8" s="8"/>
      <c r="E8" s="8"/>
      <c r="F8" s="8">
        <v>24</v>
      </c>
    </row>
    <row r="9" spans="1:6" x14ac:dyDescent="0.35">
      <c r="A9" s="6" t="s">
        <v>8357</v>
      </c>
      <c r="B9" s="8"/>
      <c r="C9" s="8">
        <v>40</v>
      </c>
      <c r="D9" s="8"/>
      <c r="E9" s="8"/>
      <c r="F9" s="8">
        <v>40</v>
      </c>
    </row>
    <row r="10" spans="1:6" x14ac:dyDescent="0.35">
      <c r="A10" s="6" t="s">
        <v>8353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6" t="s">
        <v>8314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6" t="s">
        <v>8313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6" t="s">
        <v>8329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6" t="s">
        <v>8346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6" t="s">
        <v>8323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6" t="s">
        <v>8336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6" t="s">
        <v>8347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6" t="s">
        <v>8348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6" t="s">
        <v>8328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6" t="s">
        <v>8327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6" t="s">
        <v>8355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6" t="s">
        <v>8326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6" t="s">
        <v>8334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6" t="s">
        <v>8358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6" t="s">
        <v>8342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6" t="s">
        <v>8322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6" t="s">
        <v>8349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6" t="s">
        <v>8338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6" t="s">
        <v>8344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6" t="s">
        <v>8317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6" t="s">
        <v>8345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6" t="s">
        <v>8341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6" t="s">
        <v>8352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6" t="s">
        <v>8325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6" t="s">
        <v>8312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6" t="s">
        <v>8311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6" t="s">
        <v>8351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6" t="s">
        <v>8354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6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6" t="s">
        <v>8350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6" t="s">
        <v>8310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6" t="s">
        <v>8340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6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6" t="s">
        <v>8320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6" t="s">
        <v>8319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6" t="s">
        <v>8339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6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2842-88A8-4086-BAFC-B0BD34EBC493}">
  <dimension ref="A1:F18"/>
  <sheetViews>
    <sheetView workbookViewId="0">
      <selection activeCell="K21" sqref="K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8307</v>
      </c>
      <c r="B1" t="s">
        <v>8364</v>
      </c>
    </row>
    <row r="2" spans="1:6" x14ac:dyDescent="0.35">
      <c r="A2" s="5" t="s">
        <v>8388</v>
      </c>
      <c r="B2" t="s">
        <v>8364</v>
      </c>
    </row>
    <row r="4" spans="1:6" x14ac:dyDescent="0.35">
      <c r="A4" s="5" t="s">
        <v>8363</v>
      </c>
      <c r="B4" s="5" t="s">
        <v>8362</v>
      </c>
    </row>
    <row r="5" spans="1:6" x14ac:dyDescent="0.35">
      <c r="A5" s="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0" t="s">
        <v>8375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35">
      <c r="A7" s="10" t="s">
        <v>8376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35">
      <c r="A8" s="10" t="s">
        <v>8377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35">
      <c r="A9" s="10" t="s">
        <v>8378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35">
      <c r="A10" s="10" t="s">
        <v>8368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35">
      <c r="A11" s="10" t="s">
        <v>8379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35">
      <c r="A12" s="10" t="s">
        <v>8369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35">
      <c r="A13" s="10" t="s">
        <v>8370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35">
      <c r="A14" s="10" t="s">
        <v>8371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35">
      <c r="A15" s="10" t="s">
        <v>8372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35">
      <c r="A16" s="10" t="s">
        <v>8373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35">
      <c r="A17" s="10" t="s">
        <v>8380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35">
      <c r="A18" s="10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3C670-41AE-4C04-B709-B70E485953D6}">
  <dimension ref="A3:B13"/>
  <sheetViews>
    <sheetView workbookViewId="0">
      <selection activeCell="B9" sqref="B9"/>
    </sheetView>
  </sheetViews>
  <sheetFormatPr defaultRowHeight="14.5" x14ac:dyDescent="0.35"/>
  <cols>
    <col min="1" max="1" width="12.36328125" bestFit="1" customWidth="1"/>
    <col min="2" max="2" width="13.36328125" bestFit="1" customWidth="1"/>
    <col min="3" max="3" width="4.81640625" bestFit="1" customWidth="1"/>
    <col min="4" max="4" width="3.81640625" bestFit="1" customWidth="1"/>
    <col min="5" max="5" width="4.81640625" bestFit="1" customWidth="1"/>
    <col min="6" max="6" width="1.81640625" bestFit="1" customWidth="1"/>
    <col min="7" max="9" width="4.81640625" bestFit="1" customWidth="1"/>
    <col min="10" max="10" width="1.81640625" bestFit="1" customWidth="1"/>
    <col min="11" max="14" width="4.81640625" bestFit="1" customWidth="1"/>
    <col min="15" max="15" width="3.81640625" bestFit="1" customWidth="1"/>
    <col min="16" max="16" width="1.81640625" bestFit="1" customWidth="1"/>
    <col min="17" max="18" width="4.81640625" bestFit="1" customWidth="1"/>
    <col min="19" max="19" width="3.81640625" bestFit="1" customWidth="1"/>
    <col min="20" max="21" width="4.81640625" bestFit="1" customWidth="1"/>
    <col min="22" max="22" width="1.81640625" bestFit="1" customWidth="1"/>
    <col min="23" max="25" width="4.81640625" bestFit="1" customWidth="1"/>
    <col min="26" max="26" width="3.81640625" bestFit="1" customWidth="1"/>
    <col min="27" max="28" width="4.81640625" bestFit="1" customWidth="1"/>
    <col min="29" max="29" width="3.81640625" bestFit="1" customWidth="1"/>
    <col min="30" max="30" width="1.81640625" bestFit="1" customWidth="1"/>
    <col min="31" max="32" width="4.81640625" bestFit="1" customWidth="1"/>
    <col min="33" max="33" width="3.81640625" bestFit="1" customWidth="1"/>
    <col min="34" max="36" width="4.81640625" bestFit="1" customWidth="1"/>
    <col min="37" max="37" width="1.81640625" bestFit="1" customWidth="1"/>
    <col min="38" max="40" width="4.81640625" bestFit="1" customWidth="1"/>
    <col min="41" max="41" width="3.81640625" bestFit="1" customWidth="1"/>
    <col min="42" max="42" width="1.81640625" bestFit="1" customWidth="1"/>
    <col min="43" max="44" width="4.81640625" bestFit="1" customWidth="1"/>
    <col min="45" max="45" width="3.81640625" bestFit="1" customWidth="1"/>
    <col min="46" max="48" width="4.81640625" bestFit="1" customWidth="1"/>
    <col min="49" max="49" width="1.81640625" bestFit="1" customWidth="1"/>
    <col min="50" max="51" width="3.81640625" bestFit="1" customWidth="1"/>
    <col min="52" max="52" width="4.81640625" bestFit="1" customWidth="1"/>
    <col min="53" max="53" width="2.81640625" bestFit="1" customWidth="1"/>
    <col min="54" max="58" width="5.81640625" bestFit="1" customWidth="1"/>
    <col min="59" max="59" width="4.81640625" bestFit="1" customWidth="1"/>
    <col min="60" max="71" width="5.81640625" bestFit="1" customWidth="1"/>
    <col min="72" max="72" width="2.81640625" bestFit="1" customWidth="1"/>
    <col min="73" max="73" width="5.81640625" bestFit="1" customWidth="1"/>
    <col min="74" max="74" width="4.81640625" bestFit="1" customWidth="1"/>
    <col min="75" max="75" width="5.81640625" bestFit="1" customWidth="1"/>
    <col min="76" max="76" width="4.81640625" bestFit="1" customWidth="1"/>
    <col min="77" max="79" width="5.81640625" bestFit="1" customWidth="1"/>
    <col min="80" max="80" width="4.81640625" bestFit="1" customWidth="1"/>
    <col min="81" max="81" width="2.81640625" bestFit="1" customWidth="1"/>
    <col min="82" max="88" width="5.81640625" bestFit="1" customWidth="1"/>
    <col min="89" max="89" width="4.81640625" bestFit="1" customWidth="1"/>
    <col min="90" max="90" width="2.81640625" bestFit="1" customWidth="1"/>
    <col min="91" max="96" width="5.81640625" bestFit="1" customWidth="1"/>
    <col min="97" max="97" width="2.81640625" bestFit="1" customWidth="1"/>
    <col min="98" max="100" width="5.81640625" bestFit="1" customWidth="1"/>
    <col min="101" max="101" width="4.81640625" bestFit="1" customWidth="1"/>
    <col min="102" max="103" width="5.81640625" bestFit="1" customWidth="1"/>
    <col min="104" max="104" width="4.81640625" bestFit="1" customWidth="1"/>
    <col min="105" max="110" width="5.81640625" bestFit="1" customWidth="1"/>
    <col min="111" max="111" width="2.81640625" bestFit="1" customWidth="1"/>
    <col min="112" max="112" width="4.81640625" bestFit="1" customWidth="1"/>
    <col min="113" max="115" width="5.81640625" bestFit="1" customWidth="1"/>
    <col min="116" max="116" width="4.81640625" bestFit="1" customWidth="1"/>
    <col min="117" max="121" width="5.81640625" bestFit="1" customWidth="1"/>
    <col min="122" max="122" width="2.81640625" bestFit="1" customWidth="1"/>
    <col min="123" max="123" width="4.81640625" bestFit="1" customWidth="1"/>
    <col min="124" max="126" width="5.81640625" bestFit="1" customWidth="1"/>
    <col min="127" max="127" width="4.81640625" bestFit="1" customWidth="1"/>
    <col min="128" max="134" width="5.81640625" bestFit="1" customWidth="1"/>
    <col min="135" max="135" width="2.81640625" bestFit="1" customWidth="1"/>
    <col min="136" max="138" width="5.81640625" bestFit="1" customWidth="1"/>
    <col min="139" max="139" width="4.81640625" bestFit="1" customWidth="1"/>
    <col min="140" max="144" width="5.81640625" bestFit="1" customWidth="1"/>
    <col min="145" max="145" width="4.81640625" bestFit="1" customWidth="1"/>
    <col min="146" max="146" width="5.81640625" bestFit="1" customWidth="1"/>
    <col min="147" max="147" width="2.81640625" bestFit="1" customWidth="1"/>
    <col min="148" max="150" width="5.81640625" bestFit="1" customWidth="1"/>
    <col min="151" max="151" width="4.81640625" bestFit="1" customWidth="1"/>
    <col min="152" max="154" width="5.81640625" bestFit="1" customWidth="1"/>
    <col min="155" max="155" width="4.81640625" bestFit="1" customWidth="1"/>
    <col min="156" max="156" width="5.81640625" bestFit="1" customWidth="1"/>
    <col min="157" max="157" width="4.81640625" bestFit="1" customWidth="1"/>
    <col min="158" max="158" width="2.81640625" bestFit="1" customWidth="1"/>
    <col min="159" max="165" width="5.81640625" bestFit="1" customWidth="1"/>
    <col min="166" max="166" width="4.81640625" bestFit="1" customWidth="1"/>
    <col min="167" max="168" width="5.81640625" bestFit="1" customWidth="1"/>
    <col min="169" max="169" width="4.81640625" bestFit="1" customWidth="1"/>
    <col min="170" max="170" width="5.81640625" bestFit="1" customWidth="1"/>
    <col min="171" max="171" width="4.81640625" bestFit="1" customWidth="1"/>
    <col min="172" max="177" width="5.81640625" bestFit="1" customWidth="1"/>
    <col min="178" max="178" width="4.81640625" bestFit="1" customWidth="1"/>
    <col min="179" max="184" width="5.81640625" bestFit="1" customWidth="1"/>
    <col min="185" max="185" width="4.81640625" bestFit="1" customWidth="1"/>
    <col min="186" max="186" width="5.81640625" bestFit="1" customWidth="1"/>
    <col min="187" max="187" width="4.81640625" bestFit="1" customWidth="1"/>
    <col min="188" max="188" width="2.81640625" bestFit="1" customWidth="1"/>
    <col min="189" max="192" width="5.81640625" bestFit="1" customWidth="1"/>
    <col min="193" max="193" width="4.81640625" bestFit="1" customWidth="1"/>
    <col min="194" max="200" width="5.81640625" bestFit="1" customWidth="1"/>
    <col min="201" max="201" width="2.81640625" bestFit="1" customWidth="1"/>
    <col min="202" max="202" width="5.81640625" bestFit="1" customWidth="1"/>
    <col min="203" max="203" width="4.81640625" bestFit="1" customWidth="1"/>
    <col min="204" max="212" width="5.81640625" bestFit="1" customWidth="1"/>
    <col min="213" max="213" width="4.81640625" bestFit="1" customWidth="1"/>
    <col min="214" max="220" width="5.81640625" bestFit="1" customWidth="1"/>
    <col min="221" max="221" width="4.81640625" bestFit="1" customWidth="1"/>
    <col min="222" max="226" width="5.81640625" bestFit="1" customWidth="1"/>
    <col min="227" max="227" width="2.81640625" bestFit="1" customWidth="1"/>
    <col min="228" max="229" width="5.81640625" bestFit="1" customWidth="1"/>
    <col min="230" max="230" width="4.81640625" bestFit="1" customWidth="1"/>
    <col min="231" max="237" width="5.81640625" bestFit="1" customWidth="1"/>
    <col min="238" max="238" width="4.81640625" bestFit="1" customWidth="1"/>
    <col min="239" max="240" width="5.81640625" bestFit="1" customWidth="1"/>
    <col min="241" max="241" width="4.81640625" bestFit="1" customWidth="1"/>
    <col min="242" max="245" width="5.81640625" bestFit="1" customWidth="1"/>
    <col min="246" max="246" width="2.81640625" bestFit="1" customWidth="1"/>
    <col min="247" max="251" width="5.81640625" bestFit="1" customWidth="1"/>
    <col min="252" max="252" width="4.81640625" bestFit="1" customWidth="1"/>
    <col min="253" max="257" width="5.81640625" bestFit="1" customWidth="1"/>
    <col min="258" max="258" width="4.81640625" bestFit="1" customWidth="1"/>
    <col min="259" max="261" width="5.81640625" bestFit="1" customWidth="1"/>
    <col min="262" max="262" width="4.81640625" bestFit="1" customWidth="1"/>
    <col min="263" max="268" width="5.81640625" bestFit="1" customWidth="1"/>
    <col min="269" max="269" width="2.81640625" bestFit="1" customWidth="1"/>
    <col min="270" max="276" width="5.81640625" bestFit="1" customWidth="1"/>
    <col min="277" max="277" width="4.81640625" bestFit="1" customWidth="1"/>
    <col min="278" max="281" width="5.81640625" bestFit="1" customWidth="1"/>
    <col min="282" max="282" width="4.81640625" bestFit="1" customWidth="1"/>
    <col min="283" max="286" width="5.81640625" bestFit="1" customWidth="1"/>
    <col min="287" max="287" width="2.81640625" bestFit="1" customWidth="1"/>
    <col min="288" max="289" width="5.81640625" bestFit="1" customWidth="1"/>
    <col min="290" max="290" width="4.81640625" bestFit="1" customWidth="1"/>
    <col min="291" max="294" width="5.81640625" bestFit="1" customWidth="1"/>
    <col min="295" max="295" width="4.81640625" bestFit="1" customWidth="1"/>
    <col min="296" max="299" width="5.81640625" bestFit="1" customWidth="1"/>
    <col min="300" max="300" width="4.81640625" bestFit="1" customWidth="1"/>
    <col min="301" max="302" width="5.81640625" bestFit="1" customWidth="1"/>
    <col min="303" max="303" width="4.81640625" bestFit="1" customWidth="1"/>
    <col min="304" max="307" width="5.81640625" bestFit="1" customWidth="1"/>
    <col min="308" max="308" width="4.81640625" bestFit="1" customWidth="1"/>
    <col min="309" max="309" width="5.81640625" bestFit="1" customWidth="1"/>
    <col min="310" max="310" width="2.81640625" bestFit="1" customWidth="1"/>
    <col min="311" max="311" width="4.81640625" bestFit="1" customWidth="1"/>
    <col min="312" max="315" width="5.81640625" bestFit="1" customWidth="1"/>
    <col min="316" max="316" width="4.81640625" bestFit="1" customWidth="1"/>
    <col min="317" max="318" width="5.81640625" bestFit="1" customWidth="1"/>
    <col min="319" max="319" width="4.81640625" bestFit="1" customWidth="1"/>
    <col min="320" max="331" width="5.81640625" bestFit="1" customWidth="1"/>
    <col min="332" max="332" width="2.81640625" bestFit="1" customWidth="1"/>
    <col min="333" max="348" width="5.81640625" bestFit="1" customWidth="1"/>
    <col min="349" max="349" width="4.81640625" bestFit="1" customWidth="1"/>
    <col min="350" max="358" width="5.81640625" bestFit="1" customWidth="1"/>
    <col min="359" max="359" width="2.81640625" bestFit="1" customWidth="1"/>
    <col min="360" max="364" width="5.81640625" bestFit="1" customWidth="1"/>
    <col min="365" max="365" width="4.81640625" bestFit="1" customWidth="1"/>
    <col min="366" max="369" width="5.81640625" bestFit="1" customWidth="1"/>
    <col min="370" max="370" width="4.81640625" bestFit="1" customWidth="1"/>
    <col min="371" max="381" width="5.81640625" bestFit="1" customWidth="1"/>
    <col min="382" max="382" width="2.81640625" bestFit="1" customWidth="1"/>
    <col min="383" max="391" width="5.81640625" bestFit="1" customWidth="1"/>
    <col min="392" max="392" width="4.81640625" bestFit="1" customWidth="1"/>
    <col min="393" max="408" width="5.81640625" bestFit="1" customWidth="1"/>
    <col min="409" max="409" width="2.81640625" bestFit="1" customWidth="1"/>
    <col min="410" max="411" width="5.81640625" bestFit="1" customWidth="1"/>
    <col min="412" max="412" width="4.81640625" bestFit="1" customWidth="1"/>
    <col min="413" max="417" width="5.81640625" bestFit="1" customWidth="1"/>
    <col min="418" max="418" width="4.81640625" bestFit="1" customWidth="1"/>
    <col min="419" max="443" width="5.81640625" bestFit="1" customWidth="1"/>
    <col min="444" max="444" width="2.81640625" bestFit="1" customWidth="1"/>
    <col min="445" max="447" width="5.81640625" bestFit="1" customWidth="1"/>
    <col min="448" max="448" width="4.81640625" bestFit="1" customWidth="1"/>
    <col min="449" max="458" width="5.81640625" bestFit="1" customWidth="1"/>
    <col min="459" max="459" width="4.81640625" bestFit="1" customWidth="1"/>
    <col min="460" max="466" width="5.81640625" bestFit="1" customWidth="1"/>
    <col min="467" max="467" width="4.81640625" bestFit="1" customWidth="1"/>
    <col min="468" max="469" width="5.81640625" bestFit="1" customWidth="1"/>
    <col min="470" max="470" width="2.81640625" bestFit="1" customWidth="1"/>
    <col min="471" max="471" width="5.81640625" bestFit="1" customWidth="1"/>
    <col min="472" max="472" width="4.81640625" bestFit="1" customWidth="1"/>
    <col min="473" max="477" width="5.81640625" bestFit="1" customWidth="1"/>
    <col min="478" max="478" width="4.81640625" bestFit="1" customWidth="1"/>
    <col min="479" max="481" width="5.81640625" bestFit="1" customWidth="1"/>
    <col min="482" max="482" width="4.81640625" bestFit="1" customWidth="1"/>
    <col min="483" max="484" width="5.81640625" bestFit="1" customWidth="1"/>
    <col min="485" max="485" width="4.81640625" bestFit="1" customWidth="1"/>
    <col min="486" max="492" width="5.81640625" bestFit="1" customWidth="1"/>
    <col min="493" max="493" width="4.81640625" bestFit="1" customWidth="1"/>
    <col min="494" max="495" width="5.81640625" bestFit="1" customWidth="1"/>
    <col min="496" max="496" width="4.81640625" bestFit="1" customWidth="1"/>
    <col min="497" max="499" width="5.81640625" bestFit="1" customWidth="1"/>
    <col min="500" max="500" width="2.81640625" bestFit="1" customWidth="1"/>
    <col min="501" max="508" width="5.81640625" bestFit="1" customWidth="1"/>
    <col min="509" max="509" width="4.81640625" bestFit="1" customWidth="1"/>
    <col min="510" max="525" width="5.81640625" bestFit="1" customWidth="1"/>
    <col min="526" max="526" width="4.81640625" bestFit="1" customWidth="1"/>
    <col min="527" max="535" width="5.81640625" bestFit="1" customWidth="1"/>
    <col min="536" max="536" width="4.81640625" bestFit="1" customWidth="1"/>
    <col min="537" max="558" width="5.81640625" bestFit="1" customWidth="1"/>
    <col min="559" max="559" width="4.81640625" bestFit="1" customWidth="1"/>
    <col min="560" max="564" width="5.81640625" bestFit="1" customWidth="1"/>
    <col min="565" max="565" width="4.81640625" bestFit="1" customWidth="1"/>
    <col min="566" max="577" width="5.81640625" bestFit="1" customWidth="1"/>
    <col min="578" max="578" width="2.81640625" bestFit="1" customWidth="1"/>
    <col min="579" max="594" width="5.81640625" bestFit="1" customWidth="1"/>
    <col min="595" max="595" width="4.81640625" bestFit="1" customWidth="1"/>
    <col min="596" max="603" width="5.81640625" bestFit="1" customWidth="1"/>
    <col min="604" max="604" width="2.81640625" bestFit="1" customWidth="1"/>
    <col min="605" max="615" width="5.81640625" bestFit="1" customWidth="1"/>
    <col min="616" max="616" width="4.81640625" bestFit="1" customWidth="1"/>
    <col min="617" max="627" width="5.81640625" bestFit="1" customWidth="1"/>
    <col min="628" max="628" width="4.81640625" bestFit="1" customWidth="1"/>
    <col min="629" max="634" width="5.81640625" bestFit="1" customWidth="1"/>
    <col min="635" max="635" width="2.81640625" bestFit="1" customWidth="1"/>
    <col min="636" max="650" width="5.81640625" bestFit="1" customWidth="1"/>
    <col min="651" max="651" width="4.81640625" bestFit="1" customWidth="1"/>
    <col min="652" max="663" width="5.81640625" bestFit="1" customWidth="1"/>
    <col min="664" max="664" width="2.81640625" bestFit="1" customWidth="1"/>
    <col min="665" max="670" width="5.81640625" bestFit="1" customWidth="1"/>
    <col min="671" max="671" width="4.81640625" bestFit="1" customWidth="1"/>
    <col min="672" max="675" width="5.81640625" bestFit="1" customWidth="1"/>
    <col min="676" max="676" width="4.81640625" bestFit="1" customWidth="1"/>
    <col min="677" max="683" width="5.81640625" bestFit="1" customWidth="1"/>
    <col min="684" max="684" width="4.81640625" bestFit="1" customWidth="1"/>
    <col min="685" max="687" width="5.81640625" bestFit="1" customWidth="1"/>
    <col min="688" max="688" width="4.81640625" bestFit="1" customWidth="1"/>
    <col min="689" max="689" width="2.81640625" bestFit="1" customWidth="1"/>
    <col min="690" max="693" width="5.81640625" bestFit="1" customWidth="1"/>
    <col min="694" max="694" width="4.81640625" bestFit="1" customWidth="1"/>
    <col min="695" max="695" width="5.81640625" bestFit="1" customWidth="1"/>
    <col min="696" max="696" width="4.81640625" bestFit="1" customWidth="1"/>
    <col min="697" max="701" width="5.81640625" bestFit="1" customWidth="1"/>
    <col min="702" max="702" width="4.81640625" bestFit="1" customWidth="1"/>
    <col min="703" max="708" width="5.81640625" bestFit="1" customWidth="1"/>
    <col min="709" max="709" width="4.81640625" bestFit="1" customWidth="1"/>
    <col min="710" max="715" width="5.81640625" bestFit="1" customWidth="1"/>
    <col min="716" max="716" width="2.81640625" bestFit="1" customWidth="1"/>
    <col min="717" max="718" width="5.81640625" bestFit="1" customWidth="1"/>
    <col min="719" max="719" width="4.81640625" bestFit="1" customWidth="1"/>
    <col min="720" max="731" width="5.81640625" bestFit="1" customWidth="1"/>
    <col min="732" max="732" width="4.81640625" bestFit="1" customWidth="1"/>
    <col min="733" max="744" width="5.81640625" bestFit="1" customWidth="1"/>
    <col min="745" max="745" width="2.81640625" bestFit="1" customWidth="1"/>
    <col min="746" max="749" width="5.81640625" bestFit="1" customWidth="1"/>
    <col min="750" max="750" width="4.81640625" bestFit="1" customWidth="1"/>
    <col min="751" max="763" width="5.81640625" bestFit="1" customWidth="1"/>
    <col min="764" max="764" width="4.81640625" bestFit="1" customWidth="1"/>
    <col min="765" max="780" width="5.81640625" bestFit="1" customWidth="1"/>
    <col min="781" max="781" width="4.81640625" bestFit="1" customWidth="1"/>
    <col min="782" max="784" width="5.81640625" bestFit="1" customWidth="1"/>
    <col min="785" max="785" width="4.81640625" bestFit="1" customWidth="1"/>
    <col min="786" max="787" width="5.81640625" bestFit="1" customWidth="1"/>
    <col min="788" max="788" width="4.81640625" bestFit="1" customWidth="1"/>
    <col min="789" max="794" width="5.81640625" bestFit="1" customWidth="1"/>
    <col min="795" max="795" width="4.81640625" bestFit="1" customWidth="1"/>
    <col min="796" max="802" width="5.81640625" bestFit="1" customWidth="1"/>
    <col min="803" max="803" width="2.81640625" bestFit="1" customWidth="1"/>
    <col min="804" max="809" width="5.81640625" bestFit="1" customWidth="1"/>
    <col min="810" max="810" width="4.81640625" bestFit="1" customWidth="1"/>
    <col min="811" max="815" width="5.81640625" bestFit="1" customWidth="1"/>
    <col min="816" max="816" width="4.81640625" bestFit="1" customWidth="1"/>
    <col min="817" max="820" width="5.81640625" bestFit="1" customWidth="1"/>
    <col min="821" max="821" width="4.81640625" bestFit="1" customWidth="1"/>
    <col min="822" max="826" width="5.81640625" bestFit="1" customWidth="1"/>
    <col min="827" max="827" width="4.81640625" bestFit="1" customWidth="1"/>
    <col min="828" max="840" width="5.81640625" bestFit="1" customWidth="1"/>
    <col min="841" max="841" width="4.81640625" bestFit="1" customWidth="1"/>
    <col min="842" max="844" width="5.81640625" bestFit="1" customWidth="1"/>
    <col min="845" max="845" width="4.81640625" bestFit="1" customWidth="1"/>
    <col min="846" max="857" width="5.81640625" bestFit="1" customWidth="1"/>
    <col min="858" max="858" width="4.81640625" bestFit="1" customWidth="1"/>
    <col min="859" max="863" width="5.81640625" bestFit="1" customWidth="1"/>
    <col min="864" max="864" width="2.81640625" bestFit="1" customWidth="1"/>
    <col min="865" max="882" width="5.81640625" bestFit="1" customWidth="1"/>
    <col min="883" max="883" width="4.81640625" bestFit="1" customWidth="1"/>
    <col min="884" max="885" width="5.81640625" bestFit="1" customWidth="1"/>
    <col min="886" max="886" width="2.81640625" bestFit="1" customWidth="1"/>
    <col min="887" max="893" width="5.81640625" bestFit="1" customWidth="1"/>
    <col min="894" max="894" width="4.81640625" bestFit="1" customWidth="1"/>
    <col min="895" max="898" width="5.81640625" bestFit="1" customWidth="1"/>
    <col min="899" max="899" width="4.81640625" bestFit="1" customWidth="1"/>
    <col min="900" max="902" width="5.81640625" bestFit="1" customWidth="1"/>
    <col min="903" max="903" width="4.81640625" bestFit="1" customWidth="1"/>
    <col min="904" max="905" width="5.81640625" bestFit="1" customWidth="1"/>
    <col min="906" max="906" width="4.81640625" bestFit="1" customWidth="1"/>
    <col min="907" max="918" width="5.81640625" bestFit="1" customWidth="1"/>
    <col min="919" max="919" width="4.81640625" bestFit="1" customWidth="1"/>
    <col min="920" max="922" width="5.81640625" bestFit="1" customWidth="1"/>
    <col min="923" max="923" width="2.81640625" bestFit="1" customWidth="1"/>
    <col min="924" max="930" width="5.81640625" bestFit="1" customWidth="1"/>
    <col min="931" max="931" width="4.81640625" bestFit="1" customWidth="1"/>
    <col min="932" max="935" width="5.81640625" bestFit="1" customWidth="1"/>
    <col min="936" max="936" width="4.81640625" bestFit="1" customWidth="1"/>
    <col min="937" max="948" width="5.81640625" bestFit="1" customWidth="1"/>
    <col min="949" max="949" width="2.81640625" bestFit="1" customWidth="1"/>
    <col min="950" max="950" width="5.81640625" bestFit="1" customWidth="1"/>
    <col min="951" max="951" width="4.81640625" bestFit="1" customWidth="1"/>
    <col min="952" max="956" width="5.81640625" bestFit="1" customWidth="1"/>
    <col min="957" max="957" width="4.81640625" bestFit="1" customWidth="1"/>
    <col min="958" max="959" width="5.81640625" bestFit="1" customWidth="1"/>
    <col min="960" max="960" width="4.81640625" bestFit="1" customWidth="1"/>
    <col min="961" max="963" width="5.81640625" bestFit="1" customWidth="1"/>
    <col min="964" max="964" width="4.81640625" bestFit="1" customWidth="1"/>
    <col min="965" max="965" width="5.81640625" bestFit="1" customWidth="1"/>
    <col min="966" max="966" width="4.81640625" bestFit="1" customWidth="1"/>
    <col min="967" max="971" width="5.81640625" bestFit="1" customWidth="1"/>
    <col min="972" max="972" width="2.81640625" bestFit="1" customWidth="1"/>
    <col min="973" max="984" width="5.81640625" bestFit="1" customWidth="1"/>
    <col min="985" max="985" width="4.81640625" bestFit="1" customWidth="1"/>
    <col min="986" max="1006" width="5.81640625" bestFit="1" customWidth="1"/>
    <col min="1007" max="1007" width="2.81640625" bestFit="1" customWidth="1"/>
    <col min="1008" max="1012" width="5.81640625" bestFit="1" customWidth="1"/>
    <col min="1013" max="1013" width="4.81640625" bestFit="1" customWidth="1"/>
    <col min="1014" max="1015" width="5.81640625" bestFit="1" customWidth="1"/>
    <col min="1016" max="1017" width="4.81640625" bestFit="1" customWidth="1"/>
    <col min="1018" max="1025" width="5.81640625" bestFit="1" customWidth="1"/>
    <col min="1026" max="1026" width="2.81640625" bestFit="1" customWidth="1"/>
    <col min="1027" max="1030" width="5.81640625" bestFit="1" customWidth="1"/>
    <col min="1031" max="1031" width="4.81640625" bestFit="1" customWidth="1"/>
    <col min="1032" max="1034" width="5.81640625" bestFit="1" customWidth="1"/>
    <col min="1035" max="1035" width="4.81640625" bestFit="1" customWidth="1"/>
    <col min="1036" max="1039" width="5.81640625" bestFit="1" customWidth="1"/>
    <col min="1040" max="1040" width="4.81640625" bestFit="1" customWidth="1"/>
    <col min="1041" max="1041" width="5.81640625" bestFit="1" customWidth="1"/>
    <col min="1042" max="1042" width="4.81640625" bestFit="1" customWidth="1"/>
    <col min="1043" max="1043" width="5.81640625" bestFit="1" customWidth="1"/>
    <col min="1044" max="1044" width="4.81640625" bestFit="1" customWidth="1"/>
    <col min="1045" max="1046" width="5.81640625" bestFit="1" customWidth="1"/>
    <col min="1047" max="1047" width="4.81640625" bestFit="1" customWidth="1"/>
    <col min="1048" max="1054" width="5.81640625" bestFit="1" customWidth="1"/>
    <col min="1055" max="1055" width="2.81640625" bestFit="1" customWidth="1"/>
    <col min="1056" max="1058" width="5.81640625" bestFit="1" customWidth="1"/>
    <col min="1059" max="1059" width="4.81640625" bestFit="1" customWidth="1"/>
    <col min="1060" max="1060" width="5.81640625" bestFit="1" customWidth="1"/>
    <col min="1061" max="1061" width="4.81640625" bestFit="1" customWidth="1"/>
    <col min="1062" max="1074" width="5.81640625" bestFit="1" customWidth="1"/>
    <col min="1075" max="1075" width="4.81640625" bestFit="1" customWidth="1"/>
    <col min="1076" max="1077" width="5.81640625" bestFit="1" customWidth="1"/>
    <col min="1078" max="1078" width="2.81640625" bestFit="1" customWidth="1"/>
    <col min="1079" max="1081" width="5.81640625" bestFit="1" customWidth="1"/>
    <col min="1082" max="1082" width="4.81640625" bestFit="1" customWidth="1"/>
    <col min="1083" max="1085" width="5.81640625" bestFit="1" customWidth="1"/>
    <col min="1086" max="1086" width="4.81640625" bestFit="1" customWidth="1"/>
    <col min="1087" max="1089" width="5.81640625" bestFit="1" customWidth="1"/>
    <col min="1090" max="1090" width="4.81640625" bestFit="1" customWidth="1"/>
    <col min="1091" max="1102" width="5.81640625" bestFit="1" customWidth="1"/>
    <col min="1103" max="1103" width="2.81640625" bestFit="1" customWidth="1"/>
    <col min="1104" max="1105" width="5.81640625" bestFit="1" customWidth="1"/>
    <col min="1106" max="1106" width="4.81640625" bestFit="1" customWidth="1"/>
    <col min="1107" max="1117" width="5.81640625" bestFit="1" customWidth="1"/>
    <col min="1118" max="1118" width="4.81640625" bestFit="1" customWidth="1"/>
    <col min="1119" max="1126" width="5.81640625" bestFit="1" customWidth="1"/>
    <col min="1127" max="1127" width="4.81640625" bestFit="1" customWidth="1"/>
    <col min="1128" max="1130" width="5.81640625" bestFit="1" customWidth="1"/>
    <col min="1131" max="1131" width="2.81640625" bestFit="1" customWidth="1"/>
    <col min="1132" max="1135" width="5.81640625" bestFit="1" customWidth="1"/>
    <col min="1136" max="1136" width="4.81640625" bestFit="1" customWidth="1"/>
    <col min="1137" max="1146" width="5.81640625" bestFit="1" customWidth="1"/>
    <col min="1147" max="1147" width="4.81640625" bestFit="1" customWidth="1"/>
    <col min="1148" max="1148" width="5.81640625" bestFit="1" customWidth="1"/>
    <col min="1149" max="1149" width="4.81640625" bestFit="1" customWidth="1"/>
    <col min="1150" max="1153" width="5.81640625" bestFit="1" customWidth="1"/>
    <col min="1154" max="1154" width="2.81640625" bestFit="1" customWidth="1"/>
    <col min="1155" max="1162" width="5.81640625" bestFit="1" customWidth="1"/>
    <col min="1163" max="1163" width="4.81640625" bestFit="1" customWidth="1"/>
    <col min="1164" max="1178" width="5.81640625" bestFit="1" customWidth="1"/>
    <col min="1179" max="1179" width="4.81640625" bestFit="1" customWidth="1"/>
    <col min="1180" max="1183" width="5.81640625" bestFit="1" customWidth="1"/>
    <col min="1184" max="1184" width="2.81640625" bestFit="1" customWidth="1"/>
    <col min="1185" max="1189" width="5.81640625" bestFit="1" customWidth="1"/>
    <col min="1190" max="1190" width="4.81640625" bestFit="1" customWidth="1"/>
    <col min="1191" max="1192" width="5.81640625" bestFit="1" customWidth="1"/>
    <col min="1193" max="1193" width="4.81640625" bestFit="1" customWidth="1"/>
    <col min="1194" max="1194" width="5.81640625" bestFit="1" customWidth="1"/>
    <col min="1195" max="1195" width="4.81640625" bestFit="1" customWidth="1"/>
    <col min="1196" max="1200" width="5.81640625" bestFit="1" customWidth="1"/>
    <col min="1201" max="1201" width="4.81640625" bestFit="1" customWidth="1"/>
    <col min="1202" max="1205" width="5.81640625" bestFit="1" customWidth="1"/>
    <col min="1206" max="1206" width="4.81640625" bestFit="1" customWidth="1"/>
    <col min="1207" max="1207" width="5.81640625" bestFit="1" customWidth="1"/>
    <col min="1208" max="1208" width="4.81640625" bestFit="1" customWidth="1"/>
    <col min="1209" max="1209" width="5.81640625" bestFit="1" customWidth="1"/>
    <col min="1210" max="1210" width="2.81640625" bestFit="1" customWidth="1"/>
    <col min="1211" max="1217" width="5.81640625" bestFit="1" customWidth="1"/>
    <col min="1218" max="1218" width="4.81640625" bestFit="1" customWidth="1"/>
    <col min="1219" max="1223" width="5.81640625" bestFit="1" customWidth="1"/>
    <col min="1224" max="1224" width="4.81640625" bestFit="1" customWidth="1"/>
    <col min="1225" max="1229" width="5.81640625" bestFit="1" customWidth="1"/>
    <col min="1230" max="1230" width="2.81640625" bestFit="1" customWidth="1"/>
    <col min="1231" max="1232" width="5.81640625" bestFit="1" customWidth="1"/>
    <col min="1233" max="1233" width="4.81640625" bestFit="1" customWidth="1"/>
    <col min="1234" max="1249" width="5.81640625" bestFit="1" customWidth="1"/>
    <col min="1250" max="1250" width="4.81640625" bestFit="1" customWidth="1"/>
    <col min="1251" max="1256" width="5.81640625" bestFit="1" customWidth="1"/>
    <col min="1257" max="1257" width="2.81640625" bestFit="1" customWidth="1"/>
    <col min="1258" max="1262" width="5.81640625" bestFit="1" customWidth="1"/>
    <col min="1263" max="1263" width="4.81640625" bestFit="1" customWidth="1"/>
    <col min="1264" max="1281" width="5.81640625" bestFit="1" customWidth="1"/>
    <col min="1282" max="1282" width="4.81640625" bestFit="1" customWidth="1"/>
    <col min="1283" max="1287" width="5.81640625" bestFit="1" customWidth="1"/>
    <col min="1288" max="1288" width="2.81640625" bestFit="1" customWidth="1"/>
    <col min="1289" max="1289" width="5.81640625" bestFit="1" customWidth="1"/>
    <col min="1290" max="1290" width="4.81640625" bestFit="1" customWidth="1"/>
    <col min="1291" max="1295" width="5.81640625" bestFit="1" customWidth="1"/>
    <col min="1296" max="1296" width="4.81640625" bestFit="1" customWidth="1"/>
    <col min="1297" max="1313" width="5.81640625" bestFit="1" customWidth="1"/>
    <col min="1314" max="1314" width="4.81640625" bestFit="1" customWidth="1"/>
    <col min="1315" max="1329" width="5.81640625" bestFit="1" customWidth="1"/>
    <col min="1330" max="1330" width="4.81640625" bestFit="1" customWidth="1"/>
    <col min="1331" max="1334" width="5.81640625" bestFit="1" customWidth="1"/>
    <col min="1335" max="1335" width="2.81640625" bestFit="1" customWidth="1"/>
    <col min="1336" max="1345" width="5.81640625" bestFit="1" customWidth="1"/>
    <col min="1346" max="1346" width="4.81640625" bestFit="1" customWidth="1"/>
    <col min="1347" max="1358" width="5.81640625" bestFit="1" customWidth="1"/>
    <col min="1359" max="1359" width="4.81640625" bestFit="1" customWidth="1"/>
    <col min="1360" max="1362" width="5.81640625" bestFit="1" customWidth="1"/>
    <col min="1363" max="1363" width="4.81640625" bestFit="1" customWidth="1"/>
    <col min="1364" max="1370" width="5.81640625" bestFit="1" customWidth="1"/>
    <col min="1371" max="1371" width="4.81640625" bestFit="1" customWidth="1"/>
    <col min="1372" max="1380" width="5.81640625" bestFit="1" customWidth="1"/>
    <col min="1381" max="1381" width="2.81640625" bestFit="1" customWidth="1"/>
    <col min="1382" max="1390" width="5.81640625" bestFit="1" customWidth="1"/>
    <col min="1391" max="1391" width="4.81640625" bestFit="1" customWidth="1"/>
    <col min="1392" max="1398" width="5.81640625" bestFit="1" customWidth="1"/>
    <col min="1399" max="1399" width="2.81640625" bestFit="1" customWidth="1"/>
    <col min="1400" max="1412" width="5.81640625" bestFit="1" customWidth="1"/>
    <col min="1413" max="1413" width="4.81640625" bestFit="1" customWidth="1"/>
    <col min="1414" max="1435" width="5.81640625" bestFit="1" customWidth="1"/>
    <col min="1436" max="1436" width="4.81640625" bestFit="1" customWidth="1"/>
    <col min="1437" max="1442" width="5.81640625" bestFit="1" customWidth="1"/>
    <col min="1443" max="1443" width="4.81640625" bestFit="1" customWidth="1"/>
    <col min="1444" max="1444" width="5.81640625" bestFit="1" customWidth="1"/>
    <col min="1445" max="1445" width="2.81640625" bestFit="1" customWidth="1"/>
    <col min="1446" max="1451" width="5.81640625" bestFit="1" customWidth="1"/>
    <col min="1452" max="1452" width="4.81640625" bestFit="1" customWidth="1"/>
    <col min="1453" max="1454" width="5.81640625" bestFit="1" customWidth="1"/>
    <col min="1455" max="1455" width="4.81640625" bestFit="1" customWidth="1"/>
    <col min="1456" max="1472" width="5.81640625" bestFit="1" customWidth="1"/>
    <col min="1473" max="1473" width="4.81640625" bestFit="1" customWidth="1"/>
    <col min="1474" max="1476" width="5.81640625" bestFit="1" customWidth="1"/>
    <col min="1477" max="1477" width="4.81640625" bestFit="1" customWidth="1"/>
    <col min="1478" max="1505" width="5.81640625" bestFit="1" customWidth="1"/>
    <col min="1506" max="1506" width="2.81640625" bestFit="1" customWidth="1"/>
    <col min="1507" max="1519" width="5.81640625" bestFit="1" customWidth="1"/>
    <col min="1520" max="1520" width="4.81640625" bestFit="1" customWidth="1"/>
    <col min="1521" max="1529" width="5.81640625" bestFit="1" customWidth="1"/>
    <col min="1530" max="1530" width="2.81640625" bestFit="1" customWidth="1"/>
    <col min="1531" max="1541" width="5.81640625" bestFit="1" customWidth="1"/>
    <col min="1542" max="1542" width="4.81640625" bestFit="1" customWidth="1"/>
    <col min="1543" max="1545" width="5.81640625" bestFit="1" customWidth="1"/>
    <col min="1546" max="1546" width="2.81640625" bestFit="1" customWidth="1"/>
    <col min="1547" max="1554" width="5.81640625" bestFit="1" customWidth="1"/>
    <col min="1555" max="1555" width="4.81640625" bestFit="1" customWidth="1"/>
    <col min="1556" max="1561" width="5.81640625" bestFit="1" customWidth="1"/>
    <col min="1562" max="1562" width="4.81640625" bestFit="1" customWidth="1"/>
    <col min="1563" max="1566" width="5.81640625" bestFit="1" customWidth="1"/>
    <col min="1567" max="1567" width="4.81640625" bestFit="1" customWidth="1"/>
    <col min="1568" max="1576" width="5.81640625" bestFit="1" customWidth="1"/>
    <col min="1577" max="1577" width="2.81640625" bestFit="1" customWidth="1"/>
    <col min="1578" max="1578" width="4.81640625" bestFit="1" customWidth="1"/>
    <col min="1579" max="1581" width="5.81640625" bestFit="1" customWidth="1"/>
    <col min="1582" max="1582" width="4.81640625" bestFit="1" customWidth="1"/>
    <col min="1583" max="1590" width="5.81640625" bestFit="1" customWidth="1"/>
    <col min="1591" max="1591" width="2.81640625" bestFit="1" customWidth="1"/>
    <col min="1592" max="1597" width="5.81640625" bestFit="1" customWidth="1"/>
    <col min="1598" max="1598" width="4.81640625" bestFit="1" customWidth="1"/>
    <col min="1599" max="1601" width="5.81640625" bestFit="1" customWidth="1"/>
    <col min="1602" max="1602" width="4.81640625" bestFit="1" customWidth="1"/>
    <col min="1603" max="1604" width="5.81640625" bestFit="1" customWidth="1"/>
    <col min="1605" max="1605" width="4.81640625" bestFit="1" customWidth="1"/>
    <col min="1606" max="1607" width="5.81640625" bestFit="1" customWidth="1"/>
    <col min="1608" max="1608" width="4.81640625" bestFit="1" customWidth="1"/>
    <col min="1609" max="1610" width="5.81640625" bestFit="1" customWidth="1"/>
    <col min="1611" max="1611" width="4.81640625" bestFit="1" customWidth="1"/>
    <col min="1612" max="1620" width="5.81640625" bestFit="1" customWidth="1"/>
    <col min="1621" max="1621" width="4.81640625" bestFit="1" customWidth="1"/>
    <col min="1622" max="1648" width="5.81640625" bestFit="1" customWidth="1"/>
    <col min="1649" max="1649" width="4.81640625" bestFit="1" customWidth="1"/>
    <col min="1650" max="1651" width="5.81640625" bestFit="1" customWidth="1"/>
    <col min="1652" max="1652" width="4.81640625" bestFit="1" customWidth="1"/>
    <col min="1653" max="1670" width="5.81640625" bestFit="1" customWidth="1"/>
    <col min="1671" max="1671" width="4.81640625" bestFit="1" customWidth="1"/>
    <col min="1672" max="1690" width="5.81640625" bestFit="1" customWidth="1"/>
    <col min="1691" max="1691" width="4.81640625" bestFit="1" customWidth="1"/>
    <col min="1692" max="1693" width="5.81640625" bestFit="1" customWidth="1"/>
    <col min="1694" max="1694" width="2.81640625" bestFit="1" customWidth="1"/>
    <col min="1695" max="1699" width="5.81640625" bestFit="1" customWidth="1"/>
    <col min="1700" max="1700" width="4.81640625" bestFit="1" customWidth="1"/>
    <col min="1701" max="1716" width="5.81640625" bestFit="1" customWidth="1"/>
    <col min="1717" max="1717" width="2.81640625" bestFit="1" customWidth="1"/>
    <col min="1718" max="1718" width="4.81640625" bestFit="1" customWidth="1"/>
    <col min="1719" max="1722" width="5.81640625" bestFit="1" customWidth="1"/>
    <col min="1723" max="1723" width="4.81640625" bestFit="1" customWidth="1"/>
    <col min="1724" max="1724" width="5.81640625" bestFit="1" customWidth="1"/>
    <col min="1725" max="1725" width="4.81640625" bestFit="1" customWidth="1"/>
    <col min="1726" max="1739" width="5.81640625" bestFit="1" customWidth="1"/>
    <col min="1740" max="1740" width="4.81640625" bestFit="1" customWidth="1"/>
    <col min="1741" max="1747" width="5.81640625" bestFit="1" customWidth="1"/>
    <col min="1748" max="1748" width="4.81640625" bestFit="1" customWidth="1"/>
    <col min="1749" max="1751" width="5.81640625" bestFit="1" customWidth="1"/>
    <col min="1752" max="1752" width="4.81640625" bestFit="1" customWidth="1"/>
    <col min="1753" max="1756" width="5.81640625" bestFit="1" customWidth="1"/>
    <col min="1757" max="1757" width="4.81640625" bestFit="1" customWidth="1"/>
    <col min="1758" max="1759" width="5.81640625" bestFit="1" customWidth="1"/>
    <col min="1760" max="1760" width="4.81640625" bestFit="1" customWidth="1"/>
    <col min="1761" max="1762" width="5.81640625" bestFit="1" customWidth="1"/>
    <col min="1763" max="1763" width="4.81640625" bestFit="1" customWidth="1"/>
    <col min="1764" max="1767" width="5.81640625" bestFit="1" customWidth="1"/>
    <col min="1768" max="1768" width="4.81640625" bestFit="1" customWidth="1"/>
    <col min="1769" max="1770" width="5.81640625" bestFit="1" customWidth="1"/>
    <col min="1771" max="1771" width="2.81640625" bestFit="1" customWidth="1"/>
    <col min="1772" max="1772" width="4.81640625" bestFit="1" customWidth="1"/>
    <col min="1773" max="1773" width="5.81640625" bestFit="1" customWidth="1"/>
    <col min="1774" max="1774" width="4.81640625" bestFit="1" customWidth="1"/>
    <col min="1775" max="1777" width="5.81640625" bestFit="1" customWidth="1"/>
    <col min="1778" max="1778" width="4.81640625" bestFit="1" customWidth="1"/>
    <col min="1779" max="1788" width="5.81640625" bestFit="1" customWidth="1"/>
    <col min="1789" max="1789" width="2.81640625" bestFit="1" customWidth="1"/>
    <col min="1790" max="1793" width="5.81640625" bestFit="1" customWidth="1"/>
    <col min="1794" max="1794" width="4.81640625" bestFit="1" customWidth="1"/>
    <col min="1795" max="1805" width="5.81640625" bestFit="1" customWidth="1"/>
    <col min="1806" max="1806" width="4.81640625" bestFit="1" customWidth="1"/>
    <col min="1807" max="1813" width="5.81640625" bestFit="1" customWidth="1"/>
    <col min="1814" max="1814" width="4.81640625" bestFit="1" customWidth="1"/>
    <col min="1815" max="1817" width="5.81640625" bestFit="1" customWidth="1"/>
    <col min="1818" max="1818" width="2.81640625" bestFit="1" customWidth="1"/>
    <col min="1819" max="1823" width="5.81640625" bestFit="1" customWidth="1"/>
    <col min="1824" max="1824" width="4.81640625" bestFit="1" customWidth="1"/>
    <col min="1825" max="1827" width="5.81640625" bestFit="1" customWidth="1"/>
    <col min="1828" max="1828" width="4.81640625" bestFit="1" customWidth="1"/>
    <col min="1829" max="1832" width="5.81640625" bestFit="1" customWidth="1"/>
    <col min="1833" max="1833" width="4.81640625" bestFit="1" customWidth="1"/>
    <col min="1834" max="1836" width="5.81640625" bestFit="1" customWidth="1"/>
    <col min="1837" max="1837" width="4.81640625" bestFit="1" customWidth="1"/>
    <col min="1838" max="1845" width="5.81640625" bestFit="1" customWidth="1"/>
    <col min="1846" max="1846" width="4.81640625" bestFit="1" customWidth="1"/>
    <col min="1847" max="1853" width="5.81640625" bestFit="1" customWidth="1"/>
    <col min="1854" max="1854" width="4.81640625" bestFit="1" customWidth="1"/>
    <col min="1855" max="1866" width="5.81640625" bestFit="1" customWidth="1"/>
    <col min="1867" max="1868" width="4.81640625" bestFit="1" customWidth="1"/>
    <col min="1869" max="1874" width="5.81640625" bestFit="1" customWidth="1"/>
    <col min="1875" max="1875" width="2.81640625" bestFit="1" customWidth="1"/>
    <col min="1876" max="1877" width="5.81640625" bestFit="1" customWidth="1"/>
    <col min="1878" max="1878" width="4.81640625" bestFit="1" customWidth="1"/>
    <col min="1879" max="1882" width="5.81640625" bestFit="1" customWidth="1"/>
    <col min="1883" max="1883" width="4.81640625" bestFit="1" customWidth="1"/>
    <col min="1884" max="1886" width="5.81640625" bestFit="1" customWidth="1"/>
    <col min="1887" max="1887" width="4.81640625" bestFit="1" customWidth="1"/>
    <col min="1888" max="1890" width="5.81640625" bestFit="1" customWidth="1"/>
    <col min="1891" max="1891" width="4.81640625" bestFit="1" customWidth="1"/>
    <col min="1892" max="1899" width="5.81640625" bestFit="1" customWidth="1"/>
    <col min="1900" max="1900" width="2.81640625" bestFit="1" customWidth="1"/>
    <col min="1901" max="1905" width="5.81640625" bestFit="1" customWidth="1"/>
    <col min="1906" max="1906" width="4.81640625" bestFit="1" customWidth="1"/>
    <col min="1907" max="1913" width="5.81640625" bestFit="1" customWidth="1"/>
    <col min="1914" max="1914" width="3.81640625" bestFit="1" customWidth="1"/>
    <col min="1915" max="1921" width="6.81640625" bestFit="1" customWidth="1"/>
    <col min="1922" max="1922" width="5.81640625" bestFit="1" customWidth="1"/>
    <col min="1923" max="1926" width="6.81640625" bestFit="1" customWidth="1"/>
    <col min="1927" max="1927" width="5.81640625" bestFit="1" customWidth="1"/>
    <col min="1928" max="1933" width="6.81640625" bestFit="1" customWidth="1"/>
    <col min="1934" max="1934" width="5.81640625" bestFit="1" customWidth="1"/>
    <col min="1935" max="1938" width="6.81640625" bestFit="1" customWidth="1"/>
    <col min="1939" max="1939" width="5.81640625" bestFit="1" customWidth="1"/>
    <col min="1940" max="1947" width="6.81640625" bestFit="1" customWidth="1"/>
    <col min="1948" max="1948" width="3.81640625" bestFit="1" customWidth="1"/>
    <col min="1949" max="1955" width="6.81640625" bestFit="1" customWidth="1"/>
    <col min="1956" max="1956" width="5.81640625" bestFit="1" customWidth="1"/>
    <col min="1957" max="1963" width="6.81640625" bestFit="1" customWidth="1"/>
    <col min="1964" max="1964" width="3.81640625" bestFit="1" customWidth="1"/>
    <col min="1965" max="1974" width="6.81640625" bestFit="1" customWidth="1"/>
    <col min="1975" max="1975" width="5.81640625" bestFit="1" customWidth="1"/>
    <col min="1976" max="1976" width="6.81640625" bestFit="1" customWidth="1"/>
    <col min="1977" max="1977" width="5.81640625" bestFit="1" customWidth="1"/>
    <col min="1978" max="1981" width="6.81640625" bestFit="1" customWidth="1"/>
    <col min="1982" max="1982" width="5.81640625" bestFit="1" customWidth="1"/>
    <col min="1983" max="1985" width="6.81640625" bestFit="1" customWidth="1"/>
    <col min="1986" max="1986" width="3.81640625" bestFit="1" customWidth="1"/>
    <col min="1987" max="1988" width="6.81640625" bestFit="1" customWidth="1"/>
    <col min="1989" max="1989" width="5.81640625" bestFit="1" customWidth="1"/>
    <col min="1990" max="1996" width="6.81640625" bestFit="1" customWidth="1"/>
    <col min="1997" max="1997" width="3.81640625" bestFit="1" customWidth="1"/>
    <col min="1998" max="2034" width="6.81640625" bestFit="1" customWidth="1"/>
    <col min="2035" max="2035" width="5.81640625" bestFit="1" customWidth="1"/>
    <col min="2036" max="2045" width="6.81640625" bestFit="1" customWidth="1"/>
    <col min="2046" max="2046" width="5.81640625" bestFit="1" customWidth="1"/>
    <col min="2047" max="2059" width="6.81640625" bestFit="1" customWidth="1"/>
    <col min="2060" max="2060" width="3.81640625" bestFit="1" customWidth="1"/>
    <col min="2061" max="2066" width="6.81640625" bestFit="1" customWidth="1"/>
    <col min="2067" max="2067" width="3.81640625" bestFit="1" customWidth="1"/>
    <col min="2068" max="2082" width="6.81640625" bestFit="1" customWidth="1"/>
    <col min="2083" max="2083" width="3.81640625" bestFit="1" customWidth="1"/>
    <col min="2084" max="2099" width="6.81640625" bestFit="1" customWidth="1"/>
    <col min="2100" max="2100" width="5.81640625" bestFit="1" customWidth="1"/>
    <col min="2101" max="2102" width="6.81640625" bestFit="1" customWidth="1"/>
    <col min="2103" max="2103" width="5.81640625" bestFit="1" customWidth="1"/>
    <col min="2104" max="2108" width="6.81640625" bestFit="1" customWidth="1"/>
    <col min="2109" max="2109" width="5.81640625" bestFit="1" customWidth="1"/>
    <col min="2110" max="2113" width="6.81640625" bestFit="1" customWidth="1"/>
    <col min="2114" max="2114" width="5.81640625" bestFit="1" customWidth="1"/>
    <col min="2115" max="2116" width="6.81640625" bestFit="1" customWidth="1"/>
    <col min="2117" max="2117" width="3.81640625" bestFit="1" customWidth="1"/>
    <col min="2118" max="2125" width="6.81640625" bestFit="1" customWidth="1"/>
    <col min="2126" max="2126" width="3.81640625" bestFit="1" customWidth="1"/>
    <col min="2127" max="2135" width="6.81640625" bestFit="1" customWidth="1"/>
    <col min="2136" max="2136" width="3.81640625" bestFit="1" customWidth="1"/>
    <col min="2137" max="2139" width="6.81640625" bestFit="1" customWidth="1"/>
    <col min="2140" max="2140" width="5.81640625" bestFit="1" customWidth="1"/>
    <col min="2141" max="2141" width="3.81640625" bestFit="1" customWidth="1"/>
    <col min="2142" max="2150" width="6.81640625" bestFit="1" customWidth="1"/>
    <col min="2151" max="2151" width="3.81640625" bestFit="1" customWidth="1"/>
    <col min="2152" max="2164" width="6.81640625" bestFit="1" customWidth="1"/>
    <col min="2165" max="2165" width="5.81640625" bestFit="1" customWidth="1"/>
    <col min="2166" max="2173" width="6.81640625" bestFit="1" customWidth="1"/>
    <col min="2174" max="2174" width="5.81640625" bestFit="1" customWidth="1"/>
    <col min="2175" max="2208" width="6.81640625" bestFit="1" customWidth="1"/>
    <col min="2209" max="2209" width="5.81640625" bestFit="1" customWidth="1"/>
    <col min="2210" max="2211" width="6.81640625" bestFit="1" customWidth="1"/>
    <col min="2212" max="2212" width="5.81640625" bestFit="1" customWidth="1"/>
    <col min="2213" max="2224" width="6.81640625" bestFit="1" customWidth="1"/>
    <col min="2225" max="2225" width="3.81640625" bestFit="1" customWidth="1"/>
    <col min="2226" max="2231" width="6.81640625" bestFit="1" customWidth="1"/>
    <col min="2232" max="2232" width="5.81640625" bestFit="1" customWidth="1"/>
    <col min="2233" max="2242" width="6.81640625" bestFit="1" customWidth="1"/>
    <col min="2243" max="2243" width="5.81640625" bestFit="1" customWidth="1"/>
    <col min="2244" max="2248" width="6.81640625" bestFit="1" customWidth="1"/>
    <col min="2249" max="2249" width="3.81640625" bestFit="1" customWidth="1"/>
    <col min="2250" max="2250" width="5.81640625" bestFit="1" customWidth="1"/>
    <col min="2251" max="2258" width="6.81640625" bestFit="1" customWidth="1"/>
    <col min="2259" max="2259" width="3.81640625" bestFit="1" customWidth="1"/>
    <col min="2260" max="2261" width="6.81640625" bestFit="1" customWidth="1"/>
    <col min="2262" max="2262" width="3.81640625" bestFit="1" customWidth="1"/>
    <col min="2263" max="2263" width="5.81640625" bestFit="1" customWidth="1"/>
    <col min="2264" max="2272" width="6.81640625" bestFit="1" customWidth="1"/>
    <col min="2273" max="2273" width="3.81640625" bestFit="1" customWidth="1"/>
    <col min="2274" max="2285" width="6.81640625" bestFit="1" customWidth="1"/>
    <col min="2286" max="2286" width="5.81640625" bestFit="1" customWidth="1"/>
    <col min="2287" max="2300" width="6.81640625" bestFit="1" customWidth="1"/>
    <col min="2301" max="2301" width="3.81640625" bestFit="1" customWidth="1"/>
    <col min="2302" max="2303" width="6.81640625" bestFit="1" customWidth="1"/>
    <col min="2304" max="2304" width="5.81640625" bestFit="1" customWidth="1"/>
    <col min="2305" max="2305" width="6.81640625" bestFit="1" customWidth="1"/>
    <col min="2306" max="2306" width="5.81640625" bestFit="1" customWidth="1"/>
    <col min="2307" max="2311" width="6.81640625" bestFit="1" customWidth="1"/>
    <col min="2312" max="2312" width="5.81640625" bestFit="1" customWidth="1"/>
    <col min="2313" max="2319" width="6.81640625" bestFit="1" customWidth="1"/>
    <col min="2320" max="2320" width="3.81640625" bestFit="1" customWidth="1"/>
    <col min="2321" max="2330" width="6.81640625" bestFit="1" customWidth="1"/>
    <col min="2331" max="2331" width="3.81640625" bestFit="1" customWidth="1"/>
    <col min="2332" max="2341" width="6.81640625" bestFit="1" customWidth="1"/>
    <col min="2342" max="2342" width="3.81640625" bestFit="1" customWidth="1"/>
    <col min="2343" max="2345" width="6.81640625" bestFit="1" customWidth="1"/>
    <col min="2346" max="2346" width="5.81640625" bestFit="1" customWidth="1"/>
    <col min="2347" max="2360" width="6.81640625" bestFit="1" customWidth="1"/>
    <col min="2361" max="2361" width="3.81640625" bestFit="1" customWidth="1"/>
    <col min="2362" max="2362" width="5.81640625" bestFit="1" customWidth="1"/>
    <col min="2363" max="2363" width="6.81640625" bestFit="1" customWidth="1"/>
    <col min="2364" max="2364" width="5.81640625" bestFit="1" customWidth="1"/>
    <col min="2365" max="2376" width="6.81640625" bestFit="1" customWidth="1"/>
    <col min="2377" max="2377" width="5.81640625" bestFit="1" customWidth="1"/>
    <col min="2378" max="2389" width="6.81640625" bestFit="1" customWidth="1"/>
    <col min="2390" max="2390" width="5.81640625" bestFit="1" customWidth="1"/>
    <col min="2391" max="2396" width="6.81640625" bestFit="1" customWidth="1"/>
    <col min="2397" max="2397" width="5.81640625" bestFit="1" customWidth="1"/>
    <col min="2398" max="2398" width="3.81640625" bestFit="1" customWidth="1"/>
    <col min="2399" max="2402" width="6.81640625" bestFit="1" customWidth="1"/>
    <col min="2403" max="2403" width="3.81640625" bestFit="1" customWidth="1"/>
    <col min="2404" max="2405" width="6.81640625" bestFit="1" customWidth="1"/>
    <col min="2406" max="2406" width="5.81640625" bestFit="1" customWidth="1"/>
    <col min="2407" max="2413" width="6.81640625" bestFit="1" customWidth="1"/>
    <col min="2414" max="2414" width="5.81640625" bestFit="1" customWidth="1"/>
    <col min="2415" max="2422" width="6.81640625" bestFit="1" customWidth="1"/>
    <col min="2423" max="2423" width="5.81640625" bestFit="1" customWidth="1"/>
    <col min="2424" max="2431" width="6.81640625" bestFit="1" customWidth="1"/>
    <col min="2432" max="2432" width="5.81640625" bestFit="1" customWidth="1"/>
    <col min="2433" max="2440" width="6.81640625" bestFit="1" customWidth="1"/>
    <col min="2441" max="2441" width="5.81640625" bestFit="1" customWidth="1"/>
    <col min="2442" max="2453" width="6.81640625" bestFit="1" customWidth="1"/>
    <col min="2454" max="2454" width="5.81640625" bestFit="1" customWidth="1"/>
    <col min="2455" max="2464" width="6.81640625" bestFit="1" customWidth="1"/>
    <col min="2465" max="2465" width="5.81640625" bestFit="1" customWidth="1"/>
    <col min="2466" max="2467" width="6.81640625" bestFit="1" customWidth="1"/>
    <col min="2468" max="2468" width="3.81640625" bestFit="1" customWidth="1"/>
    <col min="2469" max="2470" width="6.81640625" bestFit="1" customWidth="1"/>
    <col min="2471" max="2471" width="5.81640625" bestFit="1" customWidth="1"/>
    <col min="2472" max="2472" width="3.81640625" bestFit="1" customWidth="1"/>
    <col min="2473" max="2477" width="6.81640625" bestFit="1" customWidth="1"/>
    <col min="2478" max="2478" width="5.81640625" bestFit="1" customWidth="1"/>
    <col min="2479" max="2481" width="6.81640625" bestFit="1" customWidth="1"/>
    <col min="2482" max="2482" width="3.81640625" bestFit="1" customWidth="1"/>
    <col min="2483" max="2486" width="6.81640625" bestFit="1" customWidth="1"/>
    <col min="2487" max="2487" width="5.81640625" bestFit="1" customWidth="1"/>
    <col min="2488" max="2492" width="6.81640625" bestFit="1" customWidth="1"/>
    <col min="2493" max="2493" width="3.81640625" bestFit="1" customWidth="1"/>
    <col min="2494" max="2494" width="5.81640625" bestFit="1" customWidth="1"/>
    <col min="2495" max="2510" width="6.81640625" bestFit="1" customWidth="1"/>
    <col min="2511" max="2511" width="5.81640625" bestFit="1" customWidth="1"/>
    <col min="2512" max="2513" width="6.81640625" bestFit="1" customWidth="1"/>
    <col min="2514" max="2514" width="3.81640625" bestFit="1" customWidth="1"/>
    <col min="2515" max="2517" width="6.81640625" bestFit="1" customWidth="1"/>
    <col min="2518" max="2518" width="5.81640625" bestFit="1" customWidth="1"/>
    <col min="2519" max="2519" width="6.81640625" bestFit="1" customWidth="1"/>
    <col min="2520" max="2520" width="5.81640625" bestFit="1" customWidth="1"/>
    <col min="2521" max="2525" width="6.81640625" bestFit="1" customWidth="1"/>
    <col min="2526" max="2526" width="3.81640625" bestFit="1" customWidth="1"/>
    <col min="2527" max="2534" width="6.81640625" bestFit="1" customWidth="1"/>
    <col min="2535" max="2535" width="5.81640625" bestFit="1" customWidth="1"/>
    <col min="2536" max="2539" width="6.81640625" bestFit="1" customWidth="1"/>
    <col min="2540" max="2540" width="3.81640625" bestFit="1" customWidth="1"/>
    <col min="2541" max="2544" width="6.81640625" bestFit="1" customWidth="1"/>
    <col min="2545" max="2545" width="5.81640625" bestFit="1" customWidth="1"/>
    <col min="2546" max="2549" width="6.81640625" bestFit="1" customWidth="1"/>
    <col min="2550" max="2550" width="5.81640625" bestFit="1" customWidth="1"/>
    <col min="2551" max="2551" width="3.81640625" bestFit="1" customWidth="1"/>
    <col min="2552" max="2567" width="6.81640625" bestFit="1" customWidth="1"/>
    <col min="2568" max="2568" width="3.81640625" bestFit="1" customWidth="1"/>
    <col min="2569" max="2586" width="6.81640625" bestFit="1" customWidth="1"/>
    <col min="2587" max="2587" width="5.81640625" bestFit="1" customWidth="1"/>
    <col min="2588" max="2590" width="6.81640625" bestFit="1" customWidth="1"/>
    <col min="2591" max="2591" width="3.81640625" bestFit="1" customWidth="1"/>
    <col min="2592" max="2595" width="6.81640625" bestFit="1" customWidth="1"/>
    <col min="2596" max="2596" width="3.81640625" bestFit="1" customWidth="1"/>
    <col min="2597" max="2597" width="5.81640625" bestFit="1" customWidth="1"/>
    <col min="2598" max="2600" width="6.81640625" bestFit="1" customWidth="1"/>
    <col min="2601" max="2601" width="3.81640625" bestFit="1" customWidth="1"/>
    <col min="2602" max="2603" width="6.81640625" bestFit="1" customWidth="1"/>
    <col min="2604" max="2604" width="5.81640625" bestFit="1" customWidth="1"/>
    <col min="2605" max="2609" width="6.81640625" bestFit="1" customWidth="1"/>
    <col min="2610" max="2611" width="5.81640625" bestFit="1" customWidth="1"/>
    <col min="2612" max="2612" width="6.81640625" bestFit="1" customWidth="1"/>
    <col min="2613" max="2613" width="3.81640625" bestFit="1" customWidth="1"/>
    <col min="2614" max="2614" width="6.81640625" bestFit="1" customWidth="1"/>
    <col min="2615" max="2615" width="3.81640625" bestFit="1" customWidth="1"/>
    <col min="2616" max="2625" width="6.81640625" bestFit="1" customWidth="1"/>
    <col min="2626" max="2626" width="3.81640625" bestFit="1" customWidth="1"/>
    <col min="2627" max="2629" width="6.81640625" bestFit="1" customWidth="1"/>
    <col min="2630" max="2630" width="5.81640625" bestFit="1" customWidth="1"/>
    <col min="2631" max="2633" width="6.81640625" bestFit="1" customWidth="1"/>
    <col min="2634" max="2634" width="5.81640625" bestFit="1" customWidth="1"/>
    <col min="2635" max="2642" width="6.81640625" bestFit="1" customWidth="1"/>
    <col min="2643" max="2643" width="5.81640625" bestFit="1" customWidth="1"/>
    <col min="2644" max="2644" width="6.81640625" bestFit="1" customWidth="1"/>
    <col min="2645" max="2645" width="3.81640625" bestFit="1" customWidth="1"/>
    <col min="2646" max="2649" width="6.81640625" bestFit="1" customWidth="1"/>
    <col min="2650" max="2650" width="5.81640625" bestFit="1" customWidth="1"/>
    <col min="2651" max="2654" width="6.81640625" bestFit="1" customWidth="1"/>
    <col min="2655" max="2655" width="5.81640625" bestFit="1" customWidth="1"/>
    <col min="2656" max="2658" width="6.81640625" bestFit="1" customWidth="1"/>
    <col min="2659" max="2659" width="3.81640625" bestFit="1" customWidth="1"/>
    <col min="2660" max="2668" width="6.81640625" bestFit="1" customWidth="1"/>
    <col min="2669" max="2669" width="3.81640625" bestFit="1" customWidth="1"/>
    <col min="2670" max="2670" width="6.81640625" bestFit="1" customWidth="1"/>
    <col min="2671" max="2671" width="3.81640625" bestFit="1" customWidth="1"/>
    <col min="2672" max="2673" width="6.81640625" bestFit="1" customWidth="1"/>
    <col min="2674" max="2674" width="3.81640625" bestFit="1" customWidth="1"/>
    <col min="2675" max="2677" width="6.81640625" bestFit="1" customWidth="1"/>
    <col min="2678" max="2678" width="3.81640625" bestFit="1" customWidth="1"/>
    <col min="2679" max="2679" width="6.81640625" bestFit="1" customWidth="1"/>
    <col min="2680" max="2680" width="3.81640625" bestFit="1" customWidth="1"/>
    <col min="2681" max="2685" width="6.81640625" bestFit="1" customWidth="1"/>
    <col min="2686" max="2686" width="3.81640625" bestFit="1" customWidth="1"/>
    <col min="2687" max="2688" width="6.81640625" bestFit="1" customWidth="1"/>
    <col min="2689" max="2689" width="3.81640625" bestFit="1" customWidth="1"/>
    <col min="2690" max="2695" width="6.81640625" bestFit="1" customWidth="1"/>
    <col min="2696" max="2696" width="3.81640625" bestFit="1" customWidth="1"/>
    <col min="2697" max="2698" width="6.81640625" bestFit="1" customWidth="1"/>
    <col min="2699" max="2699" width="3.81640625" bestFit="1" customWidth="1"/>
    <col min="2700" max="2700" width="5.81640625" bestFit="1" customWidth="1"/>
    <col min="2701" max="2701" width="6.81640625" bestFit="1" customWidth="1"/>
    <col min="2702" max="2702" width="5.81640625" bestFit="1" customWidth="1"/>
    <col min="2703" max="2707" width="6.81640625" bestFit="1" customWidth="1"/>
    <col min="2708" max="2708" width="4.81640625" bestFit="1" customWidth="1"/>
    <col min="2709" max="2709" width="7.81640625" bestFit="1" customWidth="1"/>
    <col min="2710" max="2710" width="4.81640625" bestFit="1" customWidth="1"/>
    <col min="2711" max="2712" width="7.81640625" bestFit="1" customWidth="1"/>
    <col min="2713" max="2713" width="4.81640625" bestFit="1" customWidth="1"/>
    <col min="2714" max="2716" width="7.81640625" bestFit="1" customWidth="1"/>
    <col min="2717" max="2717" width="4.81640625" bestFit="1" customWidth="1"/>
    <col min="2718" max="2720" width="7.81640625" bestFit="1" customWidth="1"/>
    <col min="2721" max="2722" width="4.81640625" bestFit="1" customWidth="1"/>
    <col min="2723" max="2723" width="7.26953125" bestFit="1" customWidth="1"/>
    <col min="2724" max="2724" width="10.7265625" bestFit="1" customWidth="1"/>
    <col min="2725" max="2725" width="10.08984375" bestFit="1" customWidth="1"/>
    <col min="2726" max="2726" width="9.1796875" bestFit="1" customWidth="1"/>
    <col min="2727" max="2727" width="10.08984375" bestFit="1" customWidth="1"/>
    <col min="2728" max="2728" width="9.1796875" bestFit="1" customWidth="1"/>
    <col min="2729" max="2729" width="10.08984375" bestFit="1" customWidth="1"/>
    <col min="2730" max="2730" width="9.1796875" bestFit="1" customWidth="1"/>
    <col min="2731" max="2731" width="10.08984375" bestFit="1" customWidth="1"/>
    <col min="2732" max="2732" width="9.1796875" bestFit="1" customWidth="1"/>
    <col min="2733" max="2733" width="10.08984375" bestFit="1" customWidth="1"/>
    <col min="2734" max="2735" width="9.1796875" bestFit="1" customWidth="1"/>
    <col min="2736" max="2736" width="10.08984375" bestFit="1" customWidth="1"/>
    <col min="2737" max="2737" width="9.1796875" bestFit="1" customWidth="1"/>
    <col min="2738" max="2738" width="10.08984375" bestFit="1" customWidth="1"/>
    <col min="2739" max="2739" width="6.6328125" bestFit="1" customWidth="1"/>
    <col min="2740" max="2740" width="9.08984375" bestFit="1" customWidth="1"/>
    <col min="2741" max="2741" width="9.1796875" bestFit="1" customWidth="1"/>
    <col min="2742" max="2742" width="10.08984375" bestFit="1" customWidth="1"/>
    <col min="2743" max="2743" width="9.1796875" bestFit="1" customWidth="1"/>
    <col min="2744" max="2744" width="10.08984375" bestFit="1" customWidth="1"/>
    <col min="2745" max="2745" width="9.1796875" bestFit="1" customWidth="1"/>
    <col min="2746" max="2746" width="10.08984375" bestFit="1" customWidth="1"/>
    <col min="2747" max="2747" width="9.1796875" bestFit="1" customWidth="1"/>
    <col min="2748" max="2748" width="10.08984375" bestFit="1" customWidth="1"/>
    <col min="2749" max="2749" width="9.1796875" bestFit="1" customWidth="1"/>
    <col min="2750" max="2750" width="10.08984375" bestFit="1" customWidth="1"/>
    <col min="2751" max="2753" width="9.1796875" bestFit="1" customWidth="1"/>
    <col min="2754" max="2754" width="7.54296875" bestFit="1" customWidth="1"/>
    <col min="2755" max="2755" width="9.1796875" bestFit="1" customWidth="1"/>
    <col min="2756" max="2756" width="10.08984375" bestFit="1" customWidth="1"/>
    <col min="2757" max="2758" width="9.1796875" bestFit="1" customWidth="1"/>
    <col min="2759" max="2759" width="9.08984375" bestFit="1" customWidth="1"/>
    <col min="2760" max="2760" width="7.6328125" bestFit="1" customWidth="1"/>
    <col min="2761" max="2761" width="10.08984375" bestFit="1" customWidth="1"/>
    <col min="2762" max="2762" width="9.1796875" bestFit="1" customWidth="1"/>
    <col min="2763" max="2763" width="10.08984375" bestFit="1" customWidth="1"/>
    <col min="2764" max="2764" width="9.1796875" bestFit="1" customWidth="1"/>
    <col min="2765" max="2765" width="10.08984375" bestFit="1" customWidth="1"/>
    <col min="2766" max="2766" width="7.6328125" bestFit="1" customWidth="1"/>
    <col min="2767" max="2767" width="10.08984375" bestFit="1" customWidth="1"/>
    <col min="2768" max="2768" width="9.1796875" bestFit="1" customWidth="1"/>
    <col min="2769" max="2769" width="10.08984375" bestFit="1" customWidth="1"/>
    <col min="2770" max="2770" width="9.1796875" bestFit="1" customWidth="1"/>
    <col min="2771" max="2771" width="9.08984375" bestFit="1" customWidth="1"/>
    <col min="2772" max="2772" width="9.1796875" bestFit="1" customWidth="1"/>
    <col min="2773" max="2773" width="10.08984375" bestFit="1" customWidth="1"/>
    <col min="2774" max="2774" width="7.6328125" bestFit="1" customWidth="1"/>
    <col min="2775" max="2775" width="10.08984375" bestFit="1" customWidth="1"/>
    <col min="2776" max="2776" width="9.1796875" bestFit="1" customWidth="1"/>
    <col min="2777" max="2777" width="10.08984375" bestFit="1" customWidth="1"/>
    <col min="2778" max="2778" width="7.6328125" bestFit="1" customWidth="1"/>
    <col min="2779" max="2779" width="10.08984375" bestFit="1" customWidth="1"/>
    <col min="2780" max="2780" width="8.08984375" bestFit="1" customWidth="1"/>
    <col min="2781" max="2781" width="10.08984375" bestFit="1" customWidth="1"/>
    <col min="2782" max="2782" width="9.1796875" bestFit="1" customWidth="1"/>
    <col min="2783" max="2783" width="10.08984375" bestFit="1" customWidth="1"/>
    <col min="2784" max="2784" width="7.6328125" bestFit="1" customWidth="1"/>
    <col min="2785" max="2785" width="10.08984375" bestFit="1" customWidth="1"/>
    <col min="2786" max="2786" width="9.1796875" bestFit="1" customWidth="1"/>
    <col min="2787" max="2787" width="10.08984375" bestFit="1" customWidth="1"/>
    <col min="2788" max="2788" width="9.1796875" bestFit="1" customWidth="1"/>
    <col min="2789" max="2789" width="10.08984375" bestFit="1" customWidth="1"/>
    <col min="2790" max="2790" width="9.1796875" bestFit="1" customWidth="1"/>
    <col min="2791" max="2791" width="10.08984375" bestFit="1" customWidth="1"/>
    <col min="2792" max="2792" width="9.1796875" bestFit="1" customWidth="1"/>
    <col min="2793" max="2793" width="10.08984375" bestFit="1" customWidth="1"/>
    <col min="2794" max="2794" width="9.1796875" bestFit="1" customWidth="1"/>
    <col min="2795" max="2795" width="10.08984375" bestFit="1" customWidth="1"/>
    <col min="2796" max="2796" width="9.1796875" bestFit="1" customWidth="1"/>
    <col min="2797" max="2797" width="10.08984375" bestFit="1" customWidth="1"/>
    <col min="2798" max="2798" width="9.1796875" bestFit="1" customWidth="1"/>
    <col min="2799" max="2799" width="10.08984375" bestFit="1" customWidth="1"/>
    <col min="2800" max="2800" width="7.6328125" bestFit="1" customWidth="1"/>
    <col min="2801" max="2801" width="10.08984375" bestFit="1" customWidth="1"/>
    <col min="2802" max="2802" width="9.1796875" bestFit="1" customWidth="1"/>
    <col min="2803" max="2803" width="10.08984375" bestFit="1" customWidth="1"/>
    <col min="2804" max="2804" width="8.08984375" bestFit="1" customWidth="1"/>
    <col min="2805" max="2805" width="10.08984375" bestFit="1" customWidth="1"/>
    <col min="2806" max="2806" width="8.08984375" bestFit="1" customWidth="1"/>
    <col min="2807" max="2807" width="9.08984375" bestFit="1" customWidth="1"/>
    <col min="2808" max="2808" width="9.1796875" bestFit="1" customWidth="1"/>
    <col min="2809" max="2809" width="10.08984375" bestFit="1" customWidth="1"/>
    <col min="2810" max="2810" width="9.1796875" bestFit="1" customWidth="1"/>
    <col min="2811" max="2811" width="10.08984375" bestFit="1" customWidth="1"/>
    <col min="2812" max="2812" width="7.6328125" bestFit="1" customWidth="1"/>
    <col min="2813" max="2813" width="10.08984375" bestFit="1" customWidth="1"/>
    <col min="2814" max="2814" width="9.1796875" bestFit="1" customWidth="1"/>
    <col min="2815" max="2815" width="10.08984375" bestFit="1" customWidth="1"/>
    <col min="2816" max="2816" width="7.6328125" bestFit="1" customWidth="1"/>
    <col min="2817" max="2817" width="10.08984375" bestFit="1" customWidth="1"/>
    <col min="2818" max="2818" width="9.1796875" bestFit="1" customWidth="1"/>
    <col min="2819" max="2819" width="10.08984375" bestFit="1" customWidth="1"/>
    <col min="2820" max="2820" width="9.1796875" bestFit="1" customWidth="1"/>
    <col min="2821" max="2821" width="10.08984375" bestFit="1" customWidth="1"/>
    <col min="2822" max="2822" width="9.1796875" bestFit="1" customWidth="1"/>
    <col min="2823" max="2823" width="10.08984375" bestFit="1" customWidth="1"/>
    <col min="2824" max="2824" width="9.1796875" bestFit="1" customWidth="1"/>
    <col min="2825" max="2825" width="10.08984375" bestFit="1" customWidth="1"/>
    <col min="2826" max="2826" width="9.1796875" bestFit="1" customWidth="1"/>
    <col min="2827" max="2827" width="10.08984375" bestFit="1" customWidth="1"/>
    <col min="2828" max="2828" width="7.6328125" bestFit="1" customWidth="1"/>
    <col min="2829" max="2829" width="10.08984375" bestFit="1" customWidth="1"/>
    <col min="2830" max="2830" width="9.1796875" bestFit="1" customWidth="1"/>
    <col min="2831" max="2831" width="10.08984375" bestFit="1" customWidth="1"/>
    <col min="2832" max="2832" width="9.1796875" bestFit="1" customWidth="1"/>
    <col min="2833" max="2833" width="10.08984375" bestFit="1" customWidth="1"/>
    <col min="2834" max="2835" width="9.1796875" bestFit="1" customWidth="1"/>
    <col min="2836" max="2836" width="10.08984375" bestFit="1" customWidth="1"/>
    <col min="2837" max="2837" width="9.1796875" bestFit="1" customWidth="1"/>
    <col min="2838" max="2838" width="10.08984375" bestFit="1" customWidth="1"/>
    <col min="2839" max="2839" width="9.1796875" bestFit="1" customWidth="1"/>
    <col min="2840" max="2840" width="9.08984375" bestFit="1" customWidth="1"/>
    <col min="2841" max="2841" width="9.1796875" bestFit="1" customWidth="1"/>
    <col min="2842" max="2842" width="10.08984375" bestFit="1" customWidth="1"/>
    <col min="2843" max="2843" width="9.1796875" bestFit="1" customWidth="1"/>
    <col min="2844" max="2844" width="10.08984375" bestFit="1" customWidth="1"/>
    <col min="2845" max="2845" width="9.1796875" bestFit="1" customWidth="1"/>
    <col min="2846" max="2846" width="10.08984375" bestFit="1" customWidth="1"/>
    <col min="2847" max="2847" width="9.1796875" bestFit="1" customWidth="1"/>
    <col min="2848" max="2848" width="10.08984375" bestFit="1" customWidth="1"/>
    <col min="2849" max="2850" width="8.08984375" bestFit="1" customWidth="1"/>
    <col min="2851" max="2851" width="7.54296875" bestFit="1" customWidth="1"/>
    <col min="2852" max="2852" width="9.1796875" bestFit="1" customWidth="1"/>
    <col min="2853" max="2853" width="10.08984375" bestFit="1" customWidth="1"/>
    <col min="2854" max="2854" width="7.6328125" bestFit="1" customWidth="1"/>
    <col min="2855" max="2855" width="10.08984375" bestFit="1" customWidth="1"/>
    <col min="2856" max="2856" width="9.1796875" bestFit="1" customWidth="1"/>
    <col min="2857" max="2857" width="10.08984375" bestFit="1" customWidth="1"/>
    <col min="2858" max="2858" width="9.1796875" bestFit="1" customWidth="1"/>
    <col min="2859" max="2859" width="10.08984375" bestFit="1" customWidth="1"/>
    <col min="2860" max="2860" width="9.1796875" bestFit="1" customWidth="1"/>
    <col min="2861" max="2861" width="10.08984375" bestFit="1" customWidth="1"/>
    <col min="2862" max="2862" width="9.1796875" bestFit="1" customWidth="1"/>
    <col min="2863" max="2863" width="10.08984375" bestFit="1" customWidth="1"/>
    <col min="2864" max="2864" width="9.1796875" bestFit="1" customWidth="1"/>
    <col min="2865" max="2865" width="10.08984375" bestFit="1" customWidth="1"/>
    <col min="2866" max="2866" width="9.1796875" bestFit="1" customWidth="1"/>
    <col min="2867" max="2867" width="10.08984375" bestFit="1" customWidth="1"/>
    <col min="2868" max="2868" width="9.1796875" bestFit="1" customWidth="1"/>
    <col min="2869" max="2869" width="10.08984375" bestFit="1" customWidth="1"/>
    <col min="2870" max="2870" width="9.1796875" bestFit="1" customWidth="1"/>
    <col min="2871" max="2871" width="10.08984375" bestFit="1" customWidth="1"/>
    <col min="2872" max="2872" width="9.1796875" bestFit="1" customWidth="1"/>
    <col min="2873" max="2873" width="9.08984375" bestFit="1" customWidth="1"/>
    <col min="2874" max="2874" width="9.1796875" bestFit="1" customWidth="1"/>
    <col min="2875" max="2875" width="10.08984375" bestFit="1" customWidth="1"/>
    <col min="2876" max="2876" width="9.1796875" bestFit="1" customWidth="1"/>
    <col min="2877" max="2877" width="10.08984375" bestFit="1" customWidth="1"/>
    <col min="2878" max="2878" width="9.1796875" bestFit="1" customWidth="1"/>
    <col min="2879" max="2879" width="10.08984375" bestFit="1" customWidth="1"/>
    <col min="2880" max="2880" width="7.6328125" bestFit="1" customWidth="1"/>
    <col min="2881" max="2881" width="10.08984375" bestFit="1" customWidth="1"/>
    <col min="2882" max="2882" width="9.1796875" bestFit="1" customWidth="1"/>
    <col min="2883" max="2883" width="10.08984375" bestFit="1" customWidth="1"/>
    <col min="2884" max="2884" width="9.1796875" bestFit="1" customWidth="1"/>
    <col min="2885" max="2885" width="10.08984375" bestFit="1" customWidth="1"/>
    <col min="2886" max="2886" width="9.1796875" bestFit="1" customWidth="1"/>
    <col min="2887" max="2887" width="10.08984375" bestFit="1" customWidth="1"/>
    <col min="2888" max="2888" width="9.1796875" bestFit="1" customWidth="1"/>
    <col min="2889" max="2889" width="10.08984375" bestFit="1" customWidth="1"/>
    <col min="2890" max="2890" width="9.1796875" bestFit="1" customWidth="1"/>
    <col min="2891" max="2891" width="10.08984375" bestFit="1" customWidth="1"/>
    <col min="2892" max="2892" width="9.1796875" bestFit="1" customWidth="1"/>
    <col min="2893" max="2893" width="10.08984375" bestFit="1" customWidth="1"/>
    <col min="2894" max="2894" width="9.1796875" bestFit="1" customWidth="1"/>
    <col min="2895" max="2895" width="10.08984375" bestFit="1" customWidth="1"/>
    <col min="2896" max="2896" width="9.1796875" bestFit="1" customWidth="1"/>
    <col min="2897" max="2897" width="10.08984375" bestFit="1" customWidth="1"/>
    <col min="2898" max="2899" width="9.1796875" bestFit="1" customWidth="1"/>
    <col min="2900" max="2900" width="9.08984375" bestFit="1" customWidth="1"/>
    <col min="2901" max="2901" width="9.1796875" bestFit="1" customWidth="1"/>
    <col min="2902" max="2902" width="10.08984375" bestFit="1" customWidth="1"/>
    <col min="2903" max="2903" width="9.1796875" bestFit="1" customWidth="1"/>
    <col min="2904" max="2904" width="10.08984375" bestFit="1" customWidth="1"/>
    <col min="2905" max="2905" width="9.1796875" bestFit="1" customWidth="1"/>
    <col min="2906" max="2906" width="10.08984375" bestFit="1" customWidth="1"/>
    <col min="2907" max="2907" width="6.6328125" bestFit="1" customWidth="1"/>
    <col min="2908" max="2908" width="9.08984375" bestFit="1" customWidth="1"/>
    <col min="2909" max="2909" width="7.6328125" bestFit="1" customWidth="1"/>
    <col min="2910" max="2910" width="10.08984375" bestFit="1" customWidth="1"/>
    <col min="2911" max="2911" width="9.1796875" bestFit="1" customWidth="1"/>
    <col min="2912" max="2912" width="10.08984375" bestFit="1" customWidth="1"/>
    <col min="2913" max="2913" width="9.1796875" bestFit="1" customWidth="1"/>
    <col min="2914" max="2914" width="10.08984375" bestFit="1" customWidth="1"/>
    <col min="2915" max="2915" width="7.6328125" bestFit="1" customWidth="1"/>
    <col min="2916" max="2916" width="10.08984375" bestFit="1" customWidth="1"/>
    <col min="2917" max="2917" width="9.1796875" bestFit="1" customWidth="1"/>
    <col min="2918" max="2918" width="10.08984375" bestFit="1" customWidth="1"/>
    <col min="2919" max="2919" width="9.1796875" bestFit="1" customWidth="1"/>
    <col min="2920" max="2920" width="10.08984375" bestFit="1" customWidth="1"/>
    <col min="2921" max="2921" width="9.1796875" bestFit="1" customWidth="1"/>
    <col min="2922" max="2922" width="10.08984375" bestFit="1" customWidth="1"/>
    <col min="2923" max="2923" width="9.1796875" bestFit="1" customWidth="1"/>
    <col min="2924" max="2924" width="9.08984375" bestFit="1" customWidth="1"/>
    <col min="2925" max="2925" width="9.1796875" bestFit="1" customWidth="1"/>
    <col min="2926" max="2926" width="10.08984375" bestFit="1" customWidth="1"/>
    <col min="2927" max="2927" width="9.1796875" bestFit="1" customWidth="1"/>
    <col min="2928" max="2928" width="10.08984375" bestFit="1" customWidth="1"/>
    <col min="2929" max="2929" width="9.1796875" bestFit="1" customWidth="1"/>
    <col min="2930" max="2930" width="10.08984375" bestFit="1" customWidth="1"/>
    <col min="2931" max="2931" width="9.1796875" bestFit="1" customWidth="1"/>
    <col min="2932" max="2932" width="10.08984375" bestFit="1" customWidth="1"/>
    <col min="2933" max="2933" width="9.1796875" bestFit="1" customWidth="1"/>
    <col min="2934" max="2934" width="10.08984375" bestFit="1" customWidth="1"/>
    <col min="2935" max="2935" width="9.1796875" bestFit="1" customWidth="1"/>
    <col min="2936" max="2936" width="10.08984375" bestFit="1" customWidth="1"/>
    <col min="2937" max="2937" width="9.1796875" bestFit="1" customWidth="1"/>
    <col min="2938" max="2938" width="10.08984375" bestFit="1" customWidth="1"/>
    <col min="2939" max="2939" width="9.1796875" bestFit="1" customWidth="1"/>
    <col min="2940" max="2940" width="10.08984375" bestFit="1" customWidth="1"/>
    <col min="2941" max="2941" width="9.1796875" bestFit="1" customWidth="1"/>
    <col min="2942" max="2942" width="10.08984375" bestFit="1" customWidth="1"/>
    <col min="2943" max="2943" width="5.453125" bestFit="1" customWidth="1"/>
    <col min="2944" max="2944" width="7.54296875" bestFit="1" customWidth="1"/>
    <col min="2945" max="2945" width="7.6328125" bestFit="1" customWidth="1"/>
    <col min="2946" max="2946" width="10.08984375" bestFit="1" customWidth="1"/>
    <col min="2947" max="2947" width="7.6328125" bestFit="1" customWidth="1"/>
    <col min="2948" max="2948" width="10.08984375" bestFit="1" customWidth="1"/>
    <col min="2949" max="2949" width="9.1796875" bestFit="1" customWidth="1"/>
    <col min="2950" max="2950" width="10.08984375" bestFit="1" customWidth="1"/>
    <col min="2951" max="2951" width="9.1796875" bestFit="1" customWidth="1"/>
    <col min="2952" max="2952" width="10.08984375" bestFit="1" customWidth="1"/>
    <col min="2953" max="2953" width="9.1796875" bestFit="1" customWidth="1"/>
    <col min="2954" max="2954" width="10.08984375" bestFit="1" customWidth="1"/>
    <col min="2955" max="2955" width="7.6328125" bestFit="1" customWidth="1"/>
    <col min="2956" max="2956" width="10.08984375" bestFit="1" customWidth="1"/>
    <col min="2957" max="2957" width="7.6328125" bestFit="1" customWidth="1"/>
    <col min="2958" max="2958" width="10.08984375" bestFit="1" customWidth="1"/>
    <col min="2959" max="2959" width="7.6328125" bestFit="1" customWidth="1"/>
    <col min="2960" max="2960" width="10.08984375" bestFit="1" customWidth="1"/>
    <col min="2961" max="2961" width="9.1796875" bestFit="1" customWidth="1"/>
    <col min="2962" max="2962" width="10.08984375" bestFit="1" customWidth="1"/>
    <col min="2963" max="2963" width="9.1796875" bestFit="1" customWidth="1"/>
    <col min="2964" max="2964" width="9.08984375" bestFit="1" customWidth="1"/>
    <col min="2965" max="2965" width="9.1796875" bestFit="1" customWidth="1"/>
    <col min="2966" max="2966" width="10.08984375" bestFit="1" customWidth="1"/>
    <col min="2967" max="2967" width="9.1796875" bestFit="1" customWidth="1"/>
    <col min="2968" max="2968" width="10.08984375" bestFit="1" customWidth="1"/>
    <col min="2969" max="2969" width="9.1796875" bestFit="1" customWidth="1"/>
    <col min="2970" max="2970" width="10.08984375" bestFit="1" customWidth="1"/>
    <col min="2971" max="2971" width="9.1796875" bestFit="1" customWidth="1"/>
    <col min="2972" max="2972" width="10.08984375" bestFit="1" customWidth="1"/>
    <col min="2973" max="2973" width="9.1796875" bestFit="1" customWidth="1"/>
    <col min="2974" max="2974" width="10.08984375" bestFit="1" customWidth="1"/>
    <col min="2975" max="2975" width="9.1796875" bestFit="1" customWidth="1"/>
    <col min="2976" max="2976" width="10.08984375" bestFit="1" customWidth="1"/>
    <col min="2977" max="2977" width="9.1796875" bestFit="1" customWidth="1"/>
    <col min="2978" max="2978" width="10.08984375" bestFit="1" customWidth="1"/>
    <col min="2979" max="2979" width="9.1796875" bestFit="1" customWidth="1"/>
    <col min="2980" max="2980" width="7.54296875" bestFit="1" customWidth="1"/>
    <col min="2981" max="2981" width="9.1796875" bestFit="1" customWidth="1"/>
    <col min="2982" max="2982" width="10.08984375" bestFit="1" customWidth="1"/>
    <col min="2983" max="2983" width="9.1796875" bestFit="1" customWidth="1"/>
    <col min="2984" max="2984" width="10.08984375" bestFit="1" customWidth="1"/>
    <col min="2985" max="2985" width="9.1796875" bestFit="1" customWidth="1"/>
    <col min="2986" max="2986" width="10.08984375" bestFit="1" customWidth="1"/>
    <col min="2987" max="2987" width="7.6328125" bestFit="1" customWidth="1"/>
    <col min="2988" max="2988" width="10.08984375" bestFit="1" customWidth="1"/>
    <col min="2989" max="2989" width="7.6328125" bestFit="1" customWidth="1"/>
    <col min="2990" max="2990" width="10.08984375" bestFit="1" customWidth="1"/>
    <col min="2991" max="2991" width="9.1796875" bestFit="1" customWidth="1"/>
    <col min="2992" max="2992" width="10.08984375" bestFit="1" customWidth="1"/>
    <col min="2993" max="2993" width="9.1796875" bestFit="1" customWidth="1"/>
    <col min="2994" max="2994" width="10.08984375" bestFit="1" customWidth="1"/>
    <col min="2995" max="2995" width="9.1796875" bestFit="1" customWidth="1"/>
    <col min="2996" max="2996" width="10.08984375" bestFit="1" customWidth="1"/>
    <col min="2997" max="2997" width="9.1796875" bestFit="1" customWidth="1"/>
    <col min="2998" max="2998" width="10.08984375" bestFit="1" customWidth="1"/>
    <col min="2999" max="2999" width="9.1796875" bestFit="1" customWidth="1"/>
    <col min="3000" max="3000" width="10.08984375" bestFit="1" customWidth="1"/>
    <col min="3001" max="3001" width="9.1796875" bestFit="1" customWidth="1"/>
    <col min="3002" max="3002" width="10.08984375" bestFit="1" customWidth="1"/>
    <col min="3003" max="3003" width="9.1796875" bestFit="1" customWidth="1"/>
    <col min="3004" max="3004" width="10.08984375" bestFit="1" customWidth="1"/>
    <col min="3005" max="3005" width="9.1796875" bestFit="1" customWidth="1"/>
    <col min="3006" max="3006" width="10.08984375" bestFit="1" customWidth="1"/>
    <col min="3007" max="3007" width="6.6328125" bestFit="1" customWidth="1"/>
    <col min="3008" max="3008" width="9.08984375" bestFit="1" customWidth="1"/>
    <col min="3009" max="3009" width="7.6328125" bestFit="1" customWidth="1"/>
    <col min="3010" max="3010" width="10.08984375" bestFit="1" customWidth="1"/>
    <col min="3011" max="3011" width="9.1796875" bestFit="1" customWidth="1"/>
    <col min="3012" max="3012" width="10.08984375" bestFit="1" customWidth="1"/>
    <col min="3013" max="3013" width="9.1796875" bestFit="1" customWidth="1"/>
    <col min="3014" max="3014" width="10.08984375" bestFit="1" customWidth="1"/>
    <col min="3015" max="3015" width="9.1796875" bestFit="1" customWidth="1"/>
    <col min="3016" max="3016" width="10.08984375" bestFit="1" customWidth="1"/>
    <col min="3017" max="3017" width="9.1796875" bestFit="1" customWidth="1"/>
    <col min="3018" max="3018" width="10.08984375" bestFit="1" customWidth="1"/>
    <col min="3019" max="3019" width="9.1796875" bestFit="1" customWidth="1"/>
    <col min="3020" max="3020" width="10.08984375" bestFit="1" customWidth="1"/>
    <col min="3021" max="3021" width="9.1796875" bestFit="1" customWidth="1"/>
    <col min="3022" max="3022" width="10.08984375" bestFit="1" customWidth="1"/>
    <col min="3023" max="3023" width="9.1796875" bestFit="1" customWidth="1"/>
    <col min="3024" max="3024" width="10.08984375" bestFit="1" customWidth="1"/>
    <col min="3025" max="3025" width="7.6328125" bestFit="1" customWidth="1"/>
    <col min="3026" max="3026" width="10.08984375" bestFit="1" customWidth="1"/>
    <col min="3027" max="3027" width="9.1796875" bestFit="1" customWidth="1"/>
    <col min="3028" max="3028" width="10.08984375" bestFit="1" customWidth="1"/>
    <col min="3029" max="3029" width="9.1796875" bestFit="1" customWidth="1"/>
    <col min="3030" max="3030" width="10.08984375" bestFit="1" customWidth="1"/>
    <col min="3031" max="3031" width="9.1796875" bestFit="1" customWidth="1"/>
    <col min="3032" max="3032" width="10.08984375" bestFit="1" customWidth="1"/>
    <col min="3033" max="3033" width="9.1796875" bestFit="1" customWidth="1"/>
    <col min="3034" max="3034" width="10.08984375" bestFit="1" customWidth="1"/>
    <col min="3035" max="3035" width="9.1796875" bestFit="1" customWidth="1"/>
    <col min="3036" max="3036" width="10.08984375" bestFit="1" customWidth="1"/>
    <col min="3037" max="3037" width="9.1796875" bestFit="1" customWidth="1"/>
    <col min="3038" max="3038" width="10.08984375" bestFit="1" customWidth="1"/>
    <col min="3039" max="3039" width="7.6328125" bestFit="1" customWidth="1"/>
    <col min="3040" max="3040" width="10.08984375" bestFit="1" customWidth="1"/>
    <col min="3041" max="3041" width="7.6328125" bestFit="1" customWidth="1"/>
    <col min="3042" max="3042" width="10.08984375" bestFit="1" customWidth="1"/>
    <col min="3043" max="3043" width="9.1796875" bestFit="1" customWidth="1"/>
    <col min="3044" max="3044" width="10.08984375" bestFit="1" customWidth="1"/>
    <col min="3045" max="3045" width="9.1796875" bestFit="1" customWidth="1"/>
    <col min="3046" max="3046" width="10.08984375" bestFit="1" customWidth="1"/>
    <col min="3047" max="3047" width="9.1796875" bestFit="1" customWidth="1"/>
    <col min="3048" max="3048" width="10.08984375" bestFit="1" customWidth="1"/>
    <col min="3049" max="3049" width="7.6328125" bestFit="1" customWidth="1"/>
    <col min="3050" max="3050" width="10.08984375" bestFit="1" customWidth="1"/>
    <col min="3051" max="3052" width="9.1796875" bestFit="1" customWidth="1"/>
    <col min="3053" max="3053" width="10.08984375" bestFit="1" customWidth="1"/>
    <col min="3054" max="3054" width="8.08984375" bestFit="1" customWidth="1"/>
    <col min="3055" max="3055" width="9.08984375" bestFit="1" customWidth="1"/>
    <col min="3056" max="3057" width="9.1796875" bestFit="1" customWidth="1"/>
    <col min="3058" max="3058" width="10.08984375" bestFit="1" customWidth="1"/>
    <col min="3059" max="3059" width="9.1796875" bestFit="1" customWidth="1"/>
    <col min="3060" max="3060" width="10.08984375" bestFit="1" customWidth="1"/>
    <col min="3061" max="3061" width="9.1796875" bestFit="1" customWidth="1"/>
    <col min="3062" max="3062" width="10.08984375" bestFit="1" customWidth="1"/>
    <col min="3063" max="3063" width="9.1796875" bestFit="1" customWidth="1"/>
    <col min="3064" max="3064" width="10.08984375" bestFit="1" customWidth="1"/>
    <col min="3065" max="3065" width="9.1796875" bestFit="1" customWidth="1"/>
    <col min="3066" max="3066" width="10.08984375" bestFit="1" customWidth="1"/>
    <col min="3067" max="3067" width="7.6328125" bestFit="1" customWidth="1"/>
    <col min="3068" max="3068" width="10.08984375" bestFit="1" customWidth="1"/>
    <col min="3069" max="3069" width="9.1796875" bestFit="1" customWidth="1"/>
    <col min="3070" max="3070" width="9.08984375" bestFit="1" customWidth="1"/>
    <col min="3071" max="3071" width="9.1796875" bestFit="1" customWidth="1"/>
    <col min="3072" max="3072" width="10.08984375" bestFit="1" customWidth="1"/>
    <col min="3073" max="3074" width="9.1796875" bestFit="1" customWidth="1"/>
    <col min="3075" max="3075" width="7.54296875" bestFit="1" customWidth="1"/>
    <col min="3076" max="3076" width="9.1796875" bestFit="1" customWidth="1"/>
    <col min="3077" max="3077" width="10.08984375" bestFit="1" customWidth="1"/>
    <col min="3078" max="3078" width="9.1796875" bestFit="1" customWidth="1"/>
    <col min="3079" max="3079" width="10.08984375" bestFit="1" customWidth="1"/>
    <col min="3080" max="3080" width="7.6328125" bestFit="1" customWidth="1"/>
    <col min="3081" max="3081" width="10.08984375" bestFit="1" customWidth="1"/>
    <col min="3082" max="3082" width="9.1796875" bestFit="1" customWidth="1"/>
    <col min="3083" max="3083" width="10.08984375" bestFit="1" customWidth="1"/>
    <col min="3084" max="3084" width="9.1796875" bestFit="1" customWidth="1"/>
    <col min="3085" max="3085" width="10.08984375" bestFit="1" customWidth="1"/>
    <col min="3086" max="3086" width="9.1796875" bestFit="1" customWidth="1"/>
    <col min="3087" max="3087" width="10.08984375" bestFit="1" customWidth="1"/>
    <col min="3088" max="3088" width="6.6328125" bestFit="1" customWidth="1"/>
    <col min="3089" max="3089" width="9.08984375" bestFit="1" customWidth="1"/>
    <col min="3090" max="3090" width="9.1796875" bestFit="1" customWidth="1"/>
    <col min="3091" max="3091" width="10.08984375" bestFit="1" customWidth="1"/>
    <col min="3092" max="3092" width="9.1796875" bestFit="1" customWidth="1"/>
    <col min="3093" max="3093" width="10.08984375" bestFit="1" customWidth="1"/>
    <col min="3094" max="3094" width="8.08984375" bestFit="1" customWidth="1"/>
    <col min="3095" max="3095" width="9.08984375" bestFit="1" customWidth="1"/>
    <col min="3096" max="3096" width="7.6328125" bestFit="1" customWidth="1"/>
    <col min="3097" max="3097" width="10.08984375" bestFit="1" customWidth="1"/>
    <col min="3098" max="3098" width="9.1796875" bestFit="1" customWidth="1"/>
    <col min="3099" max="3099" width="10.08984375" bestFit="1" customWidth="1"/>
    <col min="3100" max="3101" width="9.1796875" bestFit="1" customWidth="1"/>
    <col min="3102" max="3102" width="10.08984375" bestFit="1" customWidth="1"/>
    <col min="3103" max="3103" width="9.1796875" bestFit="1" customWidth="1"/>
    <col min="3104" max="3104" width="10.08984375" bestFit="1" customWidth="1"/>
    <col min="3105" max="3105" width="9.1796875" bestFit="1" customWidth="1"/>
    <col min="3106" max="3106" width="10.08984375" bestFit="1" customWidth="1"/>
    <col min="3107" max="3107" width="9.1796875" bestFit="1" customWidth="1"/>
    <col min="3108" max="3108" width="10.08984375" bestFit="1" customWidth="1"/>
    <col min="3109" max="3109" width="9.1796875" bestFit="1" customWidth="1"/>
    <col min="3110" max="3110" width="10.08984375" bestFit="1" customWidth="1"/>
    <col min="3111" max="3111" width="9.1796875" bestFit="1" customWidth="1"/>
    <col min="3112" max="3112" width="10.08984375" bestFit="1" customWidth="1"/>
    <col min="3113" max="3113" width="9.1796875" bestFit="1" customWidth="1"/>
    <col min="3114" max="3114" width="10.08984375" bestFit="1" customWidth="1"/>
    <col min="3115" max="3115" width="9.1796875" bestFit="1" customWidth="1"/>
    <col min="3116" max="3116" width="10.08984375" bestFit="1" customWidth="1"/>
    <col min="3117" max="3117" width="9.1796875" bestFit="1" customWidth="1"/>
    <col min="3118" max="3118" width="10.08984375" bestFit="1" customWidth="1"/>
    <col min="3119" max="3119" width="9.1796875" bestFit="1" customWidth="1"/>
    <col min="3120" max="3120" width="10.08984375" bestFit="1" customWidth="1"/>
    <col min="3121" max="3121" width="9.1796875" bestFit="1" customWidth="1"/>
    <col min="3122" max="3122" width="10.08984375" bestFit="1" customWidth="1"/>
    <col min="3123" max="3123" width="9.1796875" bestFit="1" customWidth="1"/>
    <col min="3124" max="3124" width="10.08984375" bestFit="1" customWidth="1"/>
    <col min="3125" max="3125" width="9.1796875" bestFit="1" customWidth="1"/>
    <col min="3126" max="3126" width="10.08984375" bestFit="1" customWidth="1"/>
    <col min="3127" max="3127" width="9.1796875" bestFit="1" customWidth="1"/>
    <col min="3128" max="3128" width="10.08984375" bestFit="1" customWidth="1"/>
    <col min="3129" max="3129" width="8.08984375" bestFit="1" customWidth="1"/>
    <col min="3130" max="3130" width="10.08984375" bestFit="1" customWidth="1"/>
    <col min="3131" max="3131" width="9.1796875" bestFit="1" customWidth="1"/>
    <col min="3132" max="3132" width="9.08984375" bestFit="1" customWidth="1"/>
    <col min="3133" max="3133" width="9.1796875" bestFit="1" customWidth="1"/>
    <col min="3134" max="3134" width="10.08984375" bestFit="1" customWidth="1"/>
    <col min="3135" max="3135" width="7.6328125" bestFit="1" customWidth="1"/>
    <col min="3136" max="3136" width="10.08984375" bestFit="1" customWidth="1"/>
    <col min="3137" max="3137" width="9.1796875" bestFit="1" customWidth="1"/>
    <col min="3138" max="3138" width="10.08984375" bestFit="1" customWidth="1"/>
    <col min="3139" max="3139" width="9.1796875" bestFit="1" customWidth="1"/>
    <col min="3140" max="3140" width="9.08984375" bestFit="1" customWidth="1"/>
    <col min="3141" max="3141" width="9.1796875" bestFit="1" customWidth="1"/>
    <col min="3142" max="3142" width="10.08984375" bestFit="1" customWidth="1"/>
    <col min="3143" max="3143" width="9.1796875" bestFit="1" customWidth="1"/>
    <col min="3144" max="3144" width="10.08984375" bestFit="1" customWidth="1"/>
    <col min="3145" max="3145" width="9.1796875" bestFit="1" customWidth="1"/>
    <col min="3146" max="3146" width="10.08984375" bestFit="1" customWidth="1"/>
    <col min="3147" max="3147" width="9.1796875" bestFit="1" customWidth="1"/>
    <col min="3148" max="3148" width="10.08984375" bestFit="1" customWidth="1"/>
    <col min="3149" max="3149" width="7.6328125" bestFit="1" customWidth="1"/>
    <col min="3150" max="3150" width="10.08984375" bestFit="1" customWidth="1"/>
    <col min="3151" max="3151" width="9.1796875" bestFit="1" customWidth="1"/>
    <col min="3152" max="3152" width="10.08984375" bestFit="1" customWidth="1"/>
    <col min="3153" max="3153" width="7.6328125" bestFit="1" customWidth="1"/>
    <col min="3154" max="3154" width="10.08984375" bestFit="1" customWidth="1"/>
    <col min="3155" max="3155" width="9.1796875" bestFit="1" customWidth="1"/>
    <col min="3156" max="3156" width="10.08984375" bestFit="1" customWidth="1"/>
    <col min="3157" max="3157" width="9.1796875" bestFit="1" customWidth="1"/>
    <col min="3158" max="3158" width="10.08984375" bestFit="1" customWidth="1"/>
    <col min="3159" max="3159" width="9.1796875" bestFit="1" customWidth="1"/>
    <col min="3160" max="3160" width="10.08984375" bestFit="1" customWidth="1"/>
    <col min="3161" max="3161" width="9.1796875" bestFit="1" customWidth="1"/>
    <col min="3162" max="3162" width="10.08984375" bestFit="1" customWidth="1"/>
    <col min="3163" max="3163" width="9.1796875" bestFit="1" customWidth="1"/>
    <col min="3164" max="3164" width="10.08984375" bestFit="1" customWidth="1"/>
    <col min="3165" max="3165" width="9.1796875" bestFit="1" customWidth="1"/>
    <col min="3166" max="3166" width="10.08984375" bestFit="1" customWidth="1"/>
    <col min="3167" max="3168" width="9.1796875" bestFit="1" customWidth="1"/>
    <col min="3169" max="3169" width="10.08984375" bestFit="1" customWidth="1"/>
    <col min="3170" max="3170" width="9.1796875" bestFit="1" customWidth="1"/>
    <col min="3171" max="3171" width="10.08984375" bestFit="1" customWidth="1"/>
    <col min="3172" max="3172" width="9.1796875" bestFit="1" customWidth="1"/>
    <col min="3173" max="3173" width="10.08984375" bestFit="1" customWidth="1"/>
    <col min="3174" max="3174" width="9.1796875" bestFit="1" customWidth="1"/>
    <col min="3175" max="3175" width="10.08984375" bestFit="1" customWidth="1"/>
    <col min="3176" max="3176" width="9.1796875" bestFit="1" customWidth="1"/>
    <col min="3177" max="3177" width="10.08984375" bestFit="1" customWidth="1"/>
    <col min="3178" max="3178" width="8.08984375" bestFit="1" customWidth="1"/>
    <col min="3179" max="3179" width="10.08984375" bestFit="1" customWidth="1"/>
    <col min="3180" max="3180" width="9.1796875" bestFit="1" customWidth="1"/>
    <col min="3181" max="3181" width="10.08984375" bestFit="1" customWidth="1"/>
    <col min="3182" max="3182" width="9.1796875" bestFit="1" customWidth="1"/>
    <col min="3183" max="3183" width="10.08984375" bestFit="1" customWidth="1"/>
    <col min="3184" max="3184" width="7.6328125" bestFit="1" customWidth="1"/>
    <col min="3185" max="3185" width="10.08984375" bestFit="1" customWidth="1"/>
    <col min="3186" max="3186" width="9.1796875" bestFit="1" customWidth="1"/>
    <col min="3187" max="3187" width="10.08984375" bestFit="1" customWidth="1"/>
    <col min="3188" max="3188" width="8.08984375" bestFit="1" customWidth="1"/>
    <col min="3189" max="3189" width="10.08984375" bestFit="1" customWidth="1"/>
    <col min="3190" max="3190" width="9.1796875" bestFit="1" customWidth="1"/>
    <col min="3191" max="3191" width="10.08984375" bestFit="1" customWidth="1"/>
    <col min="3192" max="3192" width="8.08984375" bestFit="1" customWidth="1"/>
    <col min="3193" max="3193" width="10.08984375" bestFit="1" customWidth="1"/>
    <col min="3194" max="3194" width="9.1796875" bestFit="1" customWidth="1"/>
    <col min="3195" max="3195" width="10.08984375" bestFit="1" customWidth="1"/>
    <col min="3196" max="3196" width="9.1796875" bestFit="1" customWidth="1"/>
    <col min="3197" max="3197" width="10.08984375" bestFit="1" customWidth="1"/>
    <col min="3198" max="3200" width="9.1796875" bestFit="1" customWidth="1"/>
    <col min="3201" max="3201" width="7.54296875" bestFit="1" customWidth="1"/>
    <col min="3202" max="3202" width="9.1796875" bestFit="1" customWidth="1"/>
    <col min="3203" max="3203" width="10.08984375" bestFit="1" customWidth="1"/>
    <col min="3204" max="3204" width="9.1796875" bestFit="1" customWidth="1"/>
    <col min="3205" max="3205" width="10.08984375" bestFit="1" customWidth="1"/>
    <col min="3206" max="3206" width="9.1796875" bestFit="1" customWidth="1"/>
    <col min="3207" max="3207" width="10.08984375" bestFit="1" customWidth="1"/>
    <col min="3208" max="3208" width="9.1796875" bestFit="1" customWidth="1"/>
    <col min="3209" max="3209" width="10.08984375" bestFit="1" customWidth="1"/>
    <col min="3210" max="3210" width="9.1796875" bestFit="1" customWidth="1"/>
    <col min="3211" max="3211" width="10.08984375" bestFit="1" customWidth="1"/>
    <col min="3212" max="3212" width="9.1796875" bestFit="1" customWidth="1"/>
    <col min="3213" max="3213" width="10.08984375" bestFit="1" customWidth="1"/>
    <col min="3214" max="3214" width="7.6328125" bestFit="1" customWidth="1"/>
    <col min="3215" max="3215" width="10.08984375" bestFit="1" customWidth="1"/>
    <col min="3216" max="3216" width="9.1796875" bestFit="1" customWidth="1"/>
    <col min="3217" max="3217" width="10.08984375" bestFit="1" customWidth="1"/>
    <col min="3218" max="3218" width="9.1796875" bestFit="1" customWidth="1"/>
    <col min="3219" max="3219" width="10.08984375" bestFit="1" customWidth="1"/>
    <col min="3220" max="3220" width="9.1796875" bestFit="1" customWidth="1"/>
    <col min="3221" max="3221" width="10.08984375" bestFit="1" customWidth="1"/>
    <col min="3222" max="3222" width="9.1796875" bestFit="1" customWidth="1"/>
    <col min="3223" max="3223" width="10.08984375" bestFit="1" customWidth="1"/>
    <col min="3224" max="3224" width="7.6328125" bestFit="1" customWidth="1"/>
    <col min="3225" max="3225" width="10.08984375" bestFit="1" customWidth="1"/>
    <col min="3226" max="3226" width="9.1796875" bestFit="1" customWidth="1"/>
    <col min="3227" max="3227" width="10.08984375" bestFit="1" customWidth="1"/>
    <col min="3228" max="3228" width="9.1796875" bestFit="1" customWidth="1"/>
    <col min="3229" max="3229" width="9.08984375" bestFit="1" customWidth="1"/>
    <col min="3230" max="3230" width="9.1796875" bestFit="1" customWidth="1"/>
    <col min="3231" max="3231" width="10.08984375" bestFit="1" customWidth="1"/>
    <col min="3232" max="3232" width="9.1796875" bestFit="1" customWidth="1"/>
    <col min="3233" max="3233" width="10.08984375" bestFit="1" customWidth="1"/>
    <col min="3234" max="3234" width="9.1796875" bestFit="1" customWidth="1"/>
    <col min="3235" max="3235" width="10.08984375" bestFit="1" customWidth="1"/>
    <col min="3236" max="3236" width="9.1796875" bestFit="1" customWidth="1"/>
    <col min="3237" max="3237" width="10.08984375" bestFit="1" customWidth="1"/>
    <col min="3238" max="3238" width="7.6328125" bestFit="1" customWidth="1"/>
    <col min="3239" max="3239" width="10.08984375" bestFit="1" customWidth="1"/>
    <col min="3240" max="3240" width="9.1796875" bestFit="1" customWidth="1"/>
    <col min="3241" max="3241" width="10.08984375" bestFit="1" customWidth="1"/>
    <col min="3242" max="3242" width="9.1796875" bestFit="1" customWidth="1"/>
    <col min="3243" max="3243" width="10.08984375" bestFit="1" customWidth="1"/>
    <col min="3244" max="3244" width="9.1796875" bestFit="1" customWidth="1"/>
    <col min="3245" max="3245" width="10.08984375" bestFit="1" customWidth="1"/>
    <col min="3246" max="3246" width="9.1796875" bestFit="1" customWidth="1"/>
    <col min="3247" max="3247" width="10.08984375" bestFit="1" customWidth="1"/>
    <col min="3248" max="3248" width="4.6328125" bestFit="1" customWidth="1"/>
    <col min="3249" max="3249" width="7.54296875" bestFit="1" customWidth="1"/>
    <col min="3250" max="3250" width="9.1796875" bestFit="1" customWidth="1"/>
    <col min="3251" max="3251" width="10.08984375" bestFit="1" customWidth="1"/>
    <col min="3252" max="3252" width="9.1796875" bestFit="1" customWidth="1"/>
    <col min="3253" max="3253" width="10.08984375" bestFit="1" customWidth="1"/>
    <col min="3254" max="3254" width="9.1796875" bestFit="1" customWidth="1"/>
    <col min="3255" max="3255" width="10.08984375" bestFit="1" customWidth="1"/>
    <col min="3256" max="3256" width="7.6328125" bestFit="1" customWidth="1"/>
    <col min="3257" max="3257" width="10.08984375" bestFit="1" customWidth="1"/>
    <col min="3258" max="3258" width="9.1796875" bestFit="1" customWidth="1"/>
    <col min="3259" max="3259" width="10.08984375" bestFit="1" customWidth="1"/>
    <col min="3260" max="3260" width="9.1796875" bestFit="1" customWidth="1"/>
    <col min="3261" max="3261" width="10.08984375" bestFit="1" customWidth="1"/>
    <col min="3262" max="3262" width="7.6328125" bestFit="1" customWidth="1"/>
    <col min="3263" max="3263" width="10.08984375" bestFit="1" customWidth="1"/>
    <col min="3264" max="3264" width="9.1796875" bestFit="1" customWidth="1"/>
    <col min="3265" max="3265" width="10.08984375" bestFit="1" customWidth="1"/>
    <col min="3266" max="3268" width="9.1796875" bestFit="1" customWidth="1"/>
    <col min="3269" max="3269" width="10.08984375" bestFit="1" customWidth="1"/>
    <col min="3270" max="3270" width="9.1796875" bestFit="1" customWidth="1"/>
    <col min="3271" max="3271" width="10.08984375" bestFit="1" customWidth="1"/>
    <col min="3272" max="3272" width="9.1796875" bestFit="1" customWidth="1"/>
    <col min="3273" max="3273" width="10.08984375" bestFit="1" customWidth="1"/>
    <col min="3274" max="3274" width="9.1796875" bestFit="1" customWidth="1"/>
    <col min="3275" max="3275" width="9.08984375" bestFit="1" customWidth="1"/>
    <col min="3276" max="3276" width="9.1796875" bestFit="1" customWidth="1"/>
    <col min="3277" max="3277" width="10.08984375" bestFit="1" customWidth="1"/>
    <col min="3278" max="3278" width="9.1796875" bestFit="1" customWidth="1"/>
    <col min="3279" max="3279" width="10.08984375" bestFit="1" customWidth="1"/>
    <col min="3280" max="3280" width="9.1796875" bestFit="1" customWidth="1"/>
    <col min="3281" max="3281" width="10.08984375" bestFit="1" customWidth="1"/>
    <col min="3282" max="3282" width="9.1796875" bestFit="1" customWidth="1"/>
    <col min="3283" max="3283" width="7.54296875" bestFit="1" customWidth="1"/>
    <col min="3284" max="3284" width="7.6328125" bestFit="1" customWidth="1"/>
    <col min="3285" max="3285" width="10.08984375" bestFit="1" customWidth="1"/>
    <col min="3286" max="3286" width="9.1796875" bestFit="1" customWidth="1"/>
    <col min="3287" max="3287" width="10.08984375" bestFit="1" customWidth="1"/>
    <col min="3288" max="3288" width="9.1796875" bestFit="1" customWidth="1"/>
    <col min="3289" max="3289" width="10.08984375" bestFit="1" customWidth="1"/>
    <col min="3290" max="3290" width="9.1796875" bestFit="1" customWidth="1"/>
    <col min="3291" max="3291" width="10.08984375" bestFit="1" customWidth="1"/>
    <col min="3292" max="3292" width="9.1796875" bestFit="1" customWidth="1"/>
    <col min="3293" max="3293" width="10.08984375" bestFit="1" customWidth="1"/>
    <col min="3294" max="3294" width="9.1796875" bestFit="1" customWidth="1"/>
    <col min="3295" max="3295" width="10.08984375" bestFit="1" customWidth="1"/>
    <col min="3296" max="3296" width="9.1796875" bestFit="1" customWidth="1"/>
    <col min="3297" max="3297" width="10.08984375" bestFit="1" customWidth="1"/>
    <col min="3298" max="3298" width="9.1796875" bestFit="1" customWidth="1"/>
    <col min="3299" max="3299" width="10.08984375" bestFit="1" customWidth="1"/>
    <col min="3300" max="3300" width="6.6328125" bestFit="1" customWidth="1"/>
    <col min="3301" max="3301" width="9.08984375" bestFit="1" customWidth="1"/>
    <col min="3302" max="3302" width="9.1796875" bestFit="1" customWidth="1"/>
    <col min="3303" max="3303" width="10.08984375" bestFit="1" customWidth="1"/>
    <col min="3304" max="3304" width="9.1796875" bestFit="1" customWidth="1"/>
    <col min="3305" max="3305" width="10.08984375" bestFit="1" customWidth="1"/>
    <col min="3306" max="3306" width="9.1796875" bestFit="1" customWidth="1"/>
    <col min="3307" max="3307" width="10.08984375" bestFit="1" customWidth="1"/>
    <col min="3308" max="3308" width="9.1796875" bestFit="1" customWidth="1"/>
    <col min="3309" max="3309" width="10.08984375" bestFit="1" customWidth="1"/>
    <col min="3310" max="3310" width="7.6328125" bestFit="1" customWidth="1"/>
    <col min="3311" max="3311" width="10.08984375" bestFit="1" customWidth="1"/>
    <col min="3312" max="3312" width="9.1796875" bestFit="1" customWidth="1"/>
    <col min="3313" max="3313" width="10.08984375" bestFit="1" customWidth="1"/>
    <col min="3314" max="3314" width="9.1796875" bestFit="1" customWidth="1"/>
    <col min="3315" max="3315" width="9.08984375" bestFit="1" customWidth="1"/>
    <col min="3316" max="3316" width="9.1796875" bestFit="1" customWidth="1"/>
    <col min="3317" max="3317" width="10.08984375" bestFit="1" customWidth="1"/>
    <col min="3318" max="3318" width="9.1796875" bestFit="1" customWidth="1"/>
    <col min="3319" max="3319" width="10.08984375" bestFit="1" customWidth="1"/>
    <col min="3320" max="3320" width="7.6328125" bestFit="1" customWidth="1"/>
    <col min="3321" max="3321" width="10.08984375" bestFit="1" customWidth="1"/>
    <col min="3322" max="3322" width="7.6328125" bestFit="1" customWidth="1"/>
    <col min="3323" max="3323" width="10.08984375" bestFit="1" customWidth="1"/>
    <col min="3324" max="3324" width="9.1796875" bestFit="1" customWidth="1"/>
    <col min="3325" max="3325" width="9.08984375" bestFit="1" customWidth="1"/>
    <col min="3326" max="3326" width="9.1796875" bestFit="1" customWidth="1"/>
    <col min="3327" max="3327" width="10.08984375" bestFit="1" customWidth="1"/>
    <col min="3328" max="3328" width="9.1796875" bestFit="1" customWidth="1"/>
    <col min="3329" max="3329" width="10.08984375" bestFit="1" customWidth="1"/>
    <col min="3330" max="3330" width="9.1796875" bestFit="1" customWidth="1"/>
    <col min="3331" max="3331" width="10.08984375" bestFit="1" customWidth="1"/>
    <col min="3332" max="3332" width="8.08984375" bestFit="1" customWidth="1"/>
    <col min="3333" max="3333" width="10.08984375" bestFit="1" customWidth="1"/>
    <col min="3334" max="3334" width="9.1796875" bestFit="1" customWidth="1"/>
    <col min="3335" max="3335" width="10.08984375" bestFit="1" customWidth="1"/>
    <col min="3336" max="3336" width="9.1796875" bestFit="1" customWidth="1"/>
    <col min="3337" max="3337" width="10.08984375" bestFit="1" customWidth="1"/>
    <col min="3338" max="3338" width="9.1796875" bestFit="1" customWidth="1"/>
    <col min="3339" max="3339" width="10.08984375" bestFit="1" customWidth="1"/>
    <col min="3340" max="3340" width="9.1796875" bestFit="1" customWidth="1"/>
    <col min="3341" max="3341" width="10.08984375" bestFit="1" customWidth="1"/>
    <col min="3342" max="3342" width="9.1796875" bestFit="1" customWidth="1"/>
    <col min="3343" max="3343" width="10.08984375" bestFit="1" customWidth="1"/>
    <col min="3344" max="3344" width="9.1796875" bestFit="1" customWidth="1"/>
    <col min="3345" max="3345" width="7.54296875" bestFit="1" customWidth="1"/>
    <col min="3346" max="3346" width="9.1796875" bestFit="1" customWidth="1"/>
    <col min="3347" max="3347" width="9.08984375" bestFit="1" customWidth="1"/>
    <col min="3348" max="3348" width="9.1796875" bestFit="1" customWidth="1"/>
    <col min="3349" max="3349" width="10.08984375" bestFit="1" customWidth="1"/>
    <col min="3350" max="3350" width="9.1796875" bestFit="1" customWidth="1"/>
    <col min="3351" max="3351" width="10.08984375" bestFit="1" customWidth="1"/>
    <col min="3352" max="3352" width="9.1796875" bestFit="1" customWidth="1"/>
    <col min="3353" max="3353" width="10.08984375" bestFit="1" customWidth="1"/>
    <col min="3354" max="3355" width="9.1796875" bestFit="1" customWidth="1"/>
    <col min="3356" max="3356" width="9.08984375" bestFit="1" customWidth="1"/>
    <col min="3357" max="3357" width="9.1796875" bestFit="1" customWidth="1"/>
    <col min="3358" max="3358" width="10.08984375" bestFit="1" customWidth="1"/>
    <col min="3359" max="3359" width="9.1796875" bestFit="1" customWidth="1"/>
    <col min="3360" max="3360" width="10.08984375" bestFit="1" customWidth="1"/>
    <col min="3361" max="3361" width="9.1796875" bestFit="1" customWidth="1"/>
    <col min="3362" max="3362" width="10.08984375" bestFit="1" customWidth="1"/>
    <col min="3363" max="3363" width="9.1796875" bestFit="1" customWidth="1"/>
    <col min="3364" max="3364" width="10.08984375" bestFit="1" customWidth="1"/>
    <col min="3365" max="3365" width="9.1796875" bestFit="1" customWidth="1"/>
    <col min="3366" max="3366" width="10.08984375" bestFit="1" customWidth="1"/>
    <col min="3367" max="3367" width="7.6328125" bestFit="1" customWidth="1"/>
    <col min="3368" max="3368" width="10.08984375" bestFit="1" customWidth="1"/>
    <col min="3369" max="3369" width="9.1796875" bestFit="1" customWidth="1"/>
    <col min="3370" max="3370" width="10.08984375" bestFit="1" customWidth="1"/>
    <col min="3371" max="3371" width="9.1796875" bestFit="1" customWidth="1"/>
    <col min="3372" max="3372" width="10.08984375" bestFit="1" customWidth="1"/>
    <col min="3373" max="3373" width="5.453125" bestFit="1" customWidth="1"/>
    <col min="3374" max="3374" width="7.54296875" bestFit="1" customWidth="1"/>
    <col min="3375" max="3375" width="9.1796875" bestFit="1" customWidth="1"/>
    <col min="3376" max="3376" width="10.08984375" bestFit="1" customWidth="1"/>
    <col min="3377" max="3377" width="9.1796875" bestFit="1" customWidth="1"/>
    <col min="3378" max="3378" width="10.08984375" bestFit="1" customWidth="1"/>
    <col min="3379" max="3379" width="7.6328125" bestFit="1" customWidth="1"/>
    <col min="3380" max="3380" width="10.08984375" bestFit="1" customWidth="1"/>
    <col min="3381" max="3381" width="9.1796875" bestFit="1" customWidth="1"/>
    <col min="3382" max="3382" width="10.08984375" bestFit="1" customWidth="1"/>
    <col min="3383" max="3383" width="9.1796875" bestFit="1" customWidth="1"/>
    <col min="3384" max="3384" width="10.08984375" bestFit="1" customWidth="1"/>
    <col min="3385" max="3385" width="9.1796875" bestFit="1" customWidth="1"/>
    <col min="3386" max="3386" width="10.08984375" bestFit="1" customWidth="1"/>
    <col min="3387" max="3388" width="9.1796875" bestFit="1" customWidth="1"/>
    <col min="3389" max="3389" width="9.08984375" bestFit="1" customWidth="1"/>
    <col min="3390" max="3390" width="9.1796875" bestFit="1" customWidth="1"/>
    <col min="3391" max="3391" width="10.08984375" bestFit="1" customWidth="1"/>
    <col min="3392" max="3392" width="9.1796875" bestFit="1" customWidth="1"/>
    <col min="3393" max="3393" width="10.08984375" bestFit="1" customWidth="1"/>
    <col min="3394" max="3394" width="9.1796875" bestFit="1" customWidth="1"/>
    <col min="3395" max="3395" width="10.08984375" bestFit="1" customWidth="1"/>
    <col min="3396" max="3396" width="6.6328125" bestFit="1" customWidth="1"/>
    <col min="3397" max="3397" width="9.08984375" bestFit="1" customWidth="1"/>
    <col min="3398" max="3398" width="7.6328125" bestFit="1" customWidth="1"/>
    <col min="3399" max="3399" width="10.08984375" bestFit="1" customWidth="1"/>
    <col min="3400" max="3400" width="9.1796875" bestFit="1" customWidth="1"/>
    <col min="3401" max="3401" width="10.08984375" bestFit="1" customWidth="1"/>
    <col min="3402" max="3402" width="9.1796875" bestFit="1" customWidth="1"/>
    <col min="3403" max="3403" width="9.08984375" bestFit="1" customWidth="1"/>
    <col min="3404" max="3404" width="8.08984375" bestFit="1" customWidth="1"/>
    <col min="3405" max="3405" width="10.08984375" bestFit="1" customWidth="1"/>
    <col min="3406" max="3406" width="9.1796875" bestFit="1" customWidth="1"/>
    <col min="3407" max="3407" width="10.08984375" bestFit="1" customWidth="1"/>
    <col min="3408" max="3408" width="6.6328125" bestFit="1" customWidth="1"/>
    <col min="3409" max="3409" width="9.08984375" bestFit="1" customWidth="1"/>
    <col min="3410" max="3410" width="9.1796875" bestFit="1" customWidth="1"/>
    <col min="3411" max="3411" width="10.08984375" bestFit="1" customWidth="1"/>
    <col min="3412" max="3412" width="9.1796875" bestFit="1" customWidth="1"/>
    <col min="3413" max="3413" width="10.08984375" bestFit="1" customWidth="1"/>
    <col min="3414" max="3415" width="8.08984375" bestFit="1" customWidth="1"/>
    <col min="3416" max="3416" width="9.08984375" bestFit="1" customWidth="1"/>
    <col min="3417" max="3417" width="9.1796875" bestFit="1" customWidth="1"/>
    <col min="3418" max="3418" width="10.08984375" bestFit="1" customWidth="1"/>
    <col min="3419" max="3419" width="7.6328125" bestFit="1" customWidth="1"/>
    <col min="3420" max="3420" width="10.08984375" bestFit="1" customWidth="1"/>
    <col min="3421" max="3421" width="7.6328125" bestFit="1" customWidth="1"/>
    <col min="3422" max="3422" width="10.08984375" bestFit="1" customWidth="1"/>
    <col min="3423" max="3423" width="9.1796875" bestFit="1" customWidth="1"/>
    <col min="3424" max="3424" width="10.08984375" bestFit="1" customWidth="1"/>
    <col min="3425" max="3425" width="9.1796875" bestFit="1" customWidth="1"/>
    <col min="3426" max="3426" width="10.08984375" bestFit="1" customWidth="1"/>
    <col min="3427" max="3427" width="9.1796875" bestFit="1" customWidth="1"/>
    <col min="3428" max="3428" width="10.08984375" bestFit="1" customWidth="1"/>
    <col min="3429" max="3429" width="9.1796875" bestFit="1" customWidth="1"/>
    <col min="3430" max="3430" width="10.08984375" bestFit="1" customWidth="1"/>
    <col min="3431" max="3431" width="9.1796875" bestFit="1" customWidth="1"/>
    <col min="3432" max="3432" width="10.08984375" bestFit="1" customWidth="1"/>
    <col min="3433" max="3433" width="9.1796875" bestFit="1" customWidth="1"/>
    <col min="3434" max="3434" width="10.08984375" bestFit="1" customWidth="1"/>
    <col min="3435" max="3435" width="9.1796875" bestFit="1" customWidth="1"/>
    <col min="3436" max="3436" width="9.08984375" bestFit="1" customWidth="1"/>
    <col min="3437" max="3437" width="9.1796875" bestFit="1" customWidth="1"/>
    <col min="3438" max="3438" width="10.08984375" bestFit="1" customWidth="1"/>
    <col min="3439" max="3440" width="9.1796875" bestFit="1" customWidth="1"/>
    <col min="3441" max="3441" width="10.08984375" bestFit="1" customWidth="1"/>
    <col min="3442" max="3442" width="9.1796875" bestFit="1" customWidth="1"/>
    <col min="3443" max="3443" width="10.08984375" bestFit="1" customWidth="1"/>
    <col min="3444" max="3444" width="9.1796875" bestFit="1" customWidth="1"/>
    <col min="3445" max="3445" width="10.08984375" bestFit="1" customWidth="1"/>
    <col min="3446" max="3446" width="9.1796875" bestFit="1" customWidth="1"/>
    <col min="3447" max="3447" width="10.08984375" bestFit="1" customWidth="1"/>
    <col min="3448" max="3448" width="7.6328125" bestFit="1" customWidth="1"/>
    <col min="3449" max="3449" width="10.08984375" bestFit="1" customWidth="1"/>
    <col min="3450" max="3450" width="9.1796875" bestFit="1" customWidth="1"/>
    <col min="3451" max="3451" width="10.08984375" bestFit="1" customWidth="1"/>
    <col min="3452" max="3452" width="7.6328125" bestFit="1" customWidth="1"/>
    <col min="3453" max="3453" width="10.08984375" bestFit="1" customWidth="1"/>
    <col min="3454" max="3454" width="7.6328125" bestFit="1" customWidth="1"/>
    <col min="3455" max="3455" width="10.08984375" bestFit="1" customWidth="1"/>
    <col min="3456" max="3456" width="9.1796875" bestFit="1" customWidth="1"/>
    <col min="3457" max="3457" width="10.08984375" bestFit="1" customWidth="1"/>
    <col min="3458" max="3459" width="9.1796875" bestFit="1" customWidth="1"/>
    <col min="3460" max="3460" width="10.08984375" bestFit="1" customWidth="1"/>
    <col min="3461" max="3461" width="8.08984375" bestFit="1" customWidth="1"/>
    <col min="3462" max="3462" width="10.08984375" bestFit="1" customWidth="1"/>
    <col min="3463" max="3463" width="9.1796875" bestFit="1" customWidth="1"/>
    <col min="3464" max="3464" width="10.08984375" bestFit="1" customWidth="1"/>
    <col min="3465" max="3465" width="9.1796875" bestFit="1" customWidth="1"/>
    <col min="3466" max="3466" width="10.08984375" bestFit="1" customWidth="1"/>
    <col min="3467" max="3467" width="9.1796875" bestFit="1" customWidth="1"/>
    <col min="3468" max="3468" width="10.08984375" bestFit="1" customWidth="1"/>
    <col min="3469" max="3469" width="9.1796875" bestFit="1" customWidth="1"/>
    <col min="3470" max="3470" width="10.08984375" bestFit="1" customWidth="1"/>
    <col min="3471" max="3471" width="9.1796875" bestFit="1" customWidth="1"/>
    <col min="3472" max="3472" width="10.08984375" bestFit="1" customWidth="1"/>
    <col min="3473" max="3473" width="9.1796875" bestFit="1" customWidth="1"/>
    <col min="3474" max="3474" width="10.08984375" bestFit="1" customWidth="1"/>
    <col min="3475" max="3475" width="9.1796875" bestFit="1" customWidth="1"/>
    <col min="3476" max="3476" width="10.08984375" bestFit="1" customWidth="1"/>
    <col min="3477" max="3477" width="9.1796875" bestFit="1" customWidth="1"/>
    <col min="3478" max="3478" width="10.08984375" bestFit="1" customWidth="1"/>
    <col min="3479" max="3480" width="9.1796875" bestFit="1" customWidth="1"/>
    <col min="3481" max="3481" width="10.08984375" bestFit="1" customWidth="1"/>
    <col min="3482" max="3482" width="7.6328125" bestFit="1" customWidth="1"/>
    <col min="3483" max="3483" width="10.08984375" bestFit="1" customWidth="1"/>
    <col min="3484" max="3484" width="9.1796875" bestFit="1" customWidth="1"/>
    <col min="3485" max="3485" width="10.08984375" bestFit="1" customWidth="1"/>
    <col min="3486" max="3486" width="9.1796875" bestFit="1" customWidth="1"/>
    <col min="3487" max="3487" width="10.08984375" bestFit="1" customWidth="1"/>
    <col min="3488" max="3488" width="9.1796875" bestFit="1" customWidth="1"/>
    <col min="3489" max="3489" width="10.08984375" bestFit="1" customWidth="1"/>
    <col min="3490" max="3490" width="9.1796875" bestFit="1" customWidth="1"/>
    <col min="3491" max="3491" width="10.08984375" bestFit="1" customWidth="1"/>
    <col min="3492" max="3492" width="9.1796875" bestFit="1" customWidth="1"/>
    <col min="3493" max="3493" width="10.08984375" bestFit="1" customWidth="1"/>
    <col min="3494" max="3494" width="9.1796875" bestFit="1" customWidth="1"/>
    <col min="3495" max="3495" width="9.08984375" bestFit="1" customWidth="1"/>
    <col min="3496" max="3496" width="9.1796875" bestFit="1" customWidth="1"/>
    <col min="3497" max="3497" width="10.08984375" bestFit="1" customWidth="1"/>
    <col min="3498" max="3498" width="7.6328125" bestFit="1" customWidth="1"/>
    <col min="3499" max="3499" width="10.08984375" bestFit="1" customWidth="1"/>
    <col min="3500" max="3500" width="9.1796875" bestFit="1" customWidth="1"/>
    <col min="3501" max="3501" width="9.08984375" bestFit="1" customWidth="1"/>
    <col min="3502" max="3502" width="9.1796875" bestFit="1" customWidth="1"/>
    <col min="3503" max="3503" width="10.08984375" bestFit="1" customWidth="1"/>
    <col min="3504" max="3504" width="9.1796875" bestFit="1" customWidth="1"/>
    <col min="3505" max="3505" width="10.08984375" bestFit="1" customWidth="1"/>
    <col min="3506" max="3506" width="7.6328125" bestFit="1" customWidth="1"/>
    <col min="3507" max="3507" width="10.08984375" bestFit="1" customWidth="1"/>
    <col min="3508" max="3508" width="7.6328125" bestFit="1" customWidth="1"/>
    <col min="3509" max="3509" width="10.08984375" bestFit="1" customWidth="1"/>
    <col min="3510" max="3510" width="9.1796875" bestFit="1" customWidth="1"/>
    <col min="3511" max="3511" width="10.08984375" bestFit="1" customWidth="1"/>
    <col min="3512" max="3512" width="7.6328125" bestFit="1" customWidth="1"/>
    <col min="3513" max="3513" width="10.08984375" bestFit="1" customWidth="1"/>
    <col min="3514" max="3514" width="9.1796875" bestFit="1" customWidth="1"/>
    <col min="3515" max="3515" width="10.08984375" bestFit="1" customWidth="1"/>
    <col min="3516" max="3516" width="9.1796875" bestFit="1" customWidth="1"/>
    <col min="3517" max="3517" width="10.08984375" bestFit="1" customWidth="1"/>
    <col min="3518" max="3518" width="9.1796875" bestFit="1" customWidth="1"/>
    <col min="3519" max="3519" width="10.08984375" bestFit="1" customWidth="1"/>
    <col min="3520" max="3521" width="9.1796875" bestFit="1" customWidth="1"/>
    <col min="3522" max="3522" width="10.08984375" bestFit="1" customWidth="1"/>
    <col min="3523" max="3524" width="9.1796875" bestFit="1" customWidth="1"/>
    <col min="3525" max="3525" width="10.08984375" bestFit="1" customWidth="1"/>
    <col min="3526" max="3526" width="9.1796875" bestFit="1" customWidth="1"/>
    <col min="3527" max="3527" width="10.08984375" bestFit="1" customWidth="1"/>
    <col min="3528" max="3528" width="7.6328125" bestFit="1" customWidth="1"/>
    <col min="3529" max="3529" width="10.08984375" bestFit="1" customWidth="1"/>
    <col min="3530" max="3531" width="9.1796875" bestFit="1" customWidth="1"/>
    <col min="3532" max="3532" width="10.08984375" bestFit="1" customWidth="1"/>
    <col min="3533" max="3533" width="9.1796875" bestFit="1" customWidth="1"/>
    <col min="3534" max="3534" width="10.08984375" bestFit="1" customWidth="1"/>
    <col min="3535" max="3536" width="9.1796875" bestFit="1" customWidth="1"/>
    <col min="3537" max="3537" width="10.08984375" bestFit="1" customWidth="1"/>
    <col min="3538" max="3538" width="7.6328125" bestFit="1" customWidth="1"/>
    <col min="3539" max="3539" width="10.08984375" bestFit="1" customWidth="1"/>
    <col min="3540" max="3541" width="9.1796875" bestFit="1" customWidth="1"/>
    <col min="3542" max="3542" width="10.08984375" bestFit="1" customWidth="1"/>
    <col min="3543" max="3543" width="9.1796875" bestFit="1" customWidth="1"/>
    <col min="3544" max="3544" width="9.08984375" bestFit="1" customWidth="1"/>
    <col min="3545" max="3545" width="9.1796875" bestFit="1" customWidth="1"/>
    <col min="3546" max="3546" width="10.08984375" bestFit="1" customWidth="1"/>
    <col min="3547" max="3547" width="8.08984375" bestFit="1" customWidth="1"/>
    <col min="3548" max="3548" width="10.08984375" bestFit="1" customWidth="1"/>
    <col min="3549" max="3549" width="9.1796875" bestFit="1" customWidth="1"/>
    <col min="3550" max="3550" width="10.08984375" bestFit="1" customWidth="1"/>
    <col min="3551" max="3551" width="9.1796875" bestFit="1" customWidth="1"/>
    <col min="3552" max="3552" width="10.08984375" bestFit="1" customWidth="1"/>
    <col min="3553" max="3553" width="9.1796875" bestFit="1" customWidth="1"/>
    <col min="3554" max="3554" width="10.08984375" bestFit="1" customWidth="1"/>
    <col min="3555" max="3555" width="7.6328125" bestFit="1" customWidth="1"/>
    <col min="3556" max="3556" width="10.08984375" bestFit="1" customWidth="1"/>
    <col min="3557" max="3557" width="9.1796875" bestFit="1" customWidth="1"/>
    <col min="3558" max="3558" width="10.08984375" bestFit="1" customWidth="1"/>
    <col min="3559" max="3559" width="9.1796875" bestFit="1" customWidth="1"/>
    <col min="3560" max="3560" width="10.08984375" bestFit="1" customWidth="1"/>
    <col min="3561" max="3561" width="9.1796875" bestFit="1" customWidth="1"/>
    <col min="3562" max="3562" width="10.08984375" bestFit="1" customWidth="1"/>
    <col min="3563" max="3563" width="9.1796875" bestFit="1" customWidth="1"/>
    <col min="3564" max="3564" width="10.08984375" bestFit="1" customWidth="1"/>
    <col min="3565" max="3565" width="9.1796875" bestFit="1" customWidth="1"/>
    <col min="3566" max="3566" width="10.08984375" bestFit="1" customWidth="1"/>
    <col min="3567" max="3567" width="7.6328125" bestFit="1" customWidth="1"/>
    <col min="3568" max="3568" width="10.08984375" bestFit="1" customWidth="1"/>
    <col min="3569" max="3570" width="9.1796875" bestFit="1" customWidth="1"/>
    <col min="3571" max="3571" width="10.08984375" bestFit="1" customWidth="1"/>
    <col min="3572" max="3572" width="8.08984375" bestFit="1" customWidth="1"/>
    <col min="3573" max="3573" width="10.08984375" bestFit="1" customWidth="1"/>
    <col min="3574" max="3574" width="9.1796875" bestFit="1" customWidth="1"/>
    <col min="3575" max="3575" width="10.08984375" bestFit="1" customWidth="1"/>
    <col min="3576" max="3576" width="7.6328125" bestFit="1" customWidth="1"/>
    <col min="3577" max="3577" width="10.08984375" bestFit="1" customWidth="1"/>
    <col min="3578" max="3578" width="9.1796875" bestFit="1" customWidth="1"/>
    <col min="3579" max="3579" width="10.08984375" bestFit="1" customWidth="1"/>
    <col min="3580" max="3580" width="9.1796875" bestFit="1" customWidth="1"/>
    <col min="3581" max="3581" width="10.08984375" bestFit="1" customWidth="1"/>
    <col min="3582" max="3582" width="9.1796875" bestFit="1" customWidth="1"/>
    <col min="3583" max="3583" width="10.08984375" bestFit="1" customWidth="1"/>
    <col min="3584" max="3584" width="6.6328125" bestFit="1" customWidth="1"/>
    <col min="3585" max="3585" width="9.08984375" bestFit="1" customWidth="1"/>
    <col min="3586" max="3586" width="9.1796875" bestFit="1" customWidth="1"/>
    <col min="3587" max="3587" width="10.08984375" bestFit="1" customWidth="1"/>
    <col min="3588" max="3588" width="7.6328125" bestFit="1" customWidth="1"/>
    <col min="3589" max="3589" width="10.08984375" bestFit="1" customWidth="1"/>
    <col min="3590" max="3590" width="5.453125" bestFit="1" customWidth="1"/>
    <col min="3591" max="3591" width="7.54296875" bestFit="1" customWidth="1"/>
    <col min="3592" max="3592" width="9.1796875" bestFit="1" customWidth="1"/>
    <col min="3593" max="3593" width="10.08984375" bestFit="1" customWidth="1"/>
    <col min="3594" max="3594" width="9.1796875" bestFit="1" customWidth="1"/>
    <col min="3595" max="3595" width="10.08984375" bestFit="1" customWidth="1"/>
    <col min="3596" max="3596" width="9.1796875" bestFit="1" customWidth="1"/>
    <col min="3597" max="3597" width="10.08984375" bestFit="1" customWidth="1"/>
    <col min="3598" max="3598" width="9.1796875" bestFit="1" customWidth="1"/>
    <col min="3599" max="3599" width="10.08984375" bestFit="1" customWidth="1"/>
    <col min="3600" max="3600" width="9.1796875" bestFit="1" customWidth="1"/>
    <col min="3601" max="3601" width="10.08984375" bestFit="1" customWidth="1"/>
    <col min="3602" max="3602" width="9.1796875" bestFit="1" customWidth="1"/>
    <col min="3603" max="3603" width="9.08984375" bestFit="1" customWidth="1"/>
    <col min="3604" max="3604" width="9.1796875" bestFit="1" customWidth="1"/>
    <col min="3605" max="3605" width="10.08984375" bestFit="1" customWidth="1"/>
    <col min="3606" max="3606" width="9.1796875" bestFit="1" customWidth="1"/>
    <col min="3607" max="3607" width="10.08984375" bestFit="1" customWidth="1"/>
    <col min="3608" max="3608" width="9.1796875" bestFit="1" customWidth="1"/>
    <col min="3609" max="3609" width="10.08984375" bestFit="1" customWidth="1"/>
    <col min="3610" max="3610" width="9.1796875" bestFit="1" customWidth="1"/>
    <col min="3611" max="3611" width="10.08984375" bestFit="1" customWidth="1"/>
    <col min="3612" max="3612" width="9.1796875" bestFit="1" customWidth="1"/>
    <col min="3613" max="3613" width="10.08984375" bestFit="1" customWidth="1"/>
    <col min="3614" max="3614" width="9.1796875" bestFit="1" customWidth="1"/>
    <col min="3615" max="3615" width="10.08984375" bestFit="1" customWidth="1"/>
    <col min="3616" max="3616" width="9.1796875" bestFit="1" customWidth="1"/>
    <col min="3617" max="3617" width="10.08984375" bestFit="1" customWidth="1"/>
    <col min="3618" max="3618" width="9.1796875" bestFit="1" customWidth="1"/>
    <col min="3619" max="3619" width="10.08984375" bestFit="1" customWidth="1"/>
    <col min="3620" max="3620" width="7.6328125" bestFit="1" customWidth="1"/>
    <col min="3621" max="3621" width="10.08984375" bestFit="1" customWidth="1"/>
    <col min="3622" max="3622" width="9.1796875" bestFit="1" customWidth="1"/>
    <col min="3623" max="3623" width="10.08984375" bestFit="1" customWidth="1"/>
    <col min="3624" max="3624" width="9.1796875" bestFit="1" customWidth="1"/>
    <col min="3625" max="3625" width="10.08984375" bestFit="1" customWidth="1"/>
    <col min="3626" max="3626" width="7.6328125" bestFit="1" customWidth="1"/>
    <col min="3627" max="3627" width="10.08984375" bestFit="1" customWidth="1"/>
    <col min="3628" max="3628" width="9.1796875" bestFit="1" customWidth="1"/>
    <col min="3629" max="3629" width="10.08984375" bestFit="1" customWidth="1"/>
    <col min="3630" max="3630" width="9.1796875" bestFit="1" customWidth="1"/>
    <col min="3631" max="3631" width="10.08984375" bestFit="1" customWidth="1"/>
    <col min="3632" max="3632" width="9.1796875" bestFit="1" customWidth="1"/>
    <col min="3633" max="3633" width="10.08984375" bestFit="1" customWidth="1"/>
    <col min="3634" max="3634" width="9.1796875" bestFit="1" customWidth="1"/>
    <col min="3635" max="3635" width="10.08984375" bestFit="1" customWidth="1"/>
    <col min="3636" max="3636" width="8.08984375" bestFit="1" customWidth="1"/>
    <col min="3637" max="3637" width="7.54296875" bestFit="1" customWidth="1"/>
    <col min="3638" max="3638" width="9.1796875" bestFit="1" customWidth="1"/>
    <col min="3639" max="3639" width="9.08984375" bestFit="1" customWidth="1"/>
    <col min="3640" max="3640" width="7.6328125" bestFit="1" customWidth="1"/>
    <col min="3641" max="3641" width="10.08984375" bestFit="1" customWidth="1"/>
    <col min="3642" max="3642" width="7.6328125" bestFit="1" customWidth="1"/>
    <col min="3643" max="3643" width="10.08984375" bestFit="1" customWidth="1"/>
    <col min="3644" max="3644" width="9.1796875" bestFit="1" customWidth="1"/>
    <col min="3645" max="3645" width="10.08984375" bestFit="1" customWidth="1"/>
    <col min="3646" max="3646" width="9.1796875" bestFit="1" customWidth="1"/>
    <col min="3647" max="3647" width="10.08984375" bestFit="1" customWidth="1"/>
    <col min="3648" max="3648" width="6.6328125" bestFit="1" customWidth="1"/>
    <col min="3649" max="3649" width="9.08984375" bestFit="1" customWidth="1"/>
    <col min="3650" max="3650" width="9.1796875" bestFit="1" customWidth="1"/>
    <col min="3651" max="3651" width="10.08984375" bestFit="1" customWidth="1"/>
    <col min="3652" max="3652" width="9.1796875" bestFit="1" customWidth="1"/>
    <col min="3653" max="3653" width="9.08984375" bestFit="1" customWidth="1"/>
    <col min="3654" max="3654" width="9.1796875" bestFit="1" customWidth="1"/>
    <col min="3655" max="3655" width="10.08984375" bestFit="1" customWidth="1"/>
    <col min="3656" max="3656" width="9.1796875" bestFit="1" customWidth="1"/>
    <col min="3657" max="3657" width="10.08984375" bestFit="1" customWidth="1"/>
    <col min="3658" max="3658" width="9.1796875" bestFit="1" customWidth="1"/>
    <col min="3659" max="3659" width="10.08984375" bestFit="1" customWidth="1"/>
    <col min="3660" max="3660" width="9.1796875" bestFit="1" customWidth="1"/>
    <col min="3661" max="3661" width="10.08984375" bestFit="1" customWidth="1"/>
    <col min="3662" max="3662" width="9.1796875" bestFit="1" customWidth="1"/>
    <col min="3663" max="3663" width="10.08984375" bestFit="1" customWidth="1"/>
    <col min="3664" max="3664" width="9.1796875" bestFit="1" customWidth="1"/>
    <col min="3665" max="3665" width="10.08984375" bestFit="1" customWidth="1"/>
    <col min="3666" max="3666" width="9.1796875" bestFit="1" customWidth="1"/>
    <col min="3667" max="3667" width="10.08984375" bestFit="1" customWidth="1"/>
    <col min="3668" max="3668" width="9.1796875" bestFit="1" customWidth="1"/>
    <col min="3669" max="3669" width="10.08984375" bestFit="1" customWidth="1"/>
    <col min="3670" max="3670" width="7.6328125" bestFit="1" customWidth="1"/>
    <col min="3671" max="3671" width="10.08984375" bestFit="1" customWidth="1"/>
    <col min="3672" max="3673" width="9.1796875" bestFit="1" customWidth="1"/>
    <col min="3674" max="3674" width="10.08984375" bestFit="1" customWidth="1"/>
    <col min="3675" max="3676" width="9.1796875" bestFit="1" customWidth="1"/>
    <col min="3677" max="3677" width="10.08984375" bestFit="1" customWidth="1"/>
    <col min="3678" max="3678" width="9.1796875" bestFit="1" customWidth="1"/>
    <col min="3679" max="3679" width="10.08984375" bestFit="1" customWidth="1"/>
    <col min="3680" max="3680" width="9.1796875" bestFit="1" customWidth="1"/>
    <col min="3681" max="3681" width="10.08984375" bestFit="1" customWidth="1"/>
    <col min="3682" max="3682" width="9.1796875" bestFit="1" customWidth="1"/>
    <col min="3683" max="3683" width="10.08984375" bestFit="1" customWidth="1"/>
    <col min="3684" max="3684" width="9.1796875" bestFit="1" customWidth="1"/>
    <col min="3685" max="3685" width="9.08984375" bestFit="1" customWidth="1"/>
    <col min="3686" max="3686" width="8.08984375" bestFit="1" customWidth="1"/>
    <col min="3687" max="3687" width="10.08984375" bestFit="1" customWidth="1"/>
    <col min="3688" max="3688" width="7.6328125" bestFit="1" customWidth="1"/>
    <col min="3689" max="3689" width="10.08984375" bestFit="1" customWidth="1"/>
    <col min="3690" max="3690" width="8.08984375" bestFit="1" customWidth="1"/>
    <col min="3691" max="3691" width="10.08984375" bestFit="1" customWidth="1"/>
    <col min="3692" max="3692" width="9.1796875" bestFit="1" customWidth="1"/>
    <col min="3693" max="3693" width="10.08984375" bestFit="1" customWidth="1"/>
    <col min="3694" max="3694" width="9.1796875" bestFit="1" customWidth="1"/>
    <col min="3695" max="3695" width="10.08984375" bestFit="1" customWidth="1"/>
    <col min="3696" max="3696" width="9.1796875" bestFit="1" customWidth="1"/>
    <col min="3697" max="3697" width="10.08984375" bestFit="1" customWidth="1"/>
    <col min="3698" max="3698" width="9.1796875" bestFit="1" customWidth="1"/>
    <col min="3699" max="3699" width="10.08984375" bestFit="1" customWidth="1"/>
    <col min="3700" max="3700" width="6.6328125" bestFit="1" customWidth="1"/>
    <col min="3701" max="3701" width="9.08984375" bestFit="1" customWidth="1"/>
    <col min="3702" max="3702" width="9.1796875" bestFit="1" customWidth="1"/>
    <col min="3703" max="3703" width="10.08984375" bestFit="1" customWidth="1"/>
    <col min="3704" max="3704" width="9.1796875" bestFit="1" customWidth="1"/>
    <col min="3705" max="3705" width="10.08984375" bestFit="1" customWidth="1"/>
    <col min="3706" max="3706" width="7.6328125" bestFit="1" customWidth="1"/>
    <col min="3707" max="3707" width="10.08984375" bestFit="1" customWidth="1"/>
    <col min="3708" max="3708" width="9.1796875" bestFit="1" customWidth="1"/>
    <col min="3709" max="3709" width="9.08984375" bestFit="1" customWidth="1"/>
    <col min="3710" max="3710" width="7.6328125" bestFit="1" customWidth="1"/>
    <col min="3711" max="3711" width="10.08984375" bestFit="1" customWidth="1"/>
    <col min="3712" max="3712" width="7.6328125" bestFit="1" customWidth="1"/>
    <col min="3713" max="3713" width="10.08984375" bestFit="1" customWidth="1"/>
    <col min="3714" max="3714" width="9.1796875" bestFit="1" customWidth="1"/>
    <col min="3715" max="3715" width="10.08984375" bestFit="1" customWidth="1"/>
    <col min="3716" max="3716" width="9.1796875" bestFit="1" customWidth="1"/>
    <col min="3717" max="3717" width="10.08984375" bestFit="1" customWidth="1"/>
    <col min="3718" max="3718" width="9.1796875" bestFit="1" customWidth="1"/>
    <col min="3719" max="3719" width="9.08984375" bestFit="1" customWidth="1"/>
    <col min="3720" max="3720" width="9.1796875" bestFit="1" customWidth="1"/>
    <col min="3721" max="3721" width="10.08984375" bestFit="1" customWidth="1"/>
    <col min="3722" max="3722" width="9.1796875" bestFit="1" customWidth="1"/>
    <col min="3723" max="3723" width="10.08984375" bestFit="1" customWidth="1"/>
    <col min="3724" max="3724" width="6.6328125" bestFit="1" customWidth="1"/>
    <col min="3725" max="3725" width="9.08984375" bestFit="1" customWidth="1"/>
    <col min="3726" max="3726" width="9.1796875" bestFit="1" customWidth="1"/>
    <col min="3727" max="3727" width="10.08984375" bestFit="1" customWidth="1"/>
    <col min="3728" max="3728" width="9.1796875" bestFit="1" customWidth="1"/>
    <col min="3729" max="3729" width="10.08984375" bestFit="1" customWidth="1"/>
    <col min="3730" max="3730" width="6.6328125" bestFit="1" customWidth="1"/>
    <col min="3731" max="3731" width="9.08984375" bestFit="1" customWidth="1"/>
    <col min="3732" max="3732" width="8.08984375" bestFit="1" customWidth="1"/>
    <col min="3733" max="3733" width="10.08984375" bestFit="1" customWidth="1"/>
    <col min="3734" max="3734" width="9.1796875" bestFit="1" customWidth="1"/>
    <col min="3735" max="3735" width="10.08984375" bestFit="1" customWidth="1"/>
    <col min="3736" max="3736" width="9.1796875" bestFit="1" customWidth="1"/>
    <col min="3737" max="3737" width="10.08984375" bestFit="1" customWidth="1"/>
    <col min="3738" max="3738" width="9.1796875" bestFit="1" customWidth="1"/>
    <col min="3739" max="3739" width="10.08984375" bestFit="1" customWidth="1"/>
    <col min="3740" max="3740" width="9.1796875" bestFit="1" customWidth="1"/>
    <col min="3741" max="3741" width="9.08984375" bestFit="1" customWidth="1"/>
    <col min="3742" max="3742" width="9.1796875" bestFit="1" customWidth="1"/>
    <col min="3743" max="3743" width="10.08984375" bestFit="1" customWidth="1"/>
    <col min="3744" max="3744" width="9.1796875" bestFit="1" customWidth="1"/>
    <col min="3745" max="3745" width="10.08984375" bestFit="1" customWidth="1"/>
    <col min="3746" max="3747" width="9.1796875" bestFit="1" customWidth="1"/>
    <col min="3748" max="3748" width="7.54296875" bestFit="1" customWidth="1"/>
    <col min="3749" max="3749" width="9.1796875" bestFit="1" customWidth="1"/>
    <col min="3750" max="3750" width="9.08984375" bestFit="1" customWidth="1"/>
    <col min="3751" max="3751" width="9.1796875" bestFit="1" customWidth="1"/>
    <col min="3752" max="3752" width="10.08984375" bestFit="1" customWidth="1"/>
    <col min="3753" max="3753" width="9.1796875" bestFit="1" customWidth="1"/>
    <col min="3754" max="3754" width="9.08984375" bestFit="1" customWidth="1"/>
    <col min="3755" max="3755" width="9.1796875" bestFit="1" customWidth="1"/>
    <col min="3756" max="3756" width="10.08984375" bestFit="1" customWidth="1"/>
    <col min="3757" max="3757" width="7.6328125" bestFit="1" customWidth="1"/>
    <col min="3758" max="3758" width="10.08984375" bestFit="1" customWidth="1"/>
    <col min="3759" max="3759" width="9.1796875" bestFit="1" customWidth="1"/>
    <col min="3760" max="3760" width="10.08984375" bestFit="1" customWidth="1"/>
    <col min="3761" max="3761" width="9.1796875" bestFit="1" customWidth="1"/>
    <col min="3762" max="3762" width="9.08984375" bestFit="1" customWidth="1"/>
    <col min="3763" max="3763" width="9.1796875" bestFit="1" customWidth="1"/>
    <col min="3764" max="3764" width="10.08984375" bestFit="1" customWidth="1"/>
    <col min="3765" max="3765" width="9.1796875" bestFit="1" customWidth="1"/>
    <col min="3766" max="3766" width="10.08984375" bestFit="1" customWidth="1"/>
    <col min="3767" max="3767" width="9.1796875" bestFit="1" customWidth="1"/>
    <col min="3768" max="3768" width="10.08984375" bestFit="1" customWidth="1"/>
    <col min="3769" max="3770" width="9.1796875" bestFit="1" customWidth="1"/>
    <col min="3771" max="3771" width="10.08984375" bestFit="1" customWidth="1"/>
    <col min="3772" max="3772" width="9.1796875" bestFit="1" customWidth="1"/>
    <col min="3773" max="3773" width="10.08984375" bestFit="1" customWidth="1"/>
    <col min="3774" max="3774" width="9.1796875" bestFit="1" customWidth="1"/>
    <col min="3775" max="3775" width="10.08984375" bestFit="1" customWidth="1"/>
    <col min="3776" max="3776" width="9.1796875" bestFit="1" customWidth="1"/>
    <col min="3777" max="3777" width="10.08984375" bestFit="1" customWidth="1"/>
    <col min="3778" max="3778" width="9.1796875" bestFit="1" customWidth="1"/>
    <col min="3779" max="3779" width="10.08984375" bestFit="1" customWidth="1"/>
    <col min="3780" max="3780" width="7.6328125" bestFit="1" customWidth="1"/>
    <col min="3781" max="3781" width="10.08984375" bestFit="1" customWidth="1"/>
    <col min="3782" max="3782" width="7.6328125" bestFit="1" customWidth="1"/>
    <col min="3783" max="3783" width="10.08984375" bestFit="1" customWidth="1"/>
    <col min="3784" max="3784" width="9.1796875" bestFit="1" customWidth="1"/>
    <col min="3785" max="3785" width="7.54296875" bestFit="1" customWidth="1"/>
    <col min="3786" max="3786" width="9.1796875" bestFit="1" customWidth="1"/>
    <col min="3787" max="3787" width="10.08984375" bestFit="1" customWidth="1"/>
    <col min="3788" max="3788" width="9.1796875" bestFit="1" customWidth="1"/>
    <col min="3789" max="3789" width="10.08984375" bestFit="1" customWidth="1"/>
    <col min="3790" max="3790" width="9.1796875" bestFit="1" customWidth="1"/>
    <col min="3791" max="3791" width="10.08984375" bestFit="1" customWidth="1"/>
    <col min="3792" max="3792" width="7.6328125" bestFit="1" customWidth="1"/>
    <col min="3793" max="3793" width="10.08984375" bestFit="1" customWidth="1"/>
    <col min="3794" max="3795" width="9.1796875" bestFit="1" customWidth="1"/>
    <col min="3796" max="3796" width="9.08984375" bestFit="1" customWidth="1"/>
    <col min="3797" max="3797" width="7.6328125" bestFit="1" customWidth="1"/>
    <col min="3798" max="3798" width="10.08984375" bestFit="1" customWidth="1"/>
    <col min="3799" max="3799" width="9.1796875" bestFit="1" customWidth="1"/>
    <col min="3800" max="3800" width="10.08984375" bestFit="1" customWidth="1"/>
    <col min="3801" max="3801" width="9.1796875" bestFit="1" customWidth="1"/>
    <col min="3802" max="3802" width="10.08984375" bestFit="1" customWidth="1"/>
    <col min="3803" max="3803" width="9.1796875" bestFit="1" customWidth="1"/>
    <col min="3804" max="3804" width="10.08984375" bestFit="1" customWidth="1"/>
    <col min="3805" max="3805" width="9.1796875" bestFit="1" customWidth="1"/>
    <col min="3806" max="3806" width="10.08984375" bestFit="1" customWidth="1"/>
    <col min="3807" max="3807" width="9.1796875" bestFit="1" customWidth="1"/>
    <col min="3808" max="3808" width="10.08984375" bestFit="1" customWidth="1"/>
    <col min="3809" max="3809" width="7.6328125" bestFit="1" customWidth="1"/>
    <col min="3810" max="3810" width="10.08984375" bestFit="1" customWidth="1"/>
    <col min="3811" max="3812" width="9.1796875" bestFit="1" customWidth="1"/>
    <col min="3813" max="3813" width="10.08984375" bestFit="1" customWidth="1"/>
    <col min="3814" max="3814" width="9.1796875" bestFit="1" customWidth="1"/>
    <col min="3815" max="3815" width="10.08984375" bestFit="1" customWidth="1"/>
    <col min="3816" max="3816" width="9.1796875" bestFit="1" customWidth="1"/>
    <col min="3817" max="3817" width="10.08984375" bestFit="1" customWidth="1"/>
    <col min="3818" max="3818" width="9.1796875" bestFit="1" customWidth="1"/>
    <col min="3819" max="3819" width="10.08984375" bestFit="1" customWidth="1"/>
    <col min="3820" max="3820" width="9.1796875" bestFit="1" customWidth="1"/>
    <col min="3821" max="3821" width="9.08984375" bestFit="1" customWidth="1"/>
    <col min="3822" max="3822" width="9.1796875" bestFit="1" customWidth="1"/>
    <col min="3823" max="3823" width="10.08984375" bestFit="1" customWidth="1"/>
    <col min="3824" max="3824" width="7.6328125" bestFit="1" customWidth="1"/>
    <col min="3825" max="3825" width="10.08984375" bestFit="1" customWidth="1"/>
    <col min="3826" max="3826" width="9.1796875" bestFit="1" customWidth="1"/>
    <col min="3827" max="3827" width="10.08984375" bestFit="1" customWidth="1"/>
    <col min="3828" max="3828" width="9.1796875" bestFit="1" customWidth="1"/>
    <col min="3829" max="3829" width="10.08984375" bestFit="1" customWidth="1"/>
    <col min="3830" max="3830" width="9.1796875" bestFit="1" customWidth="1"/>
    <col min="3831" max="3831" width="10.08984375" bestFit="1" customWidth="1"/>
    <col min="3832" max="3832" width="9.1796875" bestFit="1" customWidth="1"/>
    <col min="3833" max="3833" width="10.08984375" bestFit="1" customWidth="1"/>
    <col min="3834" max="3834" width="9.1796875" bestFit="1" customWidth="1"/>
    <col min="3835" max="3835" width="10.08984375" bestFit="1" customWidth="1"/>
    <col min="3836" max="3836" width="9.1796875" bestFit="1" customWidth="1"/>
    <col min="3837" max="3837" width="9.08984375" bestFit="1" customWidth="1"/>
    <col min="3838" max="3838" width="9.1796875" bestFit="1" customWidth="1"/>
    <col min="3839" max="3839" width="10.08984375" bestFit="1" customWidth="1"/>
    <col min="3840" max="3840" width="9.1796875" bestFit="1" customWidth="1"/>
    <col min="3841" max="3841" width="10.08984375" bestFit="1" customWidth="1"/>
    <col min="3842" max="3842" width="9.1796875" bestFit="1" customWidth="1"/>
    <col min="3843" max="3843" width="10.08984375" bestFit="1" customWidth="1"/>
    <col min="3844" max="3844" width="5.453125" bestFit="1" customWidth="1"/>
    <col min="3845" max="3845" width="7.54296875" bestFit="1" customWidth="1"/>
    <col min="3846" max="3846" width="9.1796875" bestFit="1" customWidth="1"/>
    <col min="3847" max="3847" width="10.08984375" bestFit="1" customWidth="1"/>
    <col min="3848" max="3848" width="9.1796875" bestFit="1" customWidth="1"/>
    <col min="3849" max="3849" width="10.08984375" bestFit="1" customWidth="1"/>
    <col min="3850" max="3850" width="7.6328125" bestFit="1" customWidth="1"/>
    <col min="3851" max="3851" width="10.08984375" bestFit="1" customWidth="1"/>
    <col min="3852" max="3852" width="9.1796875" bestFit="1" customWidth="1"/>
    <col min="3853" max="3853" width="10.08984375" bestFit="1" customWidth="1"/>
    <col min="3854" max="3855" width="8.08984375" bestFit="1" customWidth="1"/>
    <col min="3856" max="3856" width="10.08984375" bestFit="1" customWidth="1"/>
    <col min="3857" max="3857" width="9.1796875" bestFit="1" customWidth="1"/>
    <col min="3858" max="3858" width="9.08984375" bestFit="1" customWidth="1"/>
    <col min="3859" max="3859" width="9.1796875" bestFit="1" customWidth="1"/>
    <col min="3860" max="3860" width="10.08984375" bestFit="1" customWidth="1"/>
    <col min="3861" max="3861" width="9.1796875" bestFit="1" customWidth="1"/>
    <col min="3862" max="3862" width="10.08984375" bestFit="1" customWidth="1"/>
    <col min="3863" max="3863" width="7.6328125" bestFit="1" customWidth="1"/>
    <col min="3864" max="3864" width="10.08984375" bestFit="1" customWidth="1"/>
    <col min="3865" max="3865" width="9.1796875" bestFit="1" customWidth="1"/>
    <col min="3866" max="3866" width="9.08984375" bestFit="1" customWidth="1"/>
    <col min="3867" max="3867" width="7.6328125" bestFit="1" customWidth="1"/>
    <col min="3868" max="3868" width="10.08984375" bestFit="1" customWidth="1"/>
    <col min="3869" max="3869" width="9.1796875" bestFit="1" customWidth="1"/>
    <col min="3870" max="3870" width="10.08984375" bestFit="1" customWidth="1"/>
    <col min="3871" max="3871" width="9.1796875" bestFit="1" customWidth="1"/>
    <col min="3872" max="3872" width="10.08984375" bestFit="1" customWidth="1"/>
    <col min="3873" max="3873" width="9.1796875" bestFit="1" customWidth="1"/>
    <col min="3874" max="3874" width="10.08984375" bestFit="1" customWidth="1"/>
    <col min="3875" max="3875" width="6.6328125" bestFit="1" customWidth="1"/>
    <col min="3876" max="3876" width="9.08984375" bestFit="1" customWidth="1"/>
    <col min="3877" max="3877" width="9.1796875" bestFit="1" customWidth="1"/>
    <col min="3878" max="3878" width="10.08984375" bestFit="1" customWidth="1"/>
    <col min="3879" max="3879" width="9.1796875" bestFit="1" customWidth="1"/>
    <col min="3880" max="3880" width="10.08984375" bestFit="1" customWidth="1"/>
    <col min="3881" max="3881" width="9.1796875" bestFit="1" customWidth="1"/>
    <col min="3882" max="3882" width="10.08984375" bestFit="1" customWidth="1"/>
    <col min="3883" max="3883" width="9.1796875" bestFit="1" customWidth="1"/>
    <col min="3884" max="3884" width="9.08984375" bestFit="1" customWidth="1"/>
    <col min="3885" max="3885" width="7.6328125" bestFit="1" customWidth="1"/>
    <col min="3886" max="3886" width="10.08984375" bestFit="1" customWidth="1"/>
    <col min="3887" max="3887" width="7.6328125" bestFit="1" customWidth="1"/>
    <col min="3888" max="3888" width="10.08984375" bestFit="1" customWidth="1"/>
    <col min="3889" max="3889" width="9.1796875" bestFit="1" customWidth="1"/>
    <col min="3890" max="3890" width="10.08984375" bestFit="1" customWidth="1"/>
    <col min="3891" max="3891" width="9.1796875" bestFit="1" customWidth="1"/>
    <col min="3892" max="3892" width="10.08984375" bestFit="1" customWidth="1"/>
    <col min="3893" max="3893" width="8.08984375" bestFit="1" customWidth="1"/>
    <col min="3894" max="3894" width="10.08984375" bestFit="1" customWidth="1"/>
    <col min="3895" max="3895" width="9.1796875" bestFit="1" customWidth="1"/>
    <col min="3896" max="3896" width="10.08984375" bestFit="1" customWidth="1"/>
    <col min="3897" max="3897" width="9.1796875" bestFit="1" customWidth="1"/>
    <col min="3898" max="3898" width="10.08984375" bestFit="1" customWidth="1"/>
    <col min="3899" max="3899" width="9.1796875" bestFit="1" customWidth="1"/>
    <col min="3900" max="3900" width="10.08984375" bestFit="1" customWidth="1"/>
    <col min="3901" max="3901" width="9.1796875" bestFit="1" customWidth="1"/>
    <col min="3902" max="3902" width="9.08984375" bestFit="1" customWidth="1"/>
    <col min="3903" max="3903" width="9.1796875" bestFit="1" customWidth="1"/>
    <col min="3904" max="3904" width="10.08984375" bestFit="1" customWidth="1"/>
    <col min="3905" max="3905" width="9.1796875" bestFit="1" customWidth="1"/>
    <col min="3906" max="3906" width="10.08984375" bestFit="1" customWidth="1"/>
    <col min="3907" max="3907" width="9.1796875" bestFit="1" customWidth="1"/>
    <col min="3908" max="3908" width="10.08984375" bestFit="1" customWidth="1"/>
    <col min="3909" max="3909" width="8.08984375" bestFit="1" customWidth="1"/>
    <col min="3910" max="3910" width="10.08984375" bestFit="1" customWidth="1"/>
    <col min="3911" max="3911" width="9.1796875" bestFit="1" customWidth="1"/>
    <col min="3912" max="3912" width="10.08984375" bestFit="1" customWidth="1"/>
    <col min="3913" max="3913" width="9.1796875" bestFit="1" customWidth="1"/>
    <col min="3914" max="3914" width="10.08984375" bestFit="1" customWidth="1"/>
    <col min="3915" max="3915" width="9.1796875" bestFit="1" customWidth="1"/>
    <col min="3916" max="3916" width="10.08984375" bestFit="1" customWidth="1"/>
    <col min="3917" max="3917" width="9.1796875" bestFit="1" customWidth="1"/>
    <col min="3918" max="3918" width="9.08984375" bestFit="1" customWidth="1"/>
    <col min="3919" max="3919" width="9.1796875" bestFit="1" customWidth="1"/>
    <col min="3920" max="3920" width="10.08984375" bestFit="1" customWidth="1"/>
    <col min="3921" max="3921" width="9.1796875" bestFit="1" customWidth="1"/>
    <col min="3922" max="3922" width="10.08984375" bestFit="1" customWidth="1"/>
    <col min="3923" max="3923" width="9.1796875" bestFit="1" customWidth="1"/>
    <col min="3924" max="3924" width="10.08984375" bestFit="1" customWidth="1"/>
    <col min="3925" max="3925" width="9.1796875" bestFit="1" customWidth="1"/>
    <col min="3926" max="3926" width="10.08984375" bestFit="1" customWidth="1"/>
    <col min="3927" max="3927" width="8.08984375" bestFit="1" customWidth="1"/>
    <col min="3928" max="3928" width="10.08984375" bestFit="1" customWidth="1"/>
    <col min="3929" max="3929" width="9.1796875" bestFit="1" customWidth="1"/>
    <col min="3930" max="3930" width="10.08984375" bestFit="1" customWidth="1"/>
    <col min="3931" max="3931" width="9.1796875" bestFit="1" customWidth="1"/>
    <col min="3932" max="3932" width="10.08984375" bestFit="1" customWidth="1"/>
    <col min="3933" max="3933" width="9.1796875" bestFit="1" customWidth="1"/>
    <col min="3934" max="3934" width="10.08984375" bestFit="1" customWidth="1"/>
    <col min="3935" max="3935" width="7.6328125" bestFit="1" customWidth="1"/>
    <col min="3936" max="3936" width="10.08984375" bestFit="1" customWidth="1"/>
    <col min="3937" max="3937" width="9.1796875" bestFit="1" customWidth="1"/>
    <col min="3938" max="3938" width="10.08984375" bestFit="1" customWidth="1"/>
    <col min="3939" max="3939" width="9.1796875" bestFit="1" customWidth="1"/>
    <col min="3940" max="3940" width="10.08984375" bestFit="1" customWidth="1"/>
    <col min="3941" max="3941" width="9.1796875" bestFit="1" customWidth="1"/>
    <col min="3942" max="3942" width="10.08984375" bestFit="1" customWidth="1"/>
    <col min="3943" max="3943" width="9.1796875" bestFit="1" customWidth="1"/>
    <col min="3944" max="3944" width="9.08984375" bestFit="1" customWidth="1"/>
    <col min="3945" max="3945" width="9.1796875" bestFit="1" customWidth="1"/>
    <col min="3946" max="3946" width="9.08984375" bestFit="1" customWidth="1"/>
    <col min="3947" max="3947" width="9.1796875" bestFit="1" customWidth="1"/>
    <col min="3948" max="3948" width="10.08984375" bestFit="1" customWidth="1"/>
    <col min="3949" max="3949" width="9.1796875" bestFit="1" customWidth="1"/>
    <col min="3950" max="3950" width="10.08984375" bestFit="1" customWidth="1"/>
    <col min="3951" max="3951" width="7.6328125" bestFit="1" customWidth="1"/>
    <col min="3952" max="3952" width="10.08984375" bestFit="1" customWidth="1"/>
    <col min="3953" max="3953" width="9.1796875" bestFit="1" customWidth="1"/>
    <col min="3954" max="3954" width="10.08984375" bestFit="1" customWidth="1"/>
    <col min="3955" max="3955" width="9.1796875" bestFit="1" customWidth="1"/>
    <col min="3956" max="3956" width="10.08984375" bestFit="1" customWidth="1"/>
    <col min="3957" max="3957" width="9.1796875" bestFit="1" customWidth="1"/>
    <col min="3958" max="3958" width="10.08984375" bestFit="1" customWidth="1"/>
    <col min="3959" max="3959" width="9.1796875" bestFit="1" customWidth="1"/>
    <col min="3960" max="3960" width="7.54296875" bestFit="1" customWidth="1"/>
    <col min="3961" max="3961" width="9.1796875" bestFit="1" customWidth="1"/>
    <col min="3962" max="3962" width="10.08984375" bestFit="1" customWidth="1"/>
    <col min="3963" max="3963" width="9.1796875" bestFit="1" customWidth="1"/>
    <col min="3964" max="3964" width="10.08984375" bestFit="1" customWidth="1"/>
    <col min="3965" max="3965" width="9.1796875" bestFit="1" customWidth="1"/>
    <col min="3966" max="3966" width="9.08984375" bestFit="1" customWidth="1"/>
    <col min="3967" max="3967" width="8.08984375" bestFit="1" customWidth="1"/>
    <col min="3968" max="3968" width="10.08984375" bestFit="1" customWidth="1"/>
    <col min="3969" max="3969" width="9.1796875" bestFit="1" customWidth="1"/>
    <col min="3970" max="3970" width="10.08984375" bestFit="1" customWidth="1"/>
    <col min="3971" max="3971" width="9.1796875" bestFit="1" customWidth="1"/>
    <col min="3972" max="3972" width="10.08984375" bestFit="1" customWidth="1"/>
    <col min="3973" max="3973" width="8.08984375" bestFit="1" customWidth="1"/>
    <col min="3974" max="3974" width="10.08984375" bestFit="1" customWidth="1"/>
    <col min="3975" max="3975" width="9.1796875" bestFit="1" customWidth="1"/>
    <col min="3976" max="3976" width="9.08984375" bestFit="1" customWidth="1"/>
    <col min="3977" max="3977" width="9.1796875" bestFit="1" customWidth="1"/>
    <col min="3978" max="3978" width="10.08984375" bestFit="1" customWidth="1"/>
    <col min="3979" max="3979" width="9.1796875" bestFit="1" customWidth="1"/>
    <col min="3980" max="3980" width="10.08984375" bestFit="1" customWidth="1"/>
    <col min="3981" max="3981" width="9.1796875" bestFit="1" customWidth="1"/>
    <col min="3982" max="3982" width="10.08984375" bestFit="1" customWidth="1"/>
    <col min="3983" max="3983" width="9.1796875" bestFit="1" customWidth="1"/>
    <col min="3984" max="3984" width="9.08984375" bestFit="1" customWidth="1"/>
    <col min="3985" max="3985" width="9.1796875" bestFit="1" customWidth="1"/>
    <col min="3986" max="3986" width="10.08984375" bestFit="1" customWidth="1"/>
    <col min="3987" max="3987" width="9.1796875" bestFit="1" customWidth="1"/>
    <col min="3988" max="3988" width="10.08984375" bestFit="1" customWidth="1"/>
    <col min="3989" max="3989" width="9.1796875" bestFit="1" customWidth="1"/>
    <col min="3990" max="3990" width="10.08984375" bestFit="1" customWidth="1"/>
    <col min="3991" max="3991" width="9.1796875" bestFit="1" customWidth="1"/>
    <col min="3992" max="3992" width="9.08984375" bestFit="1" customWidth="1"/>
    <col min="3993" max="3993" width="9.1796875" bestFit="1" customWidth="1"/>
    <col min="3994" max="3994" width="10.08984375" bestFit="1" customWidth="1"/>
    <col min="3995" max="3995" width="9.1796875" bestFit="1" customWidth="1"/>
    <col min="3996" max="3996" width="10.08984375" bestFit="1" customWidth="1"/>
    <col min="3997" max="3997" width="9.1796875" bestFit="1" customWidth="1"/>
    <col min="3998" max="3998" width="10.08984375" bestFit="1" customWidth="1"/>
    <col min="3999" max="3999" width="9.1796875" bestFit="1" customWidth="1"/>
    <col min="4000" max="4000" width="10.08984375" bestFit="1" customWidth="1"/>
    <col min="4001" max="4001" width="7.6328125" bestFit="1" customWidth="1"/>
    <col min="4002" max="4002" width="10.08984375" bestFit="1" customWidth="1"/>
    <col min="4003" max="4003" width="9.1796875" bestFit="1" customWidth="1"/>
    <col min="4004" max="4004" width="10.08984375" bestFit="1" customWidth="1"/>
    <col min="4005" max="4005" width="9.1796875" bestFit="1" customWidth="1"/>
    <col min="4006" max="4006" width="10.08984375" bestFit="1" customWidth="1"/>
    <col min="4007" max="4007" width="9.1796875" bestFit="1" customWidth="1"/>
    <col min="4008" max="4008" width="10.08984375" bestFit="1" customWidth="1"/>
    <col min="4009" max="4009" width="9.1796875" bestFit="1" customWidth="1"/>
    <col min="4010" max="4010" width="7.54296875" bestFit="1" customWidth="1"/>
    <col min="4011" max="4011" width="9.1796875" bestFit="1" customWidth="1"/>
    <col min="4012" max="4012" width="10.08984375" bestFit="1" customWidth="1"/>
    <col min="4013" max="4013" width="7.6328125" bestFit="1" customWidth="1"/>
    <col min="4014" max="4014" width="10.08984375" bestFit="1" customWidth="1"/>
    <col min="4015" max="4015" width="9.1796875" bestFit="1" customWidth="1"/>
    <col min="4016" max="4016" width="10.08984375" bestFit="1" customWidth="1"/>
    <col min="4017" max="4017" width="9.1796875" bestFit="1" customWidth="1"/>
    <col min="4018" max="4018" width="10.08984375" bestFit="1" customWidth="1"/>
    <col min="4019" max="4019" width="9.1796875" bestFit="1" customWidth="1"/>
    <col min="4020" max="4020" width="10.08984375" bestFit="1" customWidth="1"/>
    <col min="4021" max="4021" width="9.1796875" bestFit="1" customWidth="1"/>
    <col min="4022" max="4022" width="9.08984375" bestFit="1" customWidth="1"/>
    <col min="4023" max="4023" width="9.1796875" bestFit="1" customWidth="1"/>
    <col min="4024" max="4024" width="10.08984375" bestFit="1" customWidth="1"/>
    <col min="4025" max="4025" width="9.1796875" bestFit="1" customWidth="1"/>
    <col min="4026" max="4026" width="10.08984375" bestFit="1" customWidth="1"/>
    <col min="4027" max="4027" width="7.6328125" bestFit="1" customWidth="1"/>
    <col min="4028" max="4028" width="10.08984375" bestFit="1" customWidth="1"/>
    <col min="4029" max="4029" width="9.1796875" bestFit="1" customWidth="1"/>
    <col min="4030" max="4030" width="10.08984375" bestFit="1" customWidth="1"/>
    <col min="4031" max="4031" width="9.1796875" bestFit="1" customWidth="1"/>
    <col min="4032" max="4032" width="10.08984375" bestFit="1" customWidth="1"/>
    <col min="4033" max="4034" width="9.1796875" bestFit="1" customWidth="1"/>
    <col min="4035" max="4035" width="10.08984375" bestFit="1" customWidth="1"/>
    <col min="4036" max="4036" width="7.6328125" bestFit="1" customWidth="1"/>
    <col min="4037" max="4037" width="10.08984375" bestFit="1" customWidth="1"/>
    <col min="4038" max="4040" width="9.1796875" bestFit="1" customWidth="1"/>
    <col min="4041" max="4041" width="8.54296875" bestFit="1" customWidth="1"/>
    <col min="4042" max="4042" width="9.1796875" bestFit="1" customWidth="1"/>
    <col min="4043" max="4043" width="11.08984375" bestFit="1" customWidth="1"/>
    <col min="4044" max="4044" width="9.1796875" bestFit="1" customWidth="1"/>
    <col min="4045" max="4045" width="11.08984375" bestFit="1" customWidth="1"/>
    <col min="4046" max="4046" width="9.1796875" bestFit="1" customWidth="1"/>
    <col min="4047" max="4047" width="11.08984375" bestFit="1" customWidth="1"/>
    <col min="4048" max="4048" width="9.1796875" bestFit="1" customWidth="1"/>
    <col min="4049" max="4049" width="11.08984375" bestFit="1" customWidth="1"/>
    <col min="4050" max="4050" width="8.6328125" bestFit="1" customWidth="1"/>
    <col min="4051" max="4051" width="11.08984375" bestFit="1" customWidth="1"/>
    <col min="4052" max="4052" width="9.1796875" bestFit="1" customWidth="1"/>
    <col min="4053" max="4053" width="11.08984375" bestFit="1" customWidth="1"/>
    <col min="4054" max="4054" width="9.1796875" bestFit="1" customWidth="1"/>
    <col min="4055" max="4055" width="11.08984375" bestFit="1" customWidth="1"/>
    <col min="4056" max="4058" width="9.1796875" bestFit="1" customWidth="1"/>
    <col min="4059" max="4059" width="10.08984375" bestFit="1" customWidth="1"/>
    <col min="4060" max="4060" width="8.6328125" bestFit="1" customWidth="1"/>
    <col min="4061" max="4061" width="11.08984375" bestFit="1" customWidth="1"/>
    <col min="4062" max="4062" width="9.1796875" bestFit="1" customWidth="1"/>
    <col min="4063" max="4063" width="11.08984375" bestFit="1" customWidth="1"/>
    <col min="4064" max="4064" width="8.6328125" bestFit="1" customWidth="1"/>
    <col min="4065" max="4065" width="11.08984375" bestFit="1" customWidth="1"/>
    <col min="4066" max="4066" width="9.1796875" bestFit="1" customWidth="1"/>
    <col min="4067" max="4067" width="11.08984375" bestFit="1" customWidth="1"/>
    <col min="4068" max="4068" width="7.6328125" bestFit="1" customWidth="1"/>
    <col min="4069" max="4069" width="10.08984375" bestFit="1" customWidth="1"/>
    <col min="4070" max="4070" width="9.1796875" bestFit="1" customWidth="1"/>
    <col min="4071" max="4071" width="11.08984375" bestFit="1" customWidth="1"/>
    <col min="4072" max="4072" width="9.1796875" bestFit="1" customWidth="1"/>
    <col min="4073" max="4073" width="11.08984375" bestFit="1" customWidth="1"/>
    <col min="4074" max="4074" width="8.6328125" bestFit="1" customWidth="1"/>
    <col min="4075" max="4075" width="11.08984375" bestFit="1" customWidth="1"/>
    <col min="4076" max="4076" width="9.1796875" bestFit="1" customWidth="1"/>
    <col min="4077" max="4077" width="11.08984375" bestFit="1" customWidth="1"/>
    <col min="4078" max="4078" width="9.1796875" bestFit="1" customWidth="1"/>
    <col min="4079" max="4079" width="11.08984375" bestFit="1" customWidth="1"/>
    <col min="4080" max="4080" width="8.6328125" bestFit="1" customWidth="1"/>
    <col min="4081" max="4081" width="11.08984375" bestFit="1" customWidth="1"/>
    <col min="4082" max="4082" width="9.1796875" bestFit="1" customWidth="1"/>
    <col min="4083" max="4083" width="10.08984375" bestFit="1" customWidth="1"/>
    <col min="4084" max="4084" width="8.6328125" bestFit="1" customWidth="1"/>
    <col min="4085" max="4085" width="11.08984375" bestFit="1" customWidth="1"/>
    <col min="4086" max="4086" width="9.1796875" bestFit="1" customWidth="1"/>
    <col min="4087" max="4087" width="11.08984375" bestFit="1" customWidth="1"/>
    <col min="4088" max="4088" width="9.1796875" bestFit="1" customWidth="1"/>
    <col min="4089" max="4089" width="11.08984375" bestFit="1" customWidth="1"/>
    <col min="4090" max="4090" width="9.1796875" bestFit="1" customWidth="1"/>
    <col min="4091" max="4091" width="11.08984375" bestFit="1" customWidth="1"/>
    <col min="4092" max="4092" width="9.1796875" bestFit="1" customWidth="1"/>
    <col min="4093" max="4093" width="10.08984375" bestFit="1" customWidth="1"/>
    <col min="4094" max="4094" width="9.1796875" bestFit="1" customWidth="1"/>
    <col min="4095" max="4095" width="11.08984375" bestFit="1" customWidth="1"/>
    <col min="4096" max="4096" width="9.1796875" bestFit="1" customWidth="1"/>
    <col min="4097" max="4097" width="11.08984375" bestFit="1" customWidth="1"/>
    <col min="4098" max="4098" width="8.6328125" bestFit="1" customWidth="1"/>
    <col min="4099" max="4099" width="11.08984375" bestFit="1" customWidth="1"/>
    <col min="4100" max="4100" width="9.1796875" bestFit="1" customWidth="1"/>
    <col min="4101" max="4101" width="11.08984375" bestFit="1" customWidth="1"/>
    <col min="4102" max="4102" width="9.1796875" bestFit="1" customWidth="1"/>
    <col min="4103" max="4103" width="11.08984375" bestFit="1" customWidth="1"/>
    <col min="4104" max="4104" width="9.1796875" bestFit="1" customWidth="1"/>
    <col min="4105" max="4105" width="11.08984375" bestFit="1" customWidth="1"/>
    <col min="4106" max="4106" width="9.1796875" bestFit="1" customWidth="1"/>
    <col min="4107" max="4107" width="11.08984375" bestFit="1" customWidth="1"/>
    <col min="4108" max="4108" width="9.1796875" bestFit="1" customWidth="1"/>
    <col min="4109" max="4109" width="11.08984375" bestFit="1" customWidth="1"/>
    <col min="4110" max="4110" width="9.1796875" bestFit="1" customWidth="1"/>
    <col min="4111" max="4111" width="8.54296875" bestFit="1" customWidth="1"/>
    <col min="4112" max="4112" width="9.1796875" bestFit="1" customWidth="1"/>
    <col min="4113" max="4113" width="11.08984375" bestFit="1" customWidth="1"/>
    <col min="4114" max="4114" width="9.1796875" bestFit="1" customWidth="1"/>
    <col min="4115" max="4115" width="11.08984375" bestFit="1" customWidth="1"/>
    <col min="4116" max="4116" width="9.1796875" bestFit="1" customWidth="1"/>
    <col min="4117" max="4117" width="11.08984375" bestFit="1" customWidth="1"/>
    <col min="4118" max="4118" width="9.1796875" bestFit="1" customWidth="1"/>
    <col min="4119" max="4119" width="11.08984375" bestFit="1" customWidth="1"/>
    <col min="4120" max="4120" width="9.1796875" bestFit="1" customWidth="1"/>
    <col min="4121" max="4121" width="11.08984375" bestFit="1" customWidth="1"/>
    <col min="4122" max="4122" width="9.1796875" bestFit="1" customWidth="1"/>
    <col min="4123" max="4123" width="11.08984375" bestFit="1" customWidth="1"/>
    <col min="4124" max="4124" width="9.1796875" bestFit="1" customWidth="1"/>
    <col min="4125" max="4125" width="11.08984375" bestFit="1" customWidth="1"/>
    <col min="4126" max="4126" width="9.1796875" bestFit="1" customWidth="1"/>
    <col min="4127" max="4127" width="10.08984375" bestFit="1" customWidth="1"/>
    <col min="4128" max="4128" width="9.1796875" bestFit="1" customWidth="1"/>
    <col min="4129" max="4129" width="11.08984375" bestFit="1" customWidth="1"/>
    <col min="4130" max="4130" width="9.1796875" bestFit="1" customWidth="1"/>
    <col min="4131" max="4131" width="11.08984375" bestFit="1" customWidth="1"/>
    <col min="4132" max="4132" width="8.6328125" bestFit="1" customWidth="1"/>
    <col min="4133" max="4133" width="11.08984375" bestFit="1" customWidth="1"/>
    <col min="4134" max="4134" width="9.1796875" bestFit="1" customWidth="1"/>
    <col min="4135" max="4135" width="11.08984375" bestFit="1" customWidth="1"/>
    <col min="4136" max="4136" width="8.6328125" bestFit="1" customWidth="1"/>
    <col min="4137" max="4137" width="11.08984375" bestFit="1" customWidth="1"/>
    <col min="4138" max="4138" width="8.6328125" bestFit="1" customWidth="1"/>
    <col min="4139" max="4139" width="11.08984375" bestFit="1" customWidth="1"/>
    <col min="4140" max="4140" width="9.1796875" bestFit="1" customWidth="1"/>
    <col min="4141" max="4141" width="11.08984375" bestFit="1" customWidth="1"/>
    <col min="4142" max="4142" width="9.1796875" bestFit="1" customWidth="1"/>
    <col min="4143" max="4143" width="8.54296875" bestFit="1" customWidth="1"/>
    <col min="4144" max="4144" width="8.6328125" bestFit="1" customWidth="1"/>
    <col min="4145" max="4145" width="11.08984375" bestFit="1" customWidth="1"/>
    <col min="4146" max="4146" width="9.1796875" bestFit="1" customWidth="1"/>
    <col min="4147" max="4147" width="11.08984375" bestFit="1" customWidth="1"/>
    <col min="4148" max="4148" width="9.1796875" bestFit="1" customWidth="1"/>
    <col min="4149" max="4149" width="11.08984375" bestFit="1" customWidth="1"/>
    <col min="4150" max="4150" width="9.1796875" bestFit="1" customWidth="1"/>
    <col min="4151" max="4151" width="11.08984375" bestFit="1" customWidth="1"/>
    <col min="4152" max="4152" width="9.1796875" bestFit="1" customWidth="1"/>
    <col min="4153" max="4153" width="11.08984375" bestFit="1" customWidth="1"/>
    <col min="4154" max="4154" width="9.1796875" bestFit="1" customWidth="1"/>
    <col min="4155" max="4155" width="11.08984375" bestFit="1" customWidth="1"/>
    <col min="4156" max="4156" width="9.1796875" bestFit="1" customWidth="1"/>
    <col min="4157" max="4157" width="11.08984375" bestFit="1" customWidth="1"/>
    <col min="4158" max="4158" width="9.1796875" bestFit="1" customWidth="1"/>
    <col min="4159" max="4159" width="11.08984375" bestFit="1" customWidth="1"/>
    <col min="4160" max="4160" width="8.6328125" bestFit="1" customWidth="1"/>
    <col min="4161" max="4161" width="11.08984375" bestFit="1" customWidth="1"/>
    <col min="4162" max="4162" width="8.6328125" bestFit="1" customWidth="1"/>
    <col min="4163" max="4163" width="11.08984375" bestFit="1" customWidth="1"/>
    <col min="4164" max="4164" width="9.1796875" bestFit="1" customWidth="1"/>
    <col min="4165" max="4165" width="10.08984375" bestFit="1" customWidth="1"/>
    <col min="4166" max="4166" width="9.1796875" bestFit="1" customWidth="1"/>
    <col min="4167" max="4167" width="11.08984375" bestFit="1" customWidth="1"/>
    <col min="4168" max="4168" width="9.1796875" bestFit="1" customWidth="1"/>
    <col min="4169" max="4169" width="10.08984375" bestFit="1" customWidth="1"/>
    <col min="4170" max="4170" width="9.1796875" bestFit="1" customWidth="1"/>
    <col min="4171" max="4171" width="11.08984375" bestFit="1" customWidth="1"/>
    <col min="4172" max="4172" width="9.1796875" bestFit="1" customWidth="1"/>
    <col min="4173" max="4173" width="11.08984375" bestFit="1" customWidth="1"/>
    <col min="4174" max="4174" width="9.1796875" bestFit="1" customWidth="1"/>
    <col min="4175" max="4175" width="11.08984375" bestFit="1" customWidth="1"/>
    <col min="4176" max="4176" width="8.6328125" bestFit="1" customWidth="1"/>
    <col min="4177" max="4177" width="11.08984375" bestFit="1" customWidth="1"/>
    <col min="4178" max="4179" width="9.1796875" bestFit="1" customWidth="1"/>
    <col min="4180" max="4180" width="10.08984375" bestFit="1" customWidth="1"/>
    <col min="4181" max="4181" width="9.1796875" bestFit="1" customWidth="1"/>
    <col min="4182" max="4182" width="11.08984375" bestFit="1" customWidth="1"/>
    <col min="4183" max="4183" width="9.1796875" bestFit="1" customWidth="1"/>
    <col min="4184" max="4184" width="11.08984375" bestFit="1" customWidth="1"/>
    <col min="4185" max="4185" width="8.6328125" bestFit="1" customWidth="1"/>
    <col min="4186" max="4186" width="11.08984375" bestFit="1" customWidth="1"/>
    <col min="4187" max="4187" width="9.1796875" bestFit="1" customWidth="1"/>
    <col min="4188" max="4188" width="8.54296875" bestFit="1" customWidth="1"/>
    <col min="4189" max="4189" width="9.1796875" bestFit="1" customWidth="1"/>
    <col min="4190" max="4190" width="11.08984375" bestFit="1" customWidth="1"/>
    <col min="4191" max="4191" width="9.1796875" bestFit="1" customWidth="1"/>
    <col min="4192" max="4192" width="11.08984375" bestFit="1" customWidth="1"/>
    <col min="4193" max="4193" width="9.1796875" bestFit="1" customWidth="1"/>
    <col min="4194" max="4194" width="10.08984375" bestFit="1" customWidth="1"/>
    <col min="4195" max="4195" width="9.1796875" bestFit="1" customWidth="1"/>
    <col min="4196" max="4196" width="11.08984375" bestFit="1" customWidth="1"/>
    <col min="4197" max="4197" width="9.1796875" bestFit="1" customWidth="1"/>
    <col min="4198" max="4198" width="11.08984375" bestFit="1" customWidth="1"/>
    <col min="4199" max="4199" width="9.1796875" bestFit="1" customWidth="1"/>
    <col min="4200" max="4200" width="11.08984375" bestFit="1" customWidth="1"/>
    <col min="4201" max="4201" width="9.1796875" bestFit="1" customWidth="1"/>
    <col min="4202" max="4202" width="11.08984375" bestFit="1" customWidth="1"/>
    <col min="4203" max="4203" width="9.1796875" bestFit="1" customWidth="1"/>
    <col min="4204" max="4204" width="11.08984375" bestFit="1" customWidth="1"/>
    <col min="4205" max="4205" width="9.1796875" bestFit="1" customWidth="1"/>
    <col min="4206" max="4206" width="11.08984375" bestFit="1" customWidth="1"/>
    <col min="4207" max="4207" width="9.1796875" bestFit="1" customWidth="1"/>
    <col min="4208" max="4208" width="11.08984375" bestFit="1" customWidth="1"/>
    <col min="4209" max="4211" width="9.1796875" bestFit="1" customWidth="1"/>
    <col min="4212" max="4212" width="8.54296875" bestFit="1" customWidth="1"/>
    <col min="4213" max="4213" width="9.1796875" bestFit="1" customWidth="1"/>
    <col min="4214" max="4214" width="11.08984375" bestFit="1" customWidth="1"/>
    <col min="4215" max="4215" width="9.1796875" bestFit="1" customWidth="1"/>
    <col min="4216" max="4216" width="11.08984375" bestFit="1" customWidth="1"/>
    <col min="4217" max="4217" width="8.6328125" bestFit="1" customWidth="1"/>
    <col min="4218" max="4218" width="11.08984375" bestFit="1" customWidth="1"/>
    <col min="4219" max="4219" width="9.1796875" bestFit="1" customWidth="1"/>
    <col min="4220" max="4220" width="11.08984375" bestFit="1" customWidth="1"/>
    <col min="4221" max="4221" width="9.1796875" bestFit="1" customWidth="1"/>
    <col min="4222" max="4222" width="11.08984375" bestFit="1" customWidth="1"/>
    <col min="4223" max="4223" width="8.6328125" bestFit="1" customWidth="1"/>
    <col min="4224" max="4224" width="11.08984375" bestFit="1" customWidth="1"/>
    <col min="4225" max="4225" width="8.6328125" bestFit="1" customWidth="1"/>
    <col min="4226" max="4226" width="11.08984375" bestFit="1" customWidth="1"/>
    <col min="4227" max="4227" width="9.1796875" bestFit="1" customWidth="1"/>
    <col min="4228" max="4228" width="11.08984375" bestFit="1" customWidth="1"/>
    <col min="4229" max="4229" width="9.1796875" bestFit="1" customWidth="1"/>
    <col min="4230" max="4230" width="11.08984375" bestFit="1" customWidth="1"/>
    <col min="4231" max="4231" width="8.6328125" bestFit="1" customWidth="1"/>
    <col min="4232" max="4232" width="11.08984375" bestFit="1" customWidth="1"/>
    <col min="4233" max="4233" width="9.1796875" bestFit="1" customWidth="1"/>
    <col min="4234" max="4234" width="11.08984375" bestFit="1" customWidth="1"/>
    <col min="4235" max="4235" width="9.1796875" bestFit="1" customWidth="1"/>
    <col min="4236" max="4236" width="11.08984375" bestFit="1" customWidth="1"/>
    <col min="4237" max="4237" width="9.1796875" bestFit="1" customWidth="1"/>
    <col min="4238" max="4238" width="11.08984375" bestFit="1" customWidth="1"/>
    <col min="4239" max="4240" width="9.1796875" bestFit="1" customWidth="1"/>
    <col min="4241" max="4241" width="11.08984375" bestFit="1" customWidth="1"/>
    <col min="4242" max="4242" width="8.6328125" bestFit="1" customWidth="1"/>
    <col min="4243" max="4243" width="11.08984375" bestFit="1" customWidth="1"/>
    <col min="4244" max="4244" width="9.1796875" bestFit="1" customWidth="1"/>
    <col min="4245" max="4245" width="11.08984375" bestFit="1" customWidth="1"/>
    <col min="4246" max="4246" width="9.1796875" bestFit="1" customWidth="1"/>
    <col min="4247" max="4247" width="11.08984375" bestFit="1" customWidth="1"/>
    <col min="4248" max="4248" width="8.6328125" bestFit="1" customWidth="1"/>
    <col min="4249" max="4249" width="11.08984375" bestFit="1" customWidth="1"/>
    <col min="4250" max="4250" width="9.1796875" bestFit="1" customWidth="1"/>
    <col min="4251" max="4251" width="11.08984375" bestFit="1" customWidth="1"/>
    <col min="4252" max="4252" width="9.1796875" bestFit="1" customWidth="1"/>
    <col min="4253" max="4253" width="11.08984375" bestFit="1" customWidth="1"/>
    <col min="4254" max="4254" width="9.1796875" bestFit="1" customWidth="1"/>
    <col min="4255" max="4255" width="11.08984375" bestFit="1" customWidth="1"/>
    <col min="4256" max="4256" width="9.1796875" bestFit="1" customWidth="1"/>
    <col min="4257" max="4257" width="11.08984375" bestFit="1" customWidth="1"/>
    <col min="4258" max="4258" width="9.1796875" bestFit="1" customWidth="1"/>
    <col min="4259" max="4259" width="11.08984375" bestFit="1" customWidth="1"/>
    <col min="4260" max="4260" width="9.1796875" bestFit="1" customWidth="1"/>
    <col min="4261" max="4261" width="11.08984375" bestFit="1" customWidth="1"/>
    <col min="4262" max="4262" width="9.1796875" bestFit="1" customWidth="1"/>
    <col min="4263" max="4263" width="11.08984375" bestFit="1" customWidth="1"/>
    <col min="4264" max="4264" width="9.1796875" bestFit="1" customWidth="1"/>
    <col min="4265" max="4265" width="11.08984375" bestFit="1" customWidth="1"/>
    <col min="4266" max="4266" width="9.1796875" bestFit="1" customWidth="1"/>
    <col min="4267" max="4267" width="11.08984375" bestFit="1" customWidth="1"/>
    <col min="4268" max="4268" width="8.6328125" bestFit="1" customWidth="1"/>
    <col min="4269" max="4269" width="11.08984375" bestFit="1" customWidth="1"/>
    <col min="4270" max="4270" width="9.1796875" bestFit="1" customWidth="1"/>
    <col min="4271" max="4271" width="11.08984375" bestFit="1" customWidth="1"/>
    <col min="4272" max="4272" width="9.1796875" bestFit="1" customWidth="1"/>
    <col min="4273" max="4273" width="11.08984375" bestFit="1" customWidth="1"/>
    <col min="4274" max="4274" width="9.1796875" bestFit="1" customWidth="1"/>
    <col min="4275" max="4275" width="11.08984375" bestFit="1" customWidth="1"/>
    <col min="4276" max="4276" width="9.1796875" bestFit="1" customWidth="1"/>
    <col min="4277" max="4277" width="11.08984375" bestFit="1" customWidth="1"/>
    <col min="4278" max="4278" width="8.6328125" bestFit="1" customWidth="1"/>
    <col min="4279" max="4279" width="11.08984375" bestFit="1" customWidth="1"/>
    <col min="4280" max="4280" width="9.1796875" bestFit="1" customWidth="1"/>
    <col min="4281" max="4281" width="11.08984375" bestFit="1" customWidth="1"/>
    <col min="4282" max="4282" width="9.1796875" bestFit="1" customWidth="1"/>
    <col min="4283" max="4283" width="11.08984375" bestFit="1" customWidth="1"/>
    <col min="4284" max="4284" width="9.1796875" bestFit="1" customWidth="1"/>
    <col min="4285" max="4285" width="11.08984375" bestFit="1" customWidth="1"/>
    <col min="4286" max="4286" width="9.1796875" bestFit="1" customWidth="1"/>
    <col min="4287" max="4287" width="11.08984375" bestFit="1" customWidth="1"/>
    <col min="4288" max="4288" width="9.1796875" bestFit="1" customWidth="1"/>
    <col min="4289" max="4289" width="10.08984375" bestFit="1" customWidth="1"/>
    <col min="4290" max="4290" width="8.6328125" bestFit="1" customWidth="1"/>
    <col min="4291" max="4291" width="11.08984375" bestFit="1" customWidth="1"/>
    <col min="4292" max="4292" width="8.6328125" bestFit="1" customWidth="1"/>
    <col min="4293" max="4293" width="11.08984375" bestFit="1" customWidth="1"/>
    <col min="4294" max="4294" width="9.1796875" bestFit="1" customWidth="1"/>
    <col min="4295" max="4295" width="11.08984375" bestFit="1" customWidth="1"/>
    <col min="4296" max="4297" width="9.1796875" bestFit="1" customWidth="1"/>
    <col min="4298" max="4298" width="11.08984375" bestFit="1" customWidth="1"/>
    <col min="4299" max="4299" width="9.1796875" bestFit="1" customWidth="1"/>
    <col min="4300" max="4300" width="11.08984375" bestFit="1" customWidth="1"/>
    <col min="4301" max="4301" width="9.1796875" bestFit="1" customWidth="1"/>
    <col min="4302" max="4302" width="11.08984375" bestFit="1" customWidth="1"/>
    <col min="4303" max="4303" width="9.1796875" bestFit="1" customWidth="1"/>
    <col min="4304" max="4304" width="11.08984375" bestFit="1" customWidth="1"/>
    <col min="4305" max="4305" width="9.1796875" bestFit="1" customWidth="1"/>
    <col min="4306" max="4306" width="11.08984375" bestFit="1" customWidth="1"/>
    <col min="4307" max="4307" width="8.6328125" bestFit="1" customWidth="1"/>
    <col min="4308" max="4308" width="11.08984375" bestFit="1" customWidth="1"/>
    <col min="4309" max="4309" width="9.1796875" bestFit="1" customWidth="1"/>
    <col min="4310" max="4310" width="11.08984375" bestFit="1" customWidth="1"/>
    <col min="4311" max="4311" width="9.1796875" bestFit="1" customWidth="1"/>
    <col min="4312" max="4312" width="10.08984375" bestFit="1" customWidth="1"/>
    <col min="4313" max="4313" width="9.1796875" bestFit="1" customWidth="1"/>
    <col min="4314" max="4314" width="11.08984375" bestFit="1" customWidth="1"/>
    <col min="4315" max="4315" width="9.1796875" bestFit="1" customWidth="1"/>
    <col min="4316" max="4316" width="11.08984375" bestFit="1" customWidth="1"/>
    <col min="4317" max="4317" width="9.1796875" bestFit="1" customWidth="1"/>
    <col min="4318" max="4318" width="11.08984375" bestFit="1" customWidth="1"/>
    <col min="4319" max="4319" width="8.6328125" bestFit="1" customWidth="1"/>
    <col min="4320" max="4320" width="11.08984375" bestFit="1" customWidth="1"/>
    <col min="4321" max="4321" width="9.1796875" bestFit="1" customWidth="1"/>
    <col min="4322" max="4322" width="11.08984375" bestFit="1" customWidth="1"/>
    <col min="4323" max="4323" width="9.1796875" bestFit="1" customWidth="1"/>
    <col min="4324" max="4324" width="11.08984375" bestFit="1" customWidth="1"/>
    <col min="4325" max="4325" width="8.6328125" bestFit="1" customWidth="1"/>
    <col min="4326" max="4326" width="11.08984375" bestFit="1" customWidth="1"/>
    <col min="4327" max="4327" width="9.1796875" bestFit="1" customWidth="1"/>
    <col min="4328" max="4328" width="11.08984375" bestFit="1" customWidth="1"/>
    <col min="4329" max="4330" width="9.1796875" bestFit="1" customWidth="1"/>
    <col min="4331" max="4331" width="11.08984375" bestFit="1" customWidth="1"/>
    <col min="4332" max="4332" width="8.6328125" bestFit="1" customWidth="1"/>
    <col min="4333" max="4333" width="11.08984375" bestFit="1" customWidth="1"/>
    <col min="4334" max="4335" width="9.1796875" bestFit="1" customWidth="1"/>
    <col min="4336" max="4336" width="11.08984375" bestFit="1" customWidth="1"/>
    <col min="4337" max="4337" width="9.1796875" bestFit="1" customWidth="1"/>
    <col min="4338" max="4338" width="11.08984375" bestFit="1" customWidth="1"/>
    <col min="4339" max="4339" width="9.1796875" bestFit="1" customWidth="1"/>
    <col min="4340" max="4340" width="11.08984375" bestFit="1" customWidth="1"/>
    <col min="4341" max="4341" width="5.6328125" bestFit="1" customWidth="1"/>
    <col min="4342" max="4342" width="8.54296875" bestFit="1" customWidth="1"/>
    <col min="4343" max="4343" width="9.1796875" bestFit="1" customWidth="1"/>
    <col min="4344" max="4344" width="11.08984375" bestFit="1" customWidth="1"/>
    <col min="4345" max="4345" width="9.1796875" bestFit="1" customWidth="1"/>
    <col min="4346" max="4346" width="11.08984375" bestFit="1" customWidth="1"/>
    <col min="4347" max="4347" width="9.1796875" bestFit="1" customWidth="1"/>
    <col min="4348" max="4348" width="11.08984375" bestFit="1" customWidth="1"/>
    <col min="4349" max="4349" width="9.1796875" bestFit="1" customWidth="1"/>
    <col min="4350" max="4350" width="11.08984375" bestFit="1" customWidth="1"/>
    <col min="4351" max="4351" width="9.1796875" bestFit="1" customWidth="1"/>
    <col min="4352" max="4352" width="11.08984375" bestFit="1" customWidth="1"/>
    <col min="4353" max="4353" width="8.6328125" bestFit="1" customWidth="1"/>
    <col min="4354" max="4354" width="11.08984375" bestFit="1" customWidth="1"/>
    <col min="4355" max="4355" width="9.1796875" bestFit="1" customWidth="1"/>
    <col min="4356" max="4356" width="8.54296875" bestFit="1" customWidth="1"/>
    <col min="4357" max="4357" width="9.1796875" bestFit="1" customWidth="1"/>
    <col min="4358" max="4358" width="11.08984375" bestFit="1" customWidth="1"/>
    <col min="4359" max="4359" width="9.1796875" bestFit="1" customWidth="1"/>
    <col min="4360" max="4360" width="11.08984375" bestFit="1" customWidth="1"/>
    <col min="4361" max="4361" width="9.1796875" bestFit="1" customWidth="1"/>
    <col min="4362" max="4362" width="11.08984375" bestFit="1" customWidth="1"/>
    <col min="4363" max="4363" width="9.1796875" bestFit="1" customWidth="1"/>
    <col min="4364" max="4364" width="11.08984375" bestFit="1" customWidth="1"/>
    <col min="4365" max="4365" width="9.1796875" bestFit="1" customWidth="1"/>
    <col min="4366" max="4366" width="11.08984375" bestFit="1" customWidth="1"/>
    <col min="4367" max="4367" width="9.1796875" bestFit="1" customWidth="1"/>
    <col min="4368" max="4368" width="11.08984375" bestFit="1" customWidth="1"/>
    <col min="4369" max="4369" width="9.1796875" bestFit="1" customWidth="1"/>
    <col min="4370" max="4370" width="11.08984375" bestFit="1" customWidth="1"/>
    <col min="4371" max="4371" width="8.6328125" bestFit="1" customWidth="1"/>
    <col min="4372" max="4372" width="11.08984375" bestFit="1" customWidth="1"/>
    <col min="4373" max="4373" width="8.6328125" bestFit="1" customWidth="1"/>
    <col min="4374" max="4374" width="11.08984375" bestFit="1" customWidth="1"/>
    <col min="4375" max="4375" width="9.1796875" bestFit="1" customWidth="1"/>
    <col min="4376" max="4376" width="11.08984375" bestFit="1" customWidth="1"/>
    <col min="4377" max="4378" width="9.1796875" bestFit="1" customWidth="1"/>
    <col min="4379" max="4379" width="11.08984375" bestFit="1" customWidth="1"/>
    <col min="4380" max="4380" width="8.6328125" bestFit="1" customWidth="1"/>
    <col min="4381" max="4381" width="11.08984375" bestFit="1" customWidth="1"/>
    <col min="4382" max="4382" width="9.1796875" bestFit="1" customWidth="1"/>
    <col min="4383" max="4383" width="11.08984375" bestFit="1" customWidth="1"/>
    <col min="4384" max="4384" width="9.1796875" bestFit="1" customWidth="1"/>
    <col min="4385" max="4385" width="11.08984375" bestFit="1" customWidth="1"/>
    <col min="4386" max="4386" width="8.6328125" bestFit="1" customWidth="1"/>
    <col min="4387" max="4387" width="11.08984375" bestFit="1" customWidth="1"/>
    <col min="4388" max="4388" width="9.1796875" bestFit="1" customWidth="1"/>
    <col min="4389" max="4389" width="8.54296875" bestFit="1" customWidth="1"/>
    <col min="4390" max="4390" width="9.1796875" bestFit="1" customWidth="1"/>
    <col min="4391" max="4391" width="11.08984375" bestFit="1" customWidth="1"/>
    <col min="4392" max="4392" width="9.1796875" bestFit="1" customWidth="1"/>
    <col min="4393" max="4393" width="11.08984375" bestFit="1" customWidth="1"/>
    <col min="4394" max="4394" width="9.1796875" bestFit="1" customWidth="1"/>
    <col min="4395" max="4395" width="11.08984375" bestFit="1" customWidth="1"/>
    <col min="4396" max="4396" width="8.6328125" bestFit="1" customWidth="1"/>
    <col min="4397" max="4397" width="11.08984375" bestFit="1" customWidth="1"/>
    <col min="4398" max="4398" width="8.6328125" bestFit="1" customWidth="1"/>
    <col min="4399" max="4399" width="11.08984375" bestFit="1" customWidth="1"/>
    <col min="4400" max="4400" width="9.1796875" bestFit="1" customWidth="1"/>
    <col min="4401" max="4401" width="11.08984375" bestFit="1" customWidth="1"/>
    <col min="4402" max="4402" width="8.6328125" bestFit="1" customWidth="1"/>
    <col min="4403" max="4403" width="11.08984375" bestFit="1" customWidth="1"/>
    <col min="4404" max="4404" width="9.1796875" bestFit="1" customWidth="1"/>
    <col min="4405" max="4405" width="11.08984375" bestFit="1" customWidth="1"/>
    <col min="4406" max="4406" width="8.6328125" bestFit="1" customWidth="1"/>
    <col min="4407" max="4407" width="11.08984375" bestFit="1" customWidth="1"/>
    <col min="4408" max="4408" width="9.1796875" bestFit="1" customWidth="1"/>
    <col min="4409" max="4409" width="11.08984375" bestFit="1" customWidth="1"/>
    <col min="4410" max="4410" width="9.1796875" bestFit="1" customWidth="1"/>
    <col min="4411" max="4411" width="11.08984375" bestFit="1" customWidth="1"/>
    <col min="4412" max="4412" width="9.1796875" bestFit="1" customWidth="1"/>
    <col min="4413" max="4413" width="11.08984375" bestFit="1" customWidth="1"/>
    <col min="4414" max="4414" width="9.1796875" bestFit="1" customWidth="1"/>
    <col min="4415" max="4415" width="11.08984375" bestFit="1" customWidth="1"/>
    <col min="4416" max="4416" width="8.6328125" bestFit="1" customWidth="1"/>
    <col min="4417" max="4417" width="11.08984375" bestFit="1" customWidth="1"/>
    <col min="4418" max="4418" width="9.1796875" bestFit="1" customWidth="1"/>
    <col min="4419" max="4419" width="11.08984375" bestFit="1" customWidth="1"/>
    <col min="4420" max="4420" width="8.6328125" bestFit="1" customWidth="1"/>
    <col min="4421" max="4421" width="11.08984375" bestFit="1" customWidth="1"/>
    <col min="4422" max="4422" width="9.1796875" bestFit="1" customWidth="1"/>
    <col min="4423" max="4423" width="10.08984375" bestFit="1" customWidth="1"/>
    <col min="4424" max="4425" width="9.1796875" bestFit="1" customWidth="1"/>
    <col min="4426" max="4426" width="11.08984375" bestFit="1" customWidth="1"/>
    <col min="4427" max="4428" width="9.1796875" bestFit="1" customWidth="1"/>
    <col min="4429" max="4429" width="11.08984375" bestFit="1" customWidth="1"/>
    <col min="4430" max="4430" width="7.6328125" bestFit="1" customWidth="1"/>
    <col min="4431" max="4431" width="10.08984375" bestFit="1" customWidth="1"/>
    <col min="4432" max="4432" width="9.1796875" bestFit="1" customWidth="1"/>
    <col min="4433" max="4433" width="11.08984375" bestFit="1" customWidth="1"/>
    <col min="4434" max="4434" width="9.1796875" bestFit="1" customWidth="1"/>
    <col min="4435" max="4435" width="11.08984375" bestFit="1" customWidth="1"/>
    <col min="4436" max="4436" width="9.1796875" bestFit="1" customWidth="1"/>
    <col min="4437" max="4437" width="11.08984375" bestFit="1" customWidth="1"/>
    <col min="4438" max="4438" width="9.1796875" bestFit="1" customWidth="1"/>
    <col min="4439" max="4439" width="11.08984375" bestFit="1" customWidth="1"/>
    <col min="4440" max="4440" width="9.1796875" bestFit="1" customWidth="1"/>
    <col min="4441" max="4441" width="11.08984375" bestFit="1" customWidth="1"/>
    <col min="4442" max="4442" width="9.1796875" bestFit="1" customWidth="1"/>
    <col min="4443" max="4443" width="10.08984375" bestFit="1" customWidth="1"/>
    <col min="4444" max="4444" width="9.1796875" bestFit="1" customWidth="1"/>
    <col min="4445" max="4445" width="11.08984375" bestFit="1" customWidth="1"/>
    <col min="4446" max="4446" width="8.6328125" bestFit="1" customWidth="1"/>
    <col min="4447" max="4447" width="11.08984375" bestFit="1" customWidth="1"/>
    <col min="4448" max="4448" width="9.1796875" bestFit="1" customWidth="1"/>
    <col min="4449" max="4449" width="11.08984375" bestFit="1" customWidth="1"/>
    <col min="4450" max="4450" width="9.1796875" bestFit="1" customWidth="1"/>
    <col min="4451" max="4451" width="11.08984375" bestFit="1" customWidth="1"/>
    <col min="4452" max="4452" width="9.1796875" bestFit="1" customWidth="1"/>
    <col min="4453" max="4453" width="10.08984375" bestFit="1" customWidth="1"/>
    <col min="4454" max="4454" width="9.1796875" bestFit="1" customWidth="1"/>
    <col min="4455" max="4455" width="11.08984375" bestFit="1" customWidth="1"/>
    <col min="4456" max="4456" width="9.1796875" bestFit="1" customWidth="1"/>
    <col min="4457" max="4457" width="11.08984375" bestFit="1" customWidth="1"/>
    <col min="4458" max="4458" width="8.08984375" bestFit="1" customWidth="1"/>
    <col min="4459" max="4459" width="8.54296875" bestFit="1" customWidth="1"/>
    <col min="4460" max="4460" width="8.6328125" bestFit="1" customWidth="1"/>
    <col min="4461" max="4461" width="11.08984375" bestFit="1" customWidth="1"/>
    <col min="4462" max="4462" width="9.1796875" bestFit="1" customWidth="1"/>
    <col min="4463" max="4463" width="11.08984375" bestFit="1" customWidth="1"/>
    <col min="4464" max="4464" width="9.1796875" bestFit="1" customWidth="1"/>
    <col min="4465" max="4465" width="11.08984375" bestFit="1" customWidth="1"/>
    <col min="4466" max="4466" width="9.1796875" bestFit="1" customWidth="1"/>
    <col min="4467" max="4467" width="11.08984375" bestFit="1" customWidth="1"/>
    <col min="4468" max="4468" width="8.6328125" bestFit="1" customWidth="1"/>
    <col min="4469" max="4469" width="11.08984375" bestFit="1" customWidth="1"/>
    <col min="4470" max="4470" width="8.6328125" bestFit="1" customWidth="1"/>
    <col min="4471" max="4471" width="11.08984375" bestFit="1" customWidth="1"/>
    <col min="4472" max="4472" width="9.1796875" bestFit="1" customWidth="1"/>
    <col min="4473" max="4473" width="11.08984375" bestFit="1" customWidth="1"/>
    <col min="4474" max="4474" width="9.1796875" bestFit="1" customWidth="1"/>
    <col min="4475" max="4475" width="11.08984375" bestFit="1" customWidth="1"/>
    <col min="4476" max="4476" width="5.6328125" bestFit="1" customWidth="1"/>
    <col min="4477" max="4477" width="8.54296875" bestFit="1" customWidth="1"/>
    <col min="4478" max="4478" width="9.1796875" bestFit="1" customWidth="1"/>
    <col min="4479" max="4479" width="11.08984375" bestFit="1" customWidth="1"/>
    <col min="4480" max="4480" width="9.1796875" bestFit="1" customWidth="1"/>
    <col min="4481" max="4481" width="11.08984375" bestFit="1" customWidth="1"/>
    <col min="4482" max="4482" width="8.6328125" bestFit="1" customWidth="1"/>
    <col min="4483" max="4483" width="11.08984375" bestFit="1" customWidth="1"/>
    <col min="4484" max="4484" width="9.1796875" bestFit="1" customWidth="1"/>
    <col min="4485" max="4485" width="11.08984375" bestFit="1" customWidth="1"/>
    <col min="4486" max="4486" width="8.6328125" bestFit="1" customWidth="1"/>
    <col min="4487" max="4487" width="11.08984375" bestFit="1" customWidth="1"/>
    <col min="4488" max="4488" width="9.1796875" bestFit="1" customWidth="1"/>
    <col min="4489" max="4489" width="11.08984375" bestFit="1" customWidth="1"/>
    <col min="4490" max="4490" width="8.6328125" bestFit="1" customWidth="1"/>
    <col min="4491" max="4491" width="11.08984375" bestFit="1" customWidth="1"/>
    <col min="4492" max="4492" width="9.1796875" bestFit="1" customWidth="1"/>
    <col min="4493" max="4493" width="11.08984375" bestFit="1" customWidth="1"/>
    <col min="4494" max="4494" width="9.1796875" bestFit="1" customWidth="1"/>
    <col min="4495" max="4495" width="11.08984375" bestFit="1" customWidth="1"/>
    <col min="4496" max="4496" width="9.1796875" bestFit="1" customWidth="1"/>
    <col min="4497" max="4497" width="8.54296875" bestFit="1" customWidth="1"/>
    <col min="4498" max="4498" width="9.1796875" bestFit="1" customWidth="1"/>
    <col min="4499" max="4499" width="11.08984375" bestFit="1" customWidth="1"/>
    <col min="4500" max="4500" width="9.1796875" bestFit="1" customWidth="1"/>
    <col min="4501" max="4501" width="11.08984375" bestFit="1" customWidth="1"/>
    <col min="4502" max="4502" width="8.6328125" bestFit="1" customWidth="1"/>
    <col min="4503" max="4503" width="11.08984375" bestFit="1" customWidth="1"/>
    <col min="4504" max="4504" width="9.1796875" bestFit="1" customWidth="1"/>
    <col min="4505" max="4505" width="10.08984375" bestFit="1" customWidth="1"/>
    <col min="4506" max="4506" width="5.6328125" bestFit="1" customWidth="1"/>
    <col min="4507" max="4507" width="8.54296875" bestFit="1" customWidth="1"/>
    <col min="4508" max="4508" width="8.6328125" bestFit="1" customWidth="1"/>
    <col min="4509" max="4509" width="11.08984375" bestFit="1" customWidth="1"/>
    <col min="4510" max="4510" width="9.1796875" bestFit="1" customWidth="1"/>
    <col min="4511" max="4511" width="11.08984375" bestFit="1" customWidth="1"/>
    <col min="4512" max="4512" width="9.1796875" bestFit="1" customWidth="1"/>
    <col min="4513" max="4513" width="11.08984375" bestFit="1" customWidth="1"/>
    <col min="4514" max="4514" width="9.1796875" bestFit="1" customWidth="1"/>
    <col min="4515" max="4515" width="11.08984375" bestFit="1" customWidth="1"/>
    <col min="4516" max="4516" width="9.1796875" bestFit="1" customWidth="1"/>
    <col min="4517" max="4517" width="11.08984375" bestFit="1" customWidth="1"/>
    <col min="4518" max="4518" width="9.1796875" bestFit="1" customWidth="1"/>
    <col min="4519" max="4519" width="11.08984375" bestFit="1" customWidth="1"/>
    <col min="4520" max="4520" width="9.1796875" bestFit="1" customWidth="1"/>
    <col min="4521" max="4521" width="11.08984375" bestFit="1" customWidth="1"/>
    <col min="4522" max="4522" width="9.1796875" bestFit="1" customWidth="1"/>
    <col min="4523" max="4523" width="11.08984375" bestFit="1" customWidth="1"/>
    <col min="4524" max="4524" width="8.6328125" bestFit="1" customWidth="1"/>
    <col min="4525" max="4525" width="11.08984375" bestFit="1" customWidth="1"/>
    <col min="4526" max="4527" width="9.1796875" bestFit="1" customWidth="1"/>
    <col min="4528" max="4528" width="8.54296875" bestFit="1" customWidth="1"/>
    <col min="4529" max="4529" width="9.1796875" bestFit="1" customWidth="1"/>
    <col min="4530" max="4530" width="11.08984375" bestFit="1" customWidth="1"/>
    <col min="4531" max="4531" width="9.1796875" bestFit="1" customWidth="1"/>
    <col min="4532" max="4532" width="11.08984375" bestFit="1" customWidth="1"/>
    <col min="4533" max="4533" width="9.1796875" bestFit="1" customWidth="1"/>
    <col min="4534" max="4534" width="11.08984375" bestFit="1" customWidth="1"/>
    <col min="4535" max="4535" width="8.6328125" bestFit="1" customWidth="1"/>
    <col min="4536" max="4536" width="11.08984375" bestFit="1" customWidth="1"/>
    <col min="4537" max="4537" width="9.1796875" bestFit="1" customWidth="1"/>
    <col min="4538" max="4538" width="11.08984375" bestFit="1" customWidth="1"/>
    <col min="4539" max="4539" width="9.1796875" bestFit="1" customWidth="1"/>
    <col min="4540" max="4540" width="11.08984375" bestFit="1" customWidth="1"/>
    <col min="4541" max="4541" width="9.1796875" bestFit="1" customWidth="1"/>
    <col min="4542" max="4542" width="11.08984375" bestFit="1" customWidth="1"/>
    <col min="4543" max="4543" width="9.1796875" bestFit="1" customWidth="1"/>
    <col min="4544" max="4544" width="11.08984375" bestFit="1" customWidth="1"/>
    <col min="4545" max="4545" width="9.1796875" bestFit="1" customWidth="1"/>
    <col min="4546" max="4546" width="11.08984375" bestFit="1" customWidth="1"/>
    <col min="4547" max="4547" width="9.1796875" bestFit="1" customWidth="1"/>
    <col min="4548" max="4548" width="11.08984375" bestFit="1" customWidth="1"/>
    <col min="4549" max="4549" width="9.1796875" bestFit="1" customWidth="1"/>
    <col min="4550" max="4550" width="11.08984375" bestFit="1" customWidth="1"/>
    <col min="4551" max="4551" width="9.1796875" bestFit="1" customWidth="1"/>
    <col min="4552" max="4552" width="11.08984375" bestFit="1" customWidth="1"/>
    <col min="4553" max="4553" width="8.6328125" bestFit="1" customWidth="1"/>
    <col min="4554" max="4554" width="11.08984375" bestFit="1" customWidth="1"/>
    <col min="4555" max="4555" width="7.6328125" bestFit="1" customWidth="1"/>
    <col min="4556" max="4556" width="10.08984375" bestFit="1" customWidth="1"/>
    <col min="4557" max="4557" width="9.1796875" bestFit="1" customWidth="1"/>
    <col min="4558" max="4558" width="11.08984375" bestFit="1" customWidth="1"/>
    <col min="4559" max="4559" width="9.1796875" bestFit="1" customWidth="1"/>
    <col min="4560" max="4560" width="11.08984375" bestFit="1" customWidth="1"/>
    <col min="4561" max="4561" width="9.1796875" bestFit="1" customWidth="1"/>
    <col min="4562" max="4562" width="11.08984375" bestFit="1" customWidth="1"/>
    <col min="4563" max="4563" width="9.1796875" bestFit="1" customWidth="1"/>
    <col min="4564" max="4564" width="11.08984375" bestFit="1" customWidth="1"/>
    <col min="4565" max="4565" width="9.1796875" bestFit="1" customWidth="1"/>
    <col min="4566" max="4566" width="11.08984375" bestFit="1" customWidth="1"/>
    <col min="4567" max="4567" width="9.1796875" bestFit="1" customWidth="1"/>
    <col min="4568" max="4568" width="11.08984375" bestFit="1" customWidth="1"/>
    <col min="4569" max="4569" width="9.1796875" bestFit="1" customWidth="1"/>
    <col min="4570" max="4570" width="11.08984375" bestFit="1" customWidth="1"/>
    <col min="4571" max="4571" width="9.1796875" bestFit="1" customWidth="1"/>
    <col min="4572" max="4572" width="11.08984375" bestFit="1" customWidth="1"/>
    <col min="4573" max="4573" width="7.6328125" bestFit="1" customWidth="1"/>
    <col min="4574" max="4574" width="10.08984375" bestFit="1" customWidth="1"/>
    <col min="4575" max="4575" width="9.1796875" bestFit="1" customWidth="1"/>
    <col min="4576" max="4576" width="11.08984375" bestFit="1" customWidth="1"/>
    <col min="4577" max="4577" width="9.1796875" bestFit="1" customWidth="1"/>
    <col min="4578" max="4578" width="11.08984375" bestFit="1" customWidth="1"/>
    <col min="4579" max="4579" width="8.6328125" bestFit="1" customWidth="1"/>
    <col min="4580" max="4580" width="11.08984375" bestFit="1" customWidth="1"/>
    <col min="4581" max="4581" width="9.1796875" bestFit="1" customWidth="1"/>
    <col min="4582" max="4582" width="11.08984375" bestFit="1" customWidth="1"/>
    <col min="4583" max="4583" width="8.6328125" bestFit="1" customWidth="1"/>
    <col min="4584" max="4584" width="11.08984375" bestFit="1" customWidth="1"/>
    <col min="4585" max="4585" width="9.1796875" bestFit="1" customWidth="1"/>
    <col min="4586" max="4586" width="11.08984375" bestFit="1" customWidth="1"/>
    <col min="4587" max="4587" width="8.6328125" bestFit="1" customWidth="1"/>
    <col min="4588" max="4588" width="11.08984375" bestFit="1" customWidth="1"/>
    <col min="4589" max="4589" width="9.1796875" bestFit="1" customWidth="1"/>
    <col min="4590" max="4590" width="11.08984375" bestFit="1" customWidth="1"/>
    <col min="4591" max="4591" width="9.1796875" bestFit="1" customWidth="1"/>
    <col min="4592" max="4592" width="11.08984375" bestFit="1" customWidth="1"/>
    <col min="4593" max="4593" width="9.1796875" bestFit="1" customWidth="1"/>
    <col min="4594" max="4594" width="11.08984375" bestFit="1" customWidth="1"/>
    <col min="4595" max="4595" width="9.1796875" bestFit="1" customWidth="1"/>
    <col min="4596" max="4596" width="11.08984375" bestFit="1" customWidth="1"/>
    <col min="4597" max="4598" width="8.6328125" bestFit="1" customWidth="1"/>
    <col min="4599" max="4599" width="11.08984375" bestFit="1" customWidth="1"/>
    <col min="4600" max="4600" width="9.1796875" bestFit="1" customWidth="1"/>
    <col min="4601" max="4601" width="11.08984375" bestFit="1" customWidth="1"/>
    <col min="4602" max="4602" width="9.1796875" bestFit="1" customWidth="1"/>
    <col min="4603" max="4603" width="11.08984375" bestFit="1" customWidth="1"/>
    <col min="4604" max="4604" width="8.6328125" bestFit="1" customWidth="1"/>
    <col min="4605" max="4605" width="11.08984375" bestFit="1" customWidth="1"/>
    <col min="4606" max="4606" width="8.6328125" bestFit="1" customWidth="1"/>
    <col min="4607" max="4607" width="11.08984375" bestFit="1" customWidth="1"/>
    <col min="4608" max="4608" width="9.1796875" bestFit="1" customWidth="1"/>
    <col min="4609" max="4609" width="11.08984375" bestFit="1" customWidth="1"/>
    <col min="4610" max="4610" width="9.1796875" bestFit="1" customWidth="1"/>
    <col min="4611" max="4611" width="11.08984375" bestFit="1" customWidth="1"/>
    <col min="4612" max="4612" width="9.1796875" bestFit="1" customWidth="1"/>
    <col min="4613" max="4613" width="11.08984375" bestFit="1" customWidth="1"/>
    <col min="4614" max="4614" width="9.1796875" bestFit="1" customWidth="1"/>
    <col min="4615" max="4615" width="11.08984375" bestFit="1" customWidth="1"/>
    <col min="4616" max="4616" width="9.1796875" bestFit="1" customWidth="1"/>
    <col min="4617" max="4617" width="11.08984375" bestFit="1" customWidth="1"/>
    <col min="4618" max="4618" width="9.1796875" bestFit="1" customWidth="1"/>
    <col min="4619" max="4619" width="11.08984375" bestFit="1" customWidth="1"/>
    <col min="4620" max="4620" width="9.1796875" bestFit="1" customWidth="1"/>
    <col min="4621" max="4621" width="11.08984375" bestFit="1" customWidth="1"/>
    <col min="4622" max="4622" width="8.6328125" bestFit="1" customWidth="1"/>
    <col min="4623" max="4623" width="11.08984375" bestFit="1" customWidth="1"/>
    <col min="4624" max="4624" width="9.1796875" bestFit="1" customWidth="1"/>
    <col min="4625" max="4625" width="11.08984375" bestFit="1" customWidth="1"/>
    <col min="4626" max="4626" width="9.1796875" bestFit="1" customWidth="1"/>
    <col min="4627" max="4627" width="11.08984375" bestFit="1" customWidth="1"/>
    <col min="4628" max="4628" width="9.1796875" bestFit="1" customWidth="1"/>
    <col min="4629" max="4629" width="11.08984375" bestFit="1" customWidth="1"/>
    <col min="4630" max="4630" width="8.6328125" bestFit="1" customWidth="1"/>
    <col min="4631" max="4631" width="11.08984375" bestFit="1" customWidth="1"/>
    <col min="4632" max="4632" width="8.6328125" bestFit="1" customWidth="1"/>
    <col min="4633" max="4633" width="11.08984375" bestFit="1" customWidth="1"/>
    <col min="4634" max="4634" width="9.1796875" bestFit="1" customWidth="1"/>
    <col min="4635" max="4635" width="11.08984375" bestFit="1" customWidth="1"/>
    <col min="4636" max="4636" width="9.1796875" bestFit="1" customWidth="1"/>
    <col min="4637" max="4637" width="11.08984375" bestFit="1" customWidth="1"/>
    <col min="4638" max="4638" width="9.1796875" bestFit="1" customWidth="1"/>
    <col min="4639" max="4639" width="11.08984375" bestFit="1" customWidth="1"/>
    <col min="4640" max="4640" width="9.1796875" bestFit="1" customWidth="1"/>
    <col min="4641" max="4641" width="11.08984375" bestFit="1" customWidth="1"/>
    <col min="4642" max="4642" width="8.6328125" bestFit="1" customWidth="1"/>
    <col min="4643" max="4643" width="11.08984375" bestFit="1" customWidth="1"/>
    <col min="4644" max="4644" width="8.08984375" bestFit="1" customWidth="1"/>
    <col min="4645" max="4645" width="10.08984375" bestFit="1" customWidth="1"/>
    <col min="4646" max="4647" width="9.1796875" bestFit="1" customWidth="1"/>
    <col min="4648" max="4648" width="11.08984375" bestFit="1" customWidth="1"/>
    <col min="4649" max="4649" width="9.1796875" bestFit="1" customWidth="1"/>
    <col min="4650" max="4650" width="11.08984375" bestFit="1" customWidth="1"/>
    <col min="4651" max="4651" width="7.6328125" bestFit="1" customWidth="1"/>
    <col min="4652" max="4652" width="10.08984375" bestFit="1" customWidth="1"/>
    <col min="4653" max="4653" width="9.1796875" bestFit="1" customWidth="1"/>
    <col min="4654" max="4654" width="11.08984375" bestFit="1" customWidth="1"/>
    <col min="4655" max="4655" width="9.1796875" bestFit="1" customWidth="1"/>
    <col min="4656" max="4656" width="11.08984375" bestFit="1" customWidth="1"/>
    <col min="4657" max="4657" width="9.1796875" bestFit="1" customWidth="1"/>
    <col min="4658" max="4658" width="11.08984375" bestFit="1" customWidth="1"/>
    <col min="4659" max="4659" width="9.1796875" bestFit="1" customWidth="1"/>
    <col min="4660" max="4660" width="11.08984375" bestFit="1" customWidth="1"/>
    <col min="4661" max="4661" width="9.1796875" bestFit="1" customWidth="1"/>
    <col min="4662" max="4662" width="11.08984375" bestFit="1" customWidth="1"/>
    <col min="4663" max="4663" width="8.6328125" bestFit="1" customWidth="1"/>
    <col min="4664" max="4664" width="11.08984375" bestFit="1" customWidth="1"/>
    <col min="4665" max="4665" width="9.1796875" bestFit="1" customWidth="1"/>
    <col min="4666" max="4666" width="11.08984375" bestFit="1" customWidth="1"/>
    <col min="4667" max="4667" width="8.6328125" bestFit="1" customWidth="1"/>
    <col min="4668" max="4668" width="11.08984375" bestFit="1" customWidth="1"/>
    <col min="4669" max="4669" width="9.1796875" bestFit="1" customWidth="1"/>
    <col min="4670" max="4670" width="11.08984375" bestFit="1" customWidth="1"/>
    <col min="4671" max="4671" width="9.1796875" bestFit="1" customWidth="1"/>
    <col min="4672" max="4672" width="11.08984375" bestFit="1" customWidth="1"/>
    <col min="4673" max="4673" width="9.1796875" bestFit="1" customWidth="1"/>
    <col min="4674" max="4674" width="11.08984375" bestFit="1" customWidth="1"/>
    <col min="4675" max="4675" width="9.1796875" bestFit="1" customWidth="1"/>
    <col min="4676" max="4676" width="11.08984375" bestFit="1" customWidth="1"/>
    <col min="4677" max="4677" width="9.1796875" bestFit="1" customWidth="1"/>
    <col min="4678" max="4678" width="8.54296875" bestFit="1" customWidth="1"/>
    <col min="4679" max="4679" width="8.6328125" bestFit="1" customWidth="1"/>
    <col min="4680" max="4680" width="11.08984375" bestFit="1" customWidth="1"/>
    <col min="4681" max="4681" width="9.1796875" bestFit="1" customWidth="1"/>
    <col min="4682" max="4682" width="11.08984375" bestFit="1" customWidth="1"/>
    <col min="4683" max="4684" width="9.1796875" bestFit="1" customWidth="1"/>
    <col min="4685" max="4685" width="11.08984375" bestFit="1" customWidth="1"/>
    <col min="4686" max="4686" width="9.1796875" bestFit="1" customWidth="1"/>
    <col min="4687" max="4687" width="11.08984375" bestFit="1" customWidth="1"/>
    <col min="4688" max="4688" width="9.1796875" bestFit="1" customWidth="1"/>
    <col min="4689" max="4689" width="11.08984375" bestFit="1" customWidth="1"/>
    <col min="4690" max="4690" width="9.1796875" bestFit="1" customWidth="1"/>
    <col min="4691" max="4691" width="11.08984375" bestFit="1" customWidth="1"/>
    <col min="4692" max="4692" width="9.1796875" bestFit="1" customWidth="1"/>
    <col min="4693" max="4693" width="10.08984375" bestFit="1" customWidth="1"/>
    <col min="4694" max="4694" width="9.1796875" bestFit="1" customWidth="1"/>
    <col min="4695" max="4695" width="11.08984375" bestFit="1" customWidth="1"/>
    <col min="4696" max="4696" width="8.6328125" bestFit="1" customWidth="1"/>
    <col min="4697" max="4697" width="11.08984375" bestFit="1" customWidth="1"/>
    <col min="4698" max="4698" width="9.1796875" bestFit="1" customWidth="1"/>
    <col min="4699" max="4699" width="11.08984375" bestFit="1" customWidth="1"/>
    <col min="4700" max="4700" width="9.1796875" bestFit="1" customWidth="1"/>
    <col min="4701" max="4701" width="11.08984375" bestFit="1" customWidth="1"/>
    <col min="4702" max="4702" width="8.6328125" bestFit="1" customWidth="1"/>
    <col min="4703" max="4703" width="11.08984375" bestFit="1" customWidth="1"/>
    <col min="4704" max="4704" width="9.1796875" bestFit="1" customWidth="1"/>
    <col min="4705" max="4705" width="11.08984375" bestFit="1" customWidth="1"/>
    <col min="4706" max="4706" width="9.1796875" bestFit="1" customWidth="1"/>
    <col min="4707" max="4707" width="11.08984375" bestFit="1" customWidth="1"/>
    <col min="4708" max="4708" width="9.1796875" bestFit="1" customWidth="1"/>
    <col min="4709" max="4709" width="11.08984375" bestFit="1" customWidth="1"/>
    <col min="4710" max="4710" width="9.1796875" bestFit="1" customWidth="1"/>
    <col min="4711" max="4711" width="11.08984375" bestFit="1" customWidth="1"/>
    <col min="4712" max="4712" width="9.1796875" bestFit="1" customWidth="1"/>
    <col min="4713" max="4713" width="11.08984375" bestFit="1" customWidth="1"/>
    <col min="4714" max="4714" width="9.1796875" bestFit="1" customWidth="1"/>
    <col min="4715" max="4715" width="10.08984375" bestFit="1" customWidth="1"/>
    <col min="4716" max="4716" width="9.1796875" bestFit="1" customWidth="1"/>
    <col min="4717" max="4717" width="11.08984375" bestFit="1" customWidth="1"/>
    <col min="4718" max="4718" width="8.6328125" bestFit="1" customWidth="1"/>
    <col min="4719" max="4719" width="11.08984375" bestFit="1" customWidth="1"/>
    <col min="4720" max="4720" width="9.1796875" bestFit="1" customWidth="1"/>
    <col min="4721" max="4721" width="11.08984375" bestFit="1" customWidth="1"/>
    <col min="4722" max="4722" width="9.1796875" bestFit="1" customWidth="1"/>
    <col min="4723" max="4723" width="11.08984375" bestFit="1" customWidth="1"/>
    <col min="4724" max="4724" width="9.1796875" bestFit="1" customWidth="1"/>
    <col min="4725" max="4725" width="11.08984375" bestFit="1" customWidth="1"/>
    <col min="4726" max="4726" width="9.1796875" bestFit="1" customWidth="1"/>
    <col min="4727" max="4727" width="8.54296875" bestFit="1" customWidth="1"/>
    <col min="4728" max="4728" width="9.1796875" bestFit="1" customWidth="1"/>
    <col min="4729" max="4729" width="10.08984375" bestFit="1" customWidth="1"/>
    <col min="4730" max="4730" width="8.6328125" bestFit="1" customWidth="1"/>
    <col min="4731" max="4731" width="11.08984375" bestFit="1" customWidth="1"/>
    <col min="4732" max="4732" width="9.1796875" bestFit="1" customWidth="1"/>
    <col min="4733" max="4733" width="11.08984375" bestFit="1" customWidth="1"/>
    <col min="4734" max="4734" width="9.1796875" bestFit="1" customWidth="1"/>
    <col min="4735" max="4735" width="11.08984375" bestFit="1" customWidth="1"/>
    <col min="4736" max="4736" width="9.1796875" bestFit="1" customWidth="1"/>
    <col min="4737" max="4737" width="11.08984375" bestFit="1" customWidth="1"/>
    <col min="4738" max="4738" width="9.1796875" bestFit="1" customWidth="1"/>
    <col min="4739" max="4739" width="11.08984375" bestFit="1" customWidth="1"/>
    <col min="4740" max="4740" width="9.1796875" bestFit="1" customWidth="1"/>
    <col min="4741" max="4741" width="11.08984375" bestFit="1" customWidth="1"/>
    <col min="4742" max="4742" width="9.1796875" bestFit="1" customWidth="1"/>
    <col min="4743" max="4743" width="11.08984375" bestFit="1" customWidth="1"/>
    <col min="4744" max="4744" width="9.1796875" bestFit="1" customWidth="1"/>
    <col min="4745" max="4745" width="11.08984375" bestFit="1" customWidth="1"/>
    <col min="4746" max="4746" width="5.6328125" bestFit="1" customWidth="1"/>
    <col min="4747" max="4747" width="8.54296875" bestFit="1" customWidth="1"/>
    <col min="4748" max="4748" width="9.1796875" bestFit="1" customWidth="1"/>
    <col min="4749" max="4749" width="11.08984375" bestFit="1" customWidth="1"/>
    <col min="4750" max="4750" width="8.6328125" bestFit="1" customWidth="1"/>
    <col min="4751" max="4751" width="11.08984375" bestFit="1" customWidth="1"/>
    <col min="4752" max="4752" width="9.1796875" bestFit="1" customWidth="1"/>
    <col min="4753" max="4753" width="8.54296875" bestFit="1" customWidth="1"/>
    <col min="4754" max="4754" width="9.1796875" bestFit="1" customWidth="1"/>
    <col min="4755" max="4755" width="10.08984375" bestFit="1" customWidth="1"/>
    <col min="4756" max="4756" width="9.1796875" bestFit="1" customWidth="1"/>
    <col min="4757" max="4757" width="11.08984375" bestFit="1" customWidth="1"/>
    <col min="4758" max="4758" width="9.1796875" bestFit="1" customWidth="1"/>
    <col min="4759" max="4759" width="11.08984375" bestFit="1" customWidth="1"/>
    <col min="4760" max="4760" width="9.1796875" bestFit="1" customWidth="1"/>
    <col min="4761" max="4761" width="11.08984375" bestFit="1" customWidth="1"/>
    <col min="4762" max="4762" width="9.1796875" bestFit="1" customWidth="1"/>
    <col min="4763" max="4763" width="11.08984375" bestFit="1" customWidth="1"/>
    <col min="4764" max="4764" width="8.6328125" bestFit="1" customWidth="1"/>
    <col min="4765" max="4765" width="11.08984375" bestFit="1" customWidth="1"/>
    <col min="4766" max="4766" width="9.1796875" bestFit="1" customWidth="1"/>
    <col min="4767" max="4767" width="11.08984375" bestFit="1" customWidth="1"/>
    <col min="4768" max="4768" width="9.1796875" bestFit="1" customWidth="1"/>
    <col min="4769" max="4769" width="11.08984375" bestFit="1" customWidth="1"/>
    <col min="4770" max="4770" width="9.1796875" bestFit="1" customWidth="1"/>
    <col min="4771" max="4771" width="11.08984375" bestFit="1" customWidth="1"/>
    <col min="4772" max="4772" width="9.1796875" bestFit="1" customWidth="1"/>
    <col min="4773" max="4773" width="11.08984375" bestFit="1" customWidth="1"/>
    <col min="4774" max="4775" width="9.1796875" bestFit="1" customWidth="1"/>
    <col min="4776" max="4776" width="8.54296875" bestFit="1" customWidth="1"/>
    <col min="4777" max="4777" width="9.1796875" bestFit="1" customWidth="1"/>
    <col min="4778" max="4778" width="11.08984375" bestFit="1" customWidth="1"/>
    <col min="4779" max="4779" width="9.1796875" bestFit="1" customWidth="1"/>
    <col min="4780" max="4780" width="11.08984375" bestFit="1" customWidth="1"/>
    <col min="4781" max="4781" width="8.6328125" bestFit="1" customWidth="1"/>
    <col min="4782" max="4782" width="11.08984375" bestFit="1" customWidth="1"/>
    <col min="4783" max="4783" width="9.1796875" bestFit="1" customWidth="1"/>
    <col min="4784" max="4784" width="11.08984375" bestFit="1" customWidth="1"/>
    <col min="4785" max="4785" width="9.1796875" bestFit="1" customWidth="1"/>
    <col min="4786" max="4786" width="11.08984375" bestFit="1" customWidth="1"/>
    <col min="4787" max="4787" width="9.1796875" bestFit="1" customWidth="1"/>
    <col min="4788" max="4788" width="11.08984375" bestFit="1" customWidth="1"/>
    <col min="4789" max="4789" width="9.1796875" bestFit="1" customWidth="1"/>
    <col min="4790" max="4790" width="11.08984375" bestFit="1" customWidth="1"/>
    <col min="4791" max="4791" width="9.1796875" bestFit="1" customWidth="1"/>
    <col min="4792" max="4792" width="11.08984375" bestFit="1" customWidth="1"/>
    <col min="4793" max="4793" width="9.1796875" bestFit="1" customWidth="1"/>
    <col min="4794" max="4794" width="11.08984375" bestFit="1" customWidth="1"/>
    <col min="4795" max="4795" width="9.1796875" bestFit="1" customWidth="1"/>
    <col min="4796" max="4796" width="11.08984375" bestFit="1" customWidth="1"/>
    <col min="4797" max="4797" width="9.1796875" bestFit="1" customWidth="1"/>
    <col min="4798" max="4798" width="11.08984375" bestFit="1" customWidth="1"/>
    <col min="4799" max="4799" width="9.1796875" bestFit="1" customWidth="1"/>
    <col min="4800" max="4800" width="11.08984375" bestFit="1" customWidth="1"/>
    <col min="4801" max="4801" width="7.6328125" bestFit="1" customWidth="1"/>
    <col min="4802" max="4802" width="10.08984375" bestFit="1" customWidth="1"/>
    <col min="4803" max="4803" width="9.1796875" bestFit="1" customWidth="1"/>
    <col min="4804" max="4804" width="11.08984375" bestFit="1" customWidth="1"/>
    <col min="4805" max="4805" width="9.1796875" bestFit="1" customWidth="1"/>
    <col min="4806" max="4806" width="11.08984375" bestFit="1" customWidth="1"/>
    <col min="4807" max="4807" width="8.6328125" bestFit="1" customWidth="1"/>
    <col min="4808" max="4808" width="11.08984375" bestFit="1" customWidth="1"/>
    <col min="4809" max="4809" width="8.6328125" bestFit="1" customWidth="1"/>
    <col min="4810" max="4810" width="11.08984375" bestFit="1" customWidth="1"/>
    <col min="4811" max="4811" width="9.1796875" bestFit="1" customWidth="1"/>
    <col min="4812" max="4812" width="11.08984375" bestFit="1" customWidth="1"/>
    <col min="4813" max="4813" width="9.1796875" bestFit="1" customWidth="1"/>
    <col min="4814" max="4814" width="11.08984375" bestFit="1" customWidth="1"/>
    <col min="4815" max="4815" width="9.1796875" bestFit="1" customWidth="1"/>
    <col min="4816" max="4816" width="11.08984375" bestFit="1" customWidth="1"/>
    <col min="4817" max="4817" width="9.1796875" bestFit="1" customWidth="1"/>
    <col min="4818" max="4818" width="11.08984375" bestFit="1" customWidth="1"/>
    <col min="4819" max="4819" width="9.1796875" bestFit="1" customWidth="1"/>
    <col min="4820" max="4820" width="11.08984375" bestFit="1" customWidth="1"/>
    <col min="4821" max="4821" width="9.1796875" bestFit="1" customWidth="1"/>
    <col min="4822" max="4822" width="11.08984375" bestFit="1" customWidth="1"/>
    <col min="4823" max="4823" width="9.1796875" bestFit="1" customWidth="1"/>
    <col min="4824" max="4824" width="11.08984375" bestFit="1" customWidth="1"/>
    <col min="4825" max="4825" width="9.1796875" bestFit="1" customWidth="1"/>
    <col min="4826" max="4826" width="11.08984375" bestFit="1" customWidth="1"/>
    <col min="4827" max="4827" width="9.1796875" bestFit="1" customWidth="1"/>
    <col min="4828" max="4828" width="11.08984375" bestFit="1" customWidth="1"/>
    <col min="4829" max="4829" width="9.1796875" bestFit="1" customWidth="1"/>
    <col min="4830" max="4830" width="11.08984375" bestFit="1" customWidth="1"/>
    <col min="4831" max="4832" width="9.1796875" bestFit="1" customWidth="1"/>
    <col min="4833" max="4833" width="8.54296875" bestFit="1" customWidth="1"/>
    <col min="4834" max="4834" width="9.1796875" bestFit="1" customWidth="1"/>
    <col min="4835" max="4835" width="11.08984375" bestFit="1" customWidth="1"/>
    <col min="4836" max="4836" width="9.1796875" bestFit="1" customWidth="1"/>
    <col min="4837" max="4837" width="11.08984375" bestFit="1" customWidth="1"/>
    <col min="4838" max="4838" width="7.6328125" bestFit="1" customWidth="1"/>
    <col min="4839" max="4839" width="10.08984375" bestFit="1" customWidth="1"/>
    <col min="4840" max="4840" width="8.6328125" bestFit="1" customWidth="1"/>
    <col min="4841" max="4841" width="11.08984375" bestFit="1" customWidth="1"/>
    <col min="4842" max="4842" width="9.1796875" bestFit="1" customWidth="1"/>
    <col min="4843" max="4843" width="10.08984375" bestFit="1" customWidth="1"/>
    <col min="4844" max="4844" width="9.1796875" bestFit="1" customWidth="1"/>
    <col min="4845" max="4845" width="11.08984375" bestFit="1" customWidth="1"/>
    <col min="4846" max="4846" width="9.1796875" bestFit="1" customWidth="1"/>
    <col min="4847" max="4847" width="11.08984375" bestFit="1" customWidth="1"/>
    <col min="4848" max="4848" width="9.1796875" bestFit="1" customWidth="1"/>
    <col min="4849" max="4849" width="11.08984375" bestFit="1" customWidth="1"/>
    <col min="4850" max="4850" width="9.1796875" bestFit="1" customWidth="1"/>
    <col min="4851" max="4851" width="11.08984375" bestFit="1" customWidth="1"/>
    <col min="4852" max="4852" width="8.6328125" bestFit="1" customWidth="1"/>
    <col min="4853" max="4853" width="11.08984375" bestFit="1" customWidth="1"/>
    <col min="4854" max="4854" width="9.1796875" bestFit="1" customWidth="1"/>
    <col min="4855" max="4855" width="10.08984375" bestFit="1" customWidth="1"/>
    <col min="4856" max="4856" width="9.1796875" bestFit="1" customWidth="1"/>
    <col min="4857" max="4857" width="11.08984375" bestFit="1" customWidth="1"/>
    <col min="4858" max="4858" width="9.1796875" bestFit="1" customWidth="1"/>
    <col min="4859" max="4859" width="11.08984375" bestFit="1" customWidth="1"/>
    <col min="4860" max="4860" width="8.6328125" bestFit="1" customWidth="1"/>
    <col min="4861" max="4861" width="11.08984375" bestFit="1" customWidth="1"/>
    <col min="4862" max="4862" width="9.1796875" bestFit="1" customWidth="1"/>
    <col min="4863" max="4863" width="11.08984375" bestFit="1" customWidth="1"/>
    <col min="4864" max="4864" width="8.6328125" bestFit="1" customWidth="1"/>
    <col min="4865" max="4865" width="11.08984375" bestFit="1" customWidth="1"/>
    <col min="4866" max="4866" width="9.1796875" bestFit="1" customWidth="1"/>
    <col min="4867" max="4867" width="11.08984375" bestFit="1" customWidth="1"/>
    <col min="4868" max="4868" width="9.1796875" bestFit="1" customWidth="1"/>
    <col min="4869" max="4869" width="11.08984375" bestFit="1" customWidth="1"/>
    <col min="4870" max="4870" width="8.08984375" bestFit="1" customWidth="1"/>
    <col min="4871" max="4871" width="8.54296875" bestFit="1" customWidth="1"/>
    <col min="4872" max="4872" width="9.1796875" bestFit="1" customWidth="1"/>
    <col min="4873" max="4873" width="11.08984375" bestFit="1" customWidth="1"/>
    <col min="4874" max="4874" width="8.6328125" bestFit="1" customWidth="1"/>
    <col min="4875" max="4875" width="11.08984375" bestFit="1" customWidth="1"/>
    <col min="4876" max="4876" width="8.6328125" bestFit="1" customWidth="1"/>
    <col min="4877" max="4877" width="11.08984375" bestFit="1" customWidth="1"/>
    <col min="4878" max="4878" width="9.1796875" bestFit="1" customWidth="1"/>
    <col min="4879" max="4879" width="11.08984375" bestFit="1" customWidth="1"/>
    <col min="4880" max="4880" width="9.1796875" bestFit="1" customWidth="1"/>
    <col min="4881" max="4881" width="11.08984375" bestFit="1" customWidth="1"/>
    <col min="4882" max="4882" width="9.1796875" bestFit="1" customWidth="1"/>
    <col min="4883" max="4883" width="11.08984375" bestFit="1" customWidth="1"/>
    <col min="4884" max="4884" width="9.1796875" bestFit="1" customWidth="1"/>
    <col min="4885" max="4885" width="11.08984375" bestFit="1" customWidth="1"/>
    <col min="4886" max="4886" width="9.1796875" bestFit="1" customWidth="1"/>
    <col min="4887" max="4887" width="11.08984375" bestFit="1" customWidth="1"/>
    <col min="4888" max="4888" width="9.1796875" bestFit="1" customWidth="1"/>
    <col min="4889" max="4889" width="11.08984375" bestFit="1" customWidth="1"/>
    <col min="4890" max="4890" width="8.6328125" bestFit="1" customWidth="1"/>
    <col min="4891" max="4891" width="11.08984375" bestFit="1" customWidth="1"/>
    <col min="4892" max="4892" width="9.1796875" bestFit="1" customWidth="1"/>
    <col min="4893" max="4893" width="8.54296875" bestFit="1" customWidth="1"/>
    <col min="4894" max="4894" width="8.6328125" bestFit="1" customWidth="1"/>
    <col min="4895" max="4895" width="11.08984375" bestFit="1" customWidth="1"/>
    <col min="4896" max="4896" width="8.6328125" bestFit="1" customWidth="1"/>
    <col min="4897" max="4897" width="11.08984375" bestFit="1" customWidth="1"/>
    <col min="4898" max="4898" width="9.1796875" bestFit="1" customWidth="1"/>
    <col min="4899" max="4899" width="11.08984375" bestFit="1" customWidth="1"/>
    <col min="4900" max="4900" width="9.1796875" bestFit="1" customWidth="1"/>
    <col min="4901" max="4901" width="11.08984375" bestFit="1" customWidth="1"/>
    <col min="4902" max="4902" width="9.1796875" bestFit="1" customWidth="1"/>
    <col min="4903" max="4903" width="11.08984375" bestFit="1" customWidth="1"/>
    <col min="4904" max="4904" width="8.6328125" bestFit="1" customWidth="1"/>
    <col min="4905" max="4905" width="11.08984375" bestFit="1" customWidth="1"/>
    <col min="4906" max="4906" width="9.1796875" bestFit="1" customWidth="1"/>
    <col min="4907" max="4907" width="11.08984375" bestFit="1" customWidth="1"/>
    <col min="4908" max="4908" width="9.1796875" bestFit="1" customWidth="1"/>
    <col min="4909" max="4909" width="11.08984375" bestFit="1" customWidth="1"/>
    <col min="4910" max="4910" width="9.1796875" bestFit="1" customWidth="1"/>
    <col min="4911" max="4911" width="11.08984375" bestFit="1" customWidth="1"/>
    <col min="4912" max="4912" width="9.1796875" bestFit="1" customWidth="1"/>
    <col min="4913" max="4913" width="11.08984375" bestFit="1" customWidth="1"/>
    <col min="4914" max="4914" width="5.6328125" bestFit="1" customWidth="1"/>
    <col min="4915" max="4915" width="8.54296875" bestFit="1" customWidth="1"/>
    <col min="4916" max="4916" width="9.1796875" bestFit="1" customWidth="1"/>
    <col min="4917" max="4917" width="11.08984375" bestFit="1" customWidth="1"/>
    <col min="4918" max="4918" width="9.1796875" bestFit="1" customWidth="1"/>
    <col min="4919" max="4919" width="11.08984375" bestFit="1" customWidth="1"/>
    <col min="4920" max="4920" width="9.1796875" bestFit="1" customWidth="1"/>
    <col min="4921" max="4921" width="11.08984375" bestFit="1" customWidth="1"/>
    <col min="4922" max="4922" width="7.6328125" bestFit="1" customWidth="1"/>
    <col min="4923" max="4923" width="10.08984375" bestFit="1" customWidth="1"/>
    <col min="4924" max="4924" width="9.1796875" bestFit="1" customWidth="1"/>
    <col min="4925" max="4925" width="11.08984375" bestFit="1" customWidth="1"/>
    <col min="4926" max="4926" width="8.6328125" bestFit="1" customWidth="1"/>
    <col min="4927" max="4927" width="11.08984375" bestFit="1" customWidth="1"/>
    <col min="4928" max="4928" width="8.6328125" bestFit="1" customWidth="1"/>
    <col min="4929" max="4929" width="11.08984375" bestFit="1" customWidth="1"/>
    <col min="4930" max="4930" width="9.1796875" bestFit="1" customWidth="1"/>
    <col min="4931" max="4931" width="11.08984375" bestFit="1" customWidth="1"/>
    <col min="4932" max="4932" width="9.1796875" bestFit="1" customWidth="1"/>
    <col min="4933" max="4933" width="11.08984375" bestFit="1" customWidth="1"/>
    <col min="4934" max="4934" width="9.1796875" bestFit="1" customWidth="1"/>
    <col min="4935" max="4935" width="11.08984375" bestFit="1" customWidth="1"/>
    <col min="4936" max="4936" width="9.1796875" bestFit="1" customWidth="1"/>
    <col min="4937" max="4937" width="11.08984375" bestFit="1" customWidth="1"/>
    <col min="4938" max="4938" width="9.1796875" bestFit="1" customWidth="1"/>
    <col min="4939" max="4939" width="11.08984375" bestFit="1" customWidth="1"/>
    <col min="4940" max="4940" width="9.1796875" bestFit="1" customWidth="1"/>
    <col min="4941" max="4941" width="11.08984375" bestFit="1" customWidth="1"/>
    <col min="4942" max="4942" width="8.6328125" bestFit="1" customWidth="1"/>
    <col min="4943" max="4943" width="11.08984375" bestFit="1" customWidth="1"/>
    <col min="4944" max="4944" width="8.6328125" bestFit="1" customWidth="1"/>
    <col min="4945" max="4945" width="11.08984375" bestFit="1" customWidth="1"/>
    <col min="4946" max="4946" width="8.6328125" bestFit="1" customWidth="1"/>
    <col min="4947" max="4947" width="11.08984375" bestFit="1" customWidth="1"/>
    <col min="4948" max="4948" width="9.1796875" bestFit="1" customWidth="1"/>
    <col min="4949" max="4949" width="11.08984375" bestFit="1" customWidth="1"/>
    <col min="4950" max="4950" width="8.6328125" bestFit="1" customWidth="1"/>
    <col min="4951" max="4951" width="11.08984375" bestFit="1" customWidth="1"/>
    <col min="4952" max="4952" width="5.6328125" bestFit="1" customWidth="1"/>
    <col min="4953" max="4953" width="8.54296875" bestFit="1" customWidth="1"/>
    <col min="4954" max="4954" width="9.1796875" bestFit="1" customWidth="1"/>
    <col min="4955" max="4955" width="10.08984375" bestFit="1" customWidth="1"/>
    <col min="4956" max="4956" width="9.1796875" bestFit="1" customWidth="1"/>
    <col min="4957" max="4957" width="11.08984375" bestFit="1" customWidth="1"/>
    <col min="4958" max="4958" width="9.1796875" bestFit="1" customWidth="1"/>
    <col min="4959" max="4959" width="10.08984375" bestFit="1" customWidth="1"/>
    <col min="4960" max="4960" width="9.1796875" bestFit="1" customWidth="1"/>
    <col min="4961" max="4961" width="11.08984375" bestFit="1" customWidth="1"/>
    <col min="4962" max="4962" width="9.1796875" bestFit="1" customWidth="1"/>
    <col min="4963" max="4963" width="11.08984375" bestFit="1" customWidth="1"/>
    <col min="4964" max="4964" width="9.1796875" bestFit="1" customWidth="1"/>
    <col min="4965" max="4965" width="11.08984375" bestFit="1" customWidth="1"/>
    <col min="4966" max="4966" width="9.1796875" bestFit="1" customWidth="1"/>
    <col min="4967" max="4967" width="11.08984375" bestFit="1" customWidth="1"/>
    <col min="4968" max="4968" width="8.6328125" bestFit="1" customWidth="1"/>
    <col min="4969" max="4969" width="11.08984375" bestFit="1" customWidth="1"/>
    <col min="4970" max="4970" width="9.1796875" bestFit="1" customWidth="1"/>
    <col min="4971" max="4971" width="11.08984375" bestFit="1" customWidth="1"/>
    <col min="4972" max="4972" width="9.1796875" bestFit="1" customWidth="1"/>
    <col min="4973" max="4973" width="11.08984375" bestFit="1" customWidth="1"/>
    <col min="4974" max="4974" width="8.6328125" bestFit="1" customWidth="1"/>
    <col min="4975" max="4975" width="11.08984375" bestFit="1" customWidth="1"/>
    <col min="4976" max="4976" width="9.1796875" bestFit="1" customWidth="1"/>
    <col min="4977" max="4977" width="11.08984375" bestFit="1" customWidth="1"/>
    <col min="4978" max="4978" width="8.6328125" bestFit="1" customWidth="1"/>
    <col min="4979" max="4979" width="11.08984375" bestFit="1" customWidth="1"/>
    <col min="4980" max="4980" width="9.1796875" bestFit="1" customWidth="1"/>
    <col min="4981" max="4981" width="11.08984375" bestFit="1" customWidth="1"/>
    <col min="4982" max="4982" width="8.6328125" bestFit="1" customWidth="1"/>
    <col min="4983" max="4983" width="11.08984375" bestFit="1" customWidth="1"/>
    <col min="4984" max="4984" width="9.1796875" bestFit="1" customWidth="1"/>
    <col min="4985" max="4985" width="10.08984375" bestFit="1" customWidth="1"/>
    <col min="4986" max="4986" width="9.1796875" bestFit="1" customWidth="1"/>
    <col min="4987" max="4987" width="11.08984375" bestFit="1" customWidth="1"/>
    <col min="4988" max="4988" width="9.1796875" bestFit="1" customWidth="1"/>
    <col min="4989" max="4989" width="11.08984375" bestFit="1" customWidth="1"/>
    <col min="4990" max="4990" width="9.1796875" bestFit="1" customWidth="1"/>
    <col min="4991" max="4991" width="11.08984375" bestFit="1" customWidth="1"/>
    <col min="4992" max="4992" width="9.1796875" bestFit="1" customWidth="1"/>
    <col min="4993" max="4993" width="11.08984375" bestFit="1" customWidth="1"/>
    <col min="4994" max="4994" width="9.1796875" bestFit="1" customWidth="1"/>
    <col min="4995" max="4995" width="11.08984375" bestFit="1" customWidth="1"/>
    <col min="4996" max="4996" width="9.1796875" bestFit="1" customWidth="1"/>
    <col min="4997" max="4997" width="11.08984375" bestFit="1" customWidth="1"/>
    <col min="4998" max="4998" width="9.1796875" bestFit="1" customWidth="1"/>
    <col min="4999" max="4999" width="11.08984375" bestFit="1" customWidth="1"/>
    <col min="5000" max="5000" width="9.1796875" bestFit="1" customWidth="1"/>
    <col min="5001" max="5001" width="11.08984375" bestFit="1" customWidth="1"/>
    <col min="5002" max="5002" width="9.1796875" bestFit="1" customWidth="1"/>
    <col min="5003" max="5003" width="11.08984375" bestFit="1" customWidth="1"/>
    <col min="5004" max="5004" width="9.1796875" bestFit="1" customWidth="1"/>
    <col min="5005" max="5005" width="11.08984375" bestFit="1" customWidth="1"/>
    <col min="5006" max="5006" width="8.6328125" bestFit="1" customWidth="1"/>
    <col min="5007" max="5007" width="11.08984375" bestFit="1" customWidth="1"/>
    <col min="5008" max="5008" width="8.6328125" bestFit="1" customWidth="1"/>
    <col min="5009" max="5009" width="11.08984375" bestFit="1" customWidth="1"/>
    <col min="5010" max="5010" width="9.1796875" bestFit="1" customWidth="1"/>
    <col min="5011" max="5011" width="10.08984375" bestFit="1" customWidth="1"/>
    <col min="5012" max="5013" width="9.1796875" bestFit="1" customWidth="1"/>
    <col min="5014" max="5014" width="11.08984375" bestFit="1" customWidth="1"/>
    <col min="5015" max="5015" width="8.6328125" bestFit="1" customWidth="1"/>
    <col min="5016" max="5016" width="11.08984375" bestFit="1" customWidth="1"/>
    <col min="5017" max="5017" width="9.1796875" bestFit="1" customWidth="1"/>
    <col min="5018" max="5018" width="11.08984375" bestFit="1" customWidth="1"/>
    <col min="5019" max="5019" width="9.1796875" bestFit="1" customWidth="1"/>
    <col min="5020" max="5020" width="11.08984375" bestFit="1" customWidth="1"/>
    <col min="5021" max="5021" width="9.1796875" bestFit="1" customWidth="1"/>
    <col min="5022" max="5022" width="11.08984375" bestFit="1" customWidth="1"/>
    <col min="5023" max="5023" width="9.1796875" bestFit="1" customWidth="1"/>
    <col min="5024" max="5024" width="11.08984375" bestFit="1" customWidth="1"/>
    <col min="5025" max="5025" width="9.1796875" bestFit="1" customWidth="1"/>
    <col min="5026" max="5026" width="10.08984375" bestFit="1" customWidth="1"/>
    <col min="5027" max="5027" width="5.6328125" bestFit="1" customWidth="1"/>
    <col min="5028" max="5028" width="8.54296875" bestFit="1" customWidth="1"/>
    <col min="5029" max="5029" width="9.1796875" bestFit="1" customWidth="1"/>
    <col min="5030" max="5030" width="11.08984375" bestFit="1" customWidth="1"/>
    <col min="5031" max="5031" width="9.1796875" bestFit="1" customWidth="1"/>
    <col min="5032" max="5032" width="11.08984375" bestFit="1" customWidth="1"/>
    <col min="5033" max="5033" width="9.1796875" bestFit="1" customWidth="1"/>
    <col min="5034" max="5034" width="11.08984375" bestFit="1" customWidth="1"/>
    <col min="5035" max="5035" width="8.6328125" bestFit="1" customWidth="1"/>
    <col min="5036" max="5036" width="11.08984375" bestFit="1" customWidth="1"/>
    <col min="5037" max="5038" width="9.1796875" bestFit="1" customWidth="1"/>
    <col min="5039" max="5039" width="8.54296875" bestFit="1" customWidth="1"/>
    <col min="5040" max="5040" width="9.1796875" bestFit="1" customWidth="1"/>
    <col min="5041" max="5041" width="11.08984375" bestFit="1" customWidth="1"/>
    <col min="5042" max="5042" width="9.1796875" bestFit="1" customWidth="1"/>
    <col min="5043" max="5043" width="11.08984375" bestFit="1" customWidth="1"/>
    <col min="5044" max="5044" width="9.1796875" bestFit="1" customWidth="1"/>
    <col min="5045" max="5045" width="10.08984375" bestFit="1" customWidth="1"/>
    <col min="5046" max="5046" width="8.6328125" bestFit="1" customWidth="1"/>
    <col min="5047" max="5047" width="11.08984375" bestFit="1" customWidth="1"/>
    <col min="5048" max="5048" width="9.1796875" bestFit="1" customWidth="1"/>
    <col min="5049" max="5049" width="11.08984375" bestFit="1" customWidth="1"/>
    <col min="5050" max="5050" width="8.6328125" bestFit="1" customWidth="1"/>
    <col min="5051" max="5051" width="11.08984375" bestFit="1" customWidth="1"/>
    <col min="5052" max="5052" width="9.1796875" bestFit="1" customWidth="1"/>
    <col min="5053" max="5053" width="11.08984375" bestFit="1" customWidth="1"/>
    <col min="5054" max="5054" width="9.1796875" bestFit="1" customWidth="1"/>
    <col min="5055" max="5055" width="11.08984375" bestFit="1" customWidth="1"/>
    <col min="5056" max="5056" width="9.1796875" bestFit="1" customWidth="1"/>
    <col min="5057" max="5057" width="11.08984375" bestFit="1" customWidth="1"/>
    <col min="5058" max="5058" width="8.6328125" bestFit="1" customWidth="1"/>
    <col min="5059" max="5059" width="11.08984375" bestFit="1" customWidth="1"/>
    <col min="5060" max="5060" width="9.1796875" bestFit="1" customWidth="1"/>
    <col min="5061" max="5061" width="10.08984375" bestFit="1" customWidth="1"/>
    <col min="5062" max="5062" width="9.1796875" bestFit="1" customWidth="1"/>
    <col min="5063" max="5063" width="11.08984375" bestFit="1" customWidth="1"/>
    <col min="5064" max="5064" width="9.1796875" bestFit="1" customWidth="1"/>
    <col min="5065" max="5065" width="11.08984375" bestFit="1" customWidth="1"/>
    <col min="5066" max="5066" width="9.1796875" bestFit="1" customWidth="1"/>
    <col min="5067" max="5067" width="11.08984375" bestFit="1" customWidth="1"/>
    <col min="5068" max="5068" width="9.1796875" bestFit="1" customWidth="1"/>
    <col min="5069" max="5069" width="11.08984375" bestFit="1" customWidth="1"/>
    <col min="5070" max="5070" width="8.6328125" bestFit="1" customWidth="1"/>
    <col min="5071" max="5071" width="11.08984375" bestFit="1" customWidth="1"/>
    <col min="5072" max="5072" width="8.6328125" bestFit="1" customWidth="1"/>
    <col min="5073" max="5073" width="11.08984375" bestFit="1" customWidth="1"/>
    <col min="5074" max="5074" width="9.1796875" bestFit="1" customWidth="1"/>
    <col min="5075" max="5075" width="11.08984375" bestFit="1" customWidth="1"/>
    <col min="5076" max="5076" width="9.1796875" bestFit="1" customWidth="1"/>
    <col min="5077" max="5077" width="11.08984375" bestFit="1" customWidth="1"/>
    <col min="5078" max="5078" width="7.6328125" bestFit="1" customWidth="1"/>
    <col min="5079" max="5079" width="10.08984375" bestFit="1" customWidth="1"/>
    <col min="5080" max="5080" width="9.1796875" bestFit="1" customWidth="1"/>
    <col min="5081" max="5081" width="11.08984375" bestFit="1" customWidth="1"/>
    <col min="5082" max="5082" width="9.1796875" bestFit="1" customWidth="1"/>
    <col min="5083" max="5083" width="11.08984375" bestFit="1" customWidth="1"/>
    <col min="5084" max="5084" width="9.1796875" bestFit="1" customWidth="1"/>
    <col min="5085" max="5085" width="11.08984375" bestFit="1" customWidth="1"/>
    <col min="5086" max="5086" width="8.6328125" bestFit="1" customWidth="1"/>
    <col min="5087" max="5087" width="11.08984375" bestFit="1" customWidth="1"/>
    <col min="5088" max="5088" width="9.1796875" bestFit="1" customWidth="1"/>
    <col min="5089" max="5089" width="11.08984375" bestFit="1" customWidth="1"/>
    <col min="5090" max="5090" width="9.1796875" bestFit="1" customWidth="1"/>
    <col min="5091" max="5091" width="11.08984375" bestFit="1" customWidth="1"/>
    <col min="5092" max="5092" width="9.1796875" bestFit="1" customWidth="1"/>
    <col min="5093" max="5093" width="11.08984375" bestFit="1" customWidth="1"/>
    <col min="5094" max="5094" width="8.6328125" bestFit="1" customWidth="1"/>
    <col min="5095" max="5095" width="11.08984375" bestFit="1" customWidth="1"/>
    <col min="5096" max="5096" width="9.1796875" bestFit="1" customWidth="1"/>
    <col min="5097" max="5097" width="10.08984375" bestFit="1" customWidth="1"/>
    <col min="5098" max="5098" width="8.6328125" bestFit="1" customWidth="1"/>
    <col min="5099" max="5099" width="11.08984375" bestFit="1" customWidth="1"/>
    <col min="5100" max="5100" width="9.1796875" bestFit="1" customWidth="1"/>
    <col min="5101" max="5101" width="11.08984375" bestFit="1" customWidth="1"/>
    <col min="5102" max="5102" width="9.1796875" bestFit="1" customWidth="1"/>
    <col min="5103" max="5103" width="11.08984375" bestFit="1" customWidth="1"/>
    <col min="5104" max="5104" width="9.1796875" bestFit="1" customWidth="1"/>
    <col min="5105" max="5105" width="11.08984375" bestFit="1" customWidth="1"/>
    <col min="5106" max="5106" width="9.1796875" bestFit="1" customWidth="1"/>
    <col min="5107" max="5107" width="11.08984375" bestFit="1" customWidth="1"/>
    <col min="5108" max="5108" width="8.6328125" bestFit="1" customWidth="1"/>
    <col min="5109" max="5109" width="11.08984375" bestFit="1" customWidth="1"/>
    <col min="5110" max="5110" width="9.1796875" bestFit="1" customWidth="1"/>
    <col min="5111" max="5111" width="11.08984375" bestFit="1" customWidth="1"/>
    <col min="5112" max="5112" width="9.1796875" bestFit="1" customWidth="1"/>
    <col min="5113" max="5113" width="11.08984375" bestFit="1" customWidth="1"/>
    <col min="5114" max="5114" width="9.1796875" bestFit="1" customWidth="1"/>
    <col min="5115" max="5115" width="10.08984375" bestFit="1" customWidth="1"/>
    <col min="5116" max="5116" width="9.1796875" bestFit="1" customWidth="1"/>
    <col min="5117" max="5117" width="11.08984375" bestFit="1" customWidth="1"/>
    <col min="5118" max="5118" width="9.1796875" bestFit="1" customWidth="1"/>
    <col min="5119" max="5119" width="11.08984375" bestFit="1" customWidth="1"/>
    <col min="5120" max="5120" width="9.1796875" bestFit="1" customWidth="1"/>
    <col min="5121" max="5121" width="11.08984375" bestFit="1" customWidth="1"/>
    <col min="5122" max="5122" width="9.1796875" bestFit="1" customWidth="1"/>
    <col min="5123" max="5123" width="11.08984375" bestFit="1" customWidth="1"/>
    <col min="5124" max="5124" width="9.1796875" bestFit="1" customWidth="1"/>
    <col min="5125" max="5125" width="11.08984375" bestFit="1" customWidth="1"/>
    <col min="5126" max="5126" width="9.1796875" bestFit="1" customWidth="1"/>
    <col min="5127" max="5127" width="11.08984375" bestFit="1" customWidth="1"/>
    <col min="5128" max="5128" width="8.6328125" bestFit="1" customWidth="1"/>
    <col min="5129" max="5129" width="11.08984375" bestFit="1" customWidth="1"/>
    <col min="5130" max="5130" width="9.1796875" bestFit="1" customWidth="1"/>
    <col min="5131" max="5131" width="11.08984375" bestFit="1" customWidth="1"/>
    <col min="5132" max="5132" width="8.6328125" bestFit="1" customWidth="1"/>
    <col min="5133" max="5133" width="11.08984375" bestFit="1" customWidth="1"/>
    <col min="5134" max="5134" width="9.1796875" bestFit="1" customWidth="1"/>
    <col min="5135" max="5135" width="11.08984375" bestFit="1" customWidth="1"/>
    <col min="5136" max="5136" width="9.1796875" bestFit="1" customWidth="1"/>
    <col min="5137" max="5137" width="11.08984375" bestFit="1" customWidth="1"/>
    <col min="5138" max="5138" width="9.1796875" bestFit="1" customWidth="1"/>
    <col min="5139" max="5139" width="11.08984375" bestFit="1" customWidth="1"/>
    <col min="5140" max="5140" width="9.1796875" bestFit="1" customWidth="1"/>
    <col min="5141" max="5141" width="10.08984375" bestFit="1" customWidth="1"/>
    <col min="5142" max="5142" width="9.1796875" bestFit="1" customWidth="1"/>
    <col min="5143" max="5143" width="11.08984375" bestFit="1" customWidth="1"/>
    <col min="5144" max="5144" width="8.6328125" bestFit="1" customWidth="1"/>
    <col min="5145" max="5145" width="11.08984375" bestFit="1" customWidth="1"/>
    <col min="5146" max="5146" width="9.1796875" bestFit="1" customWidth="1"/>
    <col min="5147" max="5147" width="11.08984375" bestFit="1" customWidth="1"/>
    <col min="5148" max="5148" width="9.1796875" bestFit="1" customWidth="1"/>
    <col min="5149" max="5149" width="11.08984375" bestFit="1" customWidth="1"/>
    <col min="5150" max="5150" width="9.1796875" bestFit="1" customWidth="1"/>
    <col min="5151" max="5151" width="11.08984375" bestFit="1" customWidth="1"/>
    <col min="5152" max="5152" width="9.1796875" bestFit="1" customWidth="1"/>
    <col min="5153" max="5153" width="11.08984375" bestFit="1" customWidth="1"/>
    <col min="5154" max="5154" width="9.1796875" bestFit="1" customWidth="1"/>
    <col min="5155" max="5155" width="11.08984375" bestFit="1" customWidth="1"/>
    <col min="5156" max="5156" width="9.1796875" bestFit="1" customWidth="1"/>
    <col min="5157" max="5157" width="11.08984375" bestFit="1" customWidth="1"/>
    <col min="5158" max="5158" width="9.1796875" bestFit="1" customWidth="1"/>
    <col min="5159" max="5159" width="11.08984375" bestFit="1" customWidth="1"/>
    <col min="5160" max="5160" width="9.1796875" bestFit="1" customWidth="1"/>
    <col min="5161" max="5161" width="11.08984375" bestFit="1" customWidth="1"/>
    <col min="5162" max="5162" width="7.6328125" bestFit="1" customWidth="1"/>
    <col min="5163" max="5163" width="10.08984375" bestFit="1" customWidth="1"/>
    <col min="5164" max="5164" width="9.1796875" bestFit="1" customWidth="1"/>
    <col min="5165" max="5165" width="11.08984375" bestFit="1" customWidth="1"/>
    <col min="5166" max="5166" width="9.1796875" bestFit="1" customWidth="1"/>
    <col min="5167" max="5167" width="11.08984375" bestFit="1" customWidth="1"/>
    <col min="5168" max="5168" width="5.6328125" bestFit="1" customWidth="1"/>
    <col min="5169" max="5169" width="8.54296875" bestFit="1" customWidth="1"/>
    <col min="5170" max="5170" width="9.1796875" bestFit="1" customWidth="1"/>
    <col min="5171" max="5171" width="11.08984375" bestFit="1" customWidth="1"/>
    <col min="5172" max="5172" width="9.1796875" bestFit="1" customWidth="1"/>
    <col min="5173" max="5173" width="11.08984375" bestFit="1" customWidth="1"/>
    <col min="5174" max="5174" width="9.1796875" bestFit="1" customWidth="1"/>
    <col min="5175" max="5175" width="10.08984375" bestFit="1" customWidth="1"/>
    <col min="5176" max="5176" width="5.6328125" bestFit="1" customWidth="1"/>
    <col min="5177" max="5177" width="8.54296875" bestFit="1" customWidth="1"/>
    <col min="5178" max="5178" width="9.1796875" bestFit="1" customWidth="1"/>
    <col min="5179" max="5179" width="11.08984375" bestFit="1" customWidth="1"/>
    <col min="5180" max="5180" width="8.6328125" bestFit="1" customWidth="1"/>
    <col min="5181" max="5181" width="11.08984375" bestFit="1" customWidth="1"/>
    <col min="5182" max="5182" width="9.1796875" bestFit="1" customWidth="1"/>
    <col min="5183" max="5183" width="11.08984375" bestFit="1" customWidth="1"/>
    <col min="5184" max="5184" width="9.1796875" bestFit="1" customWidth="1"/>
    <col min="5185" max="5185" width="11.08984375" bestFit="1" customWidth="1"/>
    <col min="5186" max="5186" width="9.1796875" bestFit="1" customWidth="1"/>
    <col min="5187" max="5187" width="11.08984375" bestFit="1" customWidth="1"/>
    <col min="5188" max="5188" width="8.08984375" bestFit="1" customWidth="1"/>
    <col min="5189" max="5189" width="10.08984375" bestFit="1" customWidth="1"/>
    <col min="5190" max="5190" width="8.6328125" bestFit="1" customWidth="1"/>
    <col min="5191" max="5191" width="11.08984375" bestFit="1" customWidth="1"/>
    <col min="5192" max="5192" width="9.1796875" bestFit="1" customWidth="1"/>
    <col min="5193" max="5193" width="11.08984375" bestFit="1" customWidth="1"/>
    <col min="5194" max="5194" width="9.1796875" bestFit="1" customWidth="1"/>
    <col min="5195" max="5195" width="11.08984375" bestFit="1" customWidth="1"/>
    <col min="5196" max="5196" width="5.6328125" bestFit="1" customWidth="1"/>
    <col min="5197" max="5197" width="8.54296875" bestFit="1" customWidth="1"/>
    <col min="5198" max="5198" width="8.6328125" bestFit="1" customWidth="1"/>
    <col min="5199" max="5199" width="11.08984375" bestFit="1" customWidth="1"/>
    <col min="5200" max="5200" width="9.1796875" bestFit="1" customWidth="1"/>
    <col min="5201" max="5201" width="11.08984375" bestFit="1" customWidth="1"/>
    <col min="5202" max="5202" width="8.6328125" bestFit="1" customWidth="1"/>
    <col min="5203" max="5203" width="11.08984375" bestFit="1" customWidth="1"/>
    <col min="5204" max="5204" width="9.1796875" bestFit="1" customWidth="1"/>
    <col min="5205" max="5205" width="11.08984375" bestFit="1" customWidth="1"/>
    <col min="5206" max="5206" width="9.1796875" bestFit="1" customWidth="1"/>
    <col min="5207" max="5207" width="10.08984375" bestFit="1" customWidth="1"/>
    <col min="5208" max="5208" width="9.1796875" bestFit="1" customWidth="1"/>
    <col min="5209" max="5209" width="11.08984375" bestFit="1" customWidth="1"/>
    <col min="5210" max="5210" width="9.1796875" bestFit="1" customWidth="1"/>
    <col min="5211" max="5211" width="11.08984375" bestFit="1" customWidth="1"/>
    <col min="5212" max="5212" width="8.6328125" bestFit="1" customWidth="1"/>
    <col min="5213" max="5213" width="11.08984375" bestFit="1" customWidth="1"/>
    <col min="5214" max="5214" width="9.1796875" bestFit="1" customWidth="1"/>
    <col min="5215" max="5215" width="11.08984375" bestFit="1" customWidth="1"/>
    <col min="5216" max="5216" width="9.1796875" bestFit="1" customWidth="1"/>
    <col min="5217" max="5217" width="11.08984375" bestFit="1" customWidth="1"/>
    <col min="5218" max="5219" width="9.1796875" bestFit="1" customWidth="1"/>
    <col min="5220" max="5220" width="8.54296875" bestFit="1" customWidth="1"/>
    <col min="5221" max="5221" width="9.1796875" bestFit="1" customWidth="1"/>
    <col min="5222" max="5222" width="10.08984375" bestFit="1" customWidth="1"/>
    <col min="5223" max="5223" width="9.1796875" bestFit="1" customWidth="1"/>
    <col min="5224" max="5224" width="11.08984375" bestFit="1" customWidth="1"/>
    <col min="5225" max="5225" width="9.1796875" bestFit="1" customWidth="1"/>
    <col min="5226" max="5226" width="11.08984375" bestFit="1" customWidth="1"/>
    <col min="5227" max="5227" width="9.1796875" bestFit="1" customWidth="1"/>
    <col min="5228" max="5228" width="11.08984375" bestFit="1" customWidth="1"/>
    <col min="5229" max="5229" width="9.1796875" bestFit="1" customWidth="1"/>
    <col min="5230" max="5230" width="11.08984375" bestFit="1" customWidth="1"/>
    <col min="5231" max="5231" width="9.1796875" bestFit="1" customWidth="1"/>
    <col min="5232" max="5232" width="11.08984375" bestFit="1" customWidth="1"/>
    <col min="5233" max="5233" width="9.1796875" bestFit="1" customWidth="1"/>
    <col min="5234" max="5234" width="11.08984375" bestFit="1" customWidth="1"/>
    <col min="5235" max="5235" width="8.6328125" bestFit="1" customWidth="1"/>
    <col min="5236" max="5236" width="11.08984375" bestFit="1" customWidth="1"/>
    <col min="5237" max="5237" width="8.6328125" bestFit="1" customWidth="1"/>
    <col min="5238" max="5238" width="11.08984375" bestFit="1" customWidth="1"/>
    <col min="5239" max="5239" width="9.1796875" bestFit="1" customWidth="1"/>
    <col min="5240" max="5240" width="11.08984375" bestFit="1" customWidth="1"/>
    <col min="5241" max="5241" width="9.1796875" bestFit="1" customWidth="1"/>
    <col min="5242" max="5242" width="11.08984375" bestFit="1" customWidth="1"/>
    <col min="5243" max="5243" width="9.1796875" bestFit="1" customWidth="1"/>
    <col min="5244" max="5244" width="11.08984375" bestFit="1" customWidth="1"/>
    <col min="5245" max="5245" width="8.6328125" bestFit="1" customWidth="1"/>
    <col min="5246" max="5246" width="11.08984375" bestFit="1" customWidth="1"/>
    <col min="5247" max="5247" width="8.6328125" bestFit="1" customWidth="1"/>
    <col min="5248" max="5248" width="11.08984375" bestFit="1" customWidth="1"/>
    <col min="5249" max="5249" width="8.6328125" bestFit="1" customWidth="1"/>
    <col min="5250" max="5250" width="11.08984375" bestFit="1" customWidth="1"/>
    <col min="5251" max="5251" width="9.1796875" bestFit="1" customWidth="1"/>
    <col min="5252" max="5252" width="11.08984375" bestFit="1" customWidth="1"/>
    <col min="5253" max="5253" width="8.6328125" bestFit="1" customWidth="1"/>
    <col min="5254" max="5254" width="11.08984375" bestFit="1" customWidth="1"/>
    <col min="5255" max="5255" width="7.6328125" bestFit="1" customWidth="1"/>
    <col min="5256" max="5256" width="10.08984375" bestFit="1" customWidth="1"/>
    <col min="5257" max="5257" width="8.6328125" bestFit="1" customWidth="1"/>
    <col min="5258" max="5258" width="11.08984375" bestFit="1" customWidth="1"/>
    <col min="5259" max="5259" width="9.1796875" bestFit="1" customWidth="1"/>
    <col min="5260" max="5260" width="11.08984375" bestFit="1" customWidth="1"/>
    <col min="5261" max="5261" width="5.6328125" bestFit="1" customWidth="1"/>
    <col min="5262" max="5262" width="8.54296875" bestFit="1" customWidth="1"/>
    <col min="5263" max="5263" width="9.1796875" bestFit="1" customWidth="1"/>
    <col min="5264" max="5264" width="11.08984375" bestFit="1" customWidth="1"/>
    <col min="5265" max="5265" width="9.1796875" bestFit="1" customWidth="1"/>
    <col min="5266" max="5266" width="11.08984375" bestFit="1" customWidth="1"/>
    <col min="5267" max="5267" width="9.1796875" bestFit="1" customWidth="1"/>
    <col min="5268" max="5268" width="11.08984375" bestFit="1" customWidth="1"/>
    <col min="5269" max="5269" width="7.6328125" bestFit="1" customWidth="1"/>
    <col min="5270" max="5270" width="10.08984375" bestFit="1" customWidth="1"/>
    <col min="5271" max="5271" width="9.1796875" bestFit="1" customWidth="1"/>
    <col min="5272" max="5272" width="11.08984375" bestFit="1" customWidth="1"/>
    <col min="5273" max="5273" width="9.1796875" bestFit="1" customWidth="1"/>
    <col min="5274" max="5274" width="10.08984375" bestFit="1" customWidth="1"/>
    <col min="5275" max="5275" width="9.1796875" bestFit="1" customWidth="1"/>
    <col min="5276" max="5276" width="11.08984375" bestFit="1" customWidth="1"/>
    <col min="5277" max="5277" width="8.6328125" bestFit="1" customWidth="1"/>
    <col min="5278" max="5278" width="11.08984375" bestFit="1" customWidth="1"/>
    <col min="5279" max="5279" width="9.1796875" bestFit="1" customWidth="1"/>
    <col min="5280" max="5280" width="11.08984375" bestFit="1" customWidth="1"/>
    <col min="5281" max="5281" width="8.6328125" bestFit="1" customWidth="1"/>
    <col min="5282" max="5282" width="11.08984375" bestFit="1" customWidth="1"/>
    <col min="5283" max="5283" width="9.1796875" bestFit="1" customWidth="1"/>
    <col min="5284" max="5284" width="11.08984375" bestFit="1" customWidth="1"/>
    <col min="5285" max="5285" width="8.08984375" bestFit="1" customWidth="1"/>
    <col min="5286" max="5286" width="8.54296875" bestFit="1" customWidth="1"/>
    <col min="5287" max="5287" width="9.1796875" bestFit="1" customWidth="1"/>
    <col min="5288" max="5288" width="11.08984375" bestFit="1" customWidth="1"/>
    <col min="5289" max="5289" width="9.1796875" bestFit="1" customWidth="1"/>
    <col min="5290" max="5290" width="11.08984375" bestFit="1" customWidth="1"/>
    <col min="5291" max="5291" width="9.1796875" bestFit="1" customWidth="1"/>
    <col min="5292" max="5292" width="11.08984375" bestFit="1" customWidth="1"/>
    <col min="5293" max="5293" width="9.1796875" bestFit="1" customWidth="1"/>
    <col min="5294" max="5294" width="11.08984375" bestFit="1" customWidth="1"/>
    <col min="5295" max="5295" width="9.1796875" bestFit="1" customWidth="1"/>
    <col min="5296" max="5296" width="11.08984375" bestFit="1" customWidth="1"/>
    <col min="5297" max="5297" width="9.1796875" bestFit="1" customWidth="1"/>
    <col min="5298" max="5298" width="11.08984375" bestFit="1" customWidth="1"/>
    <col min="5299" max="5299" width="9.1796875" bestFit="1" customWidth="1"/>
    <col min="5300" max="5300" width="11.08984375" bestFit="1" customWidth="1"/>
    <col min="5301" max="5301" width="8.6328125" bestFit="1" customWidth="1"/>
    <col min="5302" max="5302" width="11.08984375" bestFit="1" customWidth="1"/>
    <col min="5303" max="5303" width="9.1796875" bestFit="1" customWidth="1"/>
    <col min="5304" max="5304" width="10.08984375" bestFit="1" customWidth="1"/>
    <col min="5305" max="5305" width="9.1796875" bestFit="1" customWidth="1"/>
    <col min="5306" max="5306" width="11.08984375" bestFit="1" customWidth="1"/>
    <col min="5307" max="5307" width="9.1796875" bestFit="1" customWidth="1"/>
    <col min="5308" max="5308" width="11.08984375" bestFit="1" customWidth="1"/>
    <col min="5309" max="5309" width="9.1796875" bestFit="1" customWidth="1"/>
    <col min="5310" max="5310" width="11.08984375" bestFit="1" customWidth="1"/>
    <col min="5311" max="5311" width="9.1796875" bestFit="1" customWidth="1"/>
    <col min="5312" max="5312" width="11.08984375" bestFit="1" customWidth="1"/>
    <col min="5313" max="5313" width="5.6328125" bestFit="1" customWidth="1"/>
    <col min="5314" max="5314" width="8.54296875" bestFit="1" customWidth="1"/>
    <col min="5315" max="5315" width="9.1796875" bestFit="1" customWidth="1"/>
    <col min="5316" max="5316" width="11.08984375" bestFit="1" customWidth="1"/>
    <col min="5317" max="5317" width="9.1796875" bestFit="1" customWidth="1"/>
    <col min="5318" max="5318" width="11.08984375" bestFit="1" customWidth="1"/>
    <col min="5319" max="5319" width="9.1796875" bestFit="1" customWidth="1"/>
    <col min="5320" max="5320" width="11.08984375" bestFit="1" customWidth="1"/>
    <col min="5321" max="5321" width="9.1796875" bestFit="1" customWidth="1"/>
    <col min="5322" max="5322" width="11.08984375" bestFit="1" customWidth="1"/>
    <col min="5323" max="5323" width="8.08984375" bestFit="1" customWidth="1"/>
    <col min="5324" max="5324" width="10.08984375" bestFit="1" customWidth="1"/>
    <col min="5325" max="5325" width="9.1796875" bestFit="1" customWidth="1"/>
    <col min="5326" max="5326" width="11.08984375" bestFit="1" customWidth="1"/>
    <col min="5327" max="5327" width="9.1796875" bestFit="1" customWidth="1"/>
    <col min="5328" max="5328" width="11.08984375" bestFit="1" customWidth="1"/>
    <col min="5329" max="5329" width="9.1796875" bestFit="1" customWidth="1"/>
    <col min="5330" max="5330" width="11.08984375" bestFit="1" customWidth="1"/>
    <col min="5331" max="5331" width="9.1796875" bestFit="1" customWidth="1"/>
    <col min="5332" max="5332" width="11.08984375" bestFit="1" customWidth="1"/>
    <col min="5333" max="5333" width="7.6328125" bestFit="1" customWidth="1"/>
    <col min="5334" max="5334" width="10.08984375" bestFit="1" customWidth="1"/>
    <col min="5335" max="5337" width="9.1796875" bestFit="1" customWidth="1"/>
    <col min="5338" max="5338" width="8.54296875" bestFit="1" customWidth="1"/>
    <col min="5339" max="5339" width="8.6328125" bestFit="1" customWidth="1"/>
    <col min="5340" max="5340" width="11.08984375" bestFit="1" customWidth="1"/>
    <col min="5341" max="5341" width="9.1796875" bestFit="1" customWidth="1"/>
    <col min="5342" max="5342" width="11.08984375" bestFit="1" customWidth="1"/>
    <col min="5343" max="5343" width="9.1796875" bestFit="1" customWidth="1"/>
    <col min="5344" max="5344" width="11.08984375" bestFit="1" customWidth="1"/>
    <col min="5345" max="5345" width="8.6328125" bestFit="1" customWidth="1"/>
    <col min="5346" max="5346" width="11.08984375" bestFit="1" customWidth="1"/>
    <col min="5347" max="5347" width="8.6328125" bestFit="1" customWidth="1"/>
    <col min="5348" max="5348" width="11.08984375" bestFit="1" customWidth="1"/>
    <col min="5349" max="5349" width="9.1796875" bestFit="1" customWidth="1"/>
    <col min="5350" max="5350" width="11.08984375" bestFit="1" customWidth="1"/>
    <col min="5351" max="5351" width="9.1796875" bestFit="1" customWidth="1"/>
    <col min="5352" max="5352" width="11.08984375" bestFit="1" customWidth="1"/>
    <col min="5353" max="5353" width="9.1796875" bestFit="1" customWidth="1"/>
    <col min="5354" max="5354" width="11.08984375" bestFit="1" customWidth="1"/>
    <col min="5355" max="5355" width="9.1796875" bestFit="1" customWidth="1"/>
    <col min="5356" max="5356" width="11.08984375" bestFit="1" customWidth="1"/>
    <col min="5357" max="5357" width="9.1796875" bestFit="1" customWidth="1"/>
    <col min="5358" max="5358" width="11.08984375" bestFit="1" customWidth="1"/>
    <col min="5359" max="5359" width="9.1796875" bestFit="1" customWidth="1"/>
    <col min="5360" max="5360" width="11.08984375" bestFit="1" customWidth="1"/>
    <col min="5361" max="5361" width="9.1796875" bestFit="1" customWidth="1"/>
    <col min="5362" max="5362" width="11.08984375" bestFit="1" customWidth="1"/>
    <col min="5363" max="5363" width="9.1796875" bestFit="1" customWidth="1"/>
    <col min="5364" max="5364" width="11.08984375" bestFit="1" customWidth="1"/>
    <col min="5365" max="5365" width="8.6328125" bestFit="1" customWidth="1"/>
    <col min="5366" max="5366" width="11.08984375" bestFit="1" customWidth="1"/>
    <col min="5367" max="5367" width="9.1796875" bestFit="1" customWidth="1"/>
    <col min="5368" max="5368" width="11.08984375" bestFit="1" customWidth="1"/>
    <col min="5369" max="5369" width="9.1796875" bestFit="1" customWidth="1"/>
    <col min="5370" max="5370" width="11.08984375" bestFit="1" customWidth="1"/>
    <col min="5371" max="5371" width="9.1796875" bestFit="1" customWidth="1"/>
    <col min="5372" max="5372" width="8.54296875" bestFit="1" customWidth="1"/>
    <col min="5373" max="5373" width="9.1796875" bestFit="1" customWidth="1"/>
    <col min="5374" max="5374" width="11.08984375" bestFit="1" customWidth="1"/>
    <col min="5375" max="5375" width="8.6328125" bestFit="1" customWidth="1"/>
    <col min="5376" max="5376" width="11.08984375" bestFit="1" customWidth="1"/>
    <col min="5377" max="5377" width="9.1796875" bestFit="1" customWidth="1"/>
    <col min="5378" max="5378" width="11.08984375" bestFit="1" customWidth="1"/>
    <col min="5379" max="5379" width="9.1796875" bestFit="1" customWidth="1"/>
    <col min="5380" max="5380" width="11.08984375" bestFit="1" customWidth="1"/>
    <col min="5381" max="5381" width="9.1796875" bestFit="1" customWidth="1"/>
    <col min="5382" max="5382" width="11.08984375" bestFit="1" customWidth="1"/>
    <col min="5383" max="5383" width="8.6328125" bestFit="1" customWidth="1"/>
    <col min="5384" max="5384" width="11.08984375" bestFit="1" customWidth="1"/>
    <col min="5385" max="5385" width="9.1796875" bestFit="1" customWidth="1"/>
    <col min="5386" max="5386" width="11.08984375" bestFit="1" customWidth="1"/>
    <col min="5387" max="5387" width="9.1796875" bestFit="1" customWidth="1"/>
    <col min="5388" max="5388" width="11.08984375" bestFit="1" customWidth="1"/>
    <col min="5389" max="5389" width="9.1796875" bestFit="1" customWidth="1"/>
    <col min="5390" max="5390" width="11.08984375" bestFit="1" customWidth="1"/>
    <col min="5391" max="5391" width="9.1796875" bestFit="1" customWidth="1"/>
    <col min="5392" max="5392" width="11.08984375" bestFit="1" customWidth="1"/>
    <col min="5393" max="5393" width="9.1796875" bestFit="1" customWidth="1"/>
    <col min="5394" max="5394" width="11.08984375" bestFit="1" customWidth="1"/>
    <col min="5395" max="5395" width="9.1796875" bestFit="1" customWidth="1"/>
    <col min="5396" max="5396" width="11.08984375" bestFit="1" customWidth="1"/>
    <col min="5397" max="5397" width="9.1796875" bestFit="1" customWidth="1"/>
    <col min="5398" max="5398" width="11.08984375" bestFit="1" customWidth="1"/>
    <col min="5399" max="5399" width="8.6328125" bestFit="1" customWidth="1"/>
    <col min="5400" max="5400" width="11.08984375" bestFit="1" customWidth="1"/>
    <col min="5401" max="5401" width="9.1796875" bestFit="1" customWidth="1"/>
    <col min="5402" max="5402" width="11.08984375" bestFit="1" customWidth="1"/>
    <col min="5403" max="5403" width="8.6328125" bestFit="1" customWidth="1"/>
    <col min="5404" max="5404" width="11.08984375" bestFit="1" customWidth="1"/>
    <col min="5405" max="5405" width="9.1796875" bestFit="1" customWidth="1"/>
    <col min="5406" max="5406" width="11.08984375" bestFit="1" customWidth="1"/>
    <col min="5407" max="5407" width="8.6328125" bestFit="1" customWidth="1"/>
    <col min="5408" max="5408" width="11.08984375" bestFit="1" customWidth="1"/>
    <col min="5409" max="5409" width="8.08984375" bestFit="1" customWidth="1"/>
    <col min="5410" max="5410" width="10.08984375" bestFit="1" customWidth="1"/>
    <col min="5411" max="5411" width="9.1796875" bestFit="1" customWidth="1"/>
    <col min="5412" max="5412" width="11.08984375" bestFit="1" customWidth="1"/>
    <col min="5413" max="5413" width="9.1796875" bestFit="1" customWidth="1"/>
    <col min="5414" max="5414" width="11.08984375" bestFit="1" customWidth="1"/>
    <col min="5415" max="5415" width="9.1796875" bestFit="1" customWidth="1"/>
    <col min="5416" max="5416" width="11.08984375" bestFit="1" customWidth="1"/>
    <col min="5417" max="5418" width="8.08984375" bestFit="1" customWidth="1"/>
    <col min="5419" max="5419" width="8.54296875" bestFit="1" customWidth="1"/>
    <col min="5420" max="5420" width="8.6328125" bestFit="1" customWidth="1"/>
    <col min="5421" max="5421" width="11.08984375" bestFit="1" customWidth="1"/>
    <col min="5422" max="5422" width="9.1796875" bestFit="1" customWidth="1"/>
    <col min="5423" max="5423" width="11.08984375" bestFit="1" customWidth="1"/>
    <col min="5424" max="5424" width="9.1796875" bestFit="1" customWidth="1"/>
    <col min="5425" max="5425" width="11.08984375" bestFit="1" customWidth="1"/>
    <col min="5426" max="5426" width="8.6328125" bestFit="1" customWidth="1"/>
    <col min="5427" max="5427" width="11.08984375" bestFit="1" customWidth="1"/>
    <col min="5428" max="5428" width="5.6328125" bestFit="1" customWidth="1"/>
    <col min="5429" max="5429" width="8.54296875" bestFit="1" customWidth="1"/>
    <col min="5430" max="5430" width="9.1796875" bestFit="1" customWidth="1"/>
    <col min="5431" max="5431" width="10.08984375" bestFit="1" customWidth="1"/>
    <col min="5432" max="5432" width="9.1796875" bestFit="1" customWidth="1"/>
    <col min="5433" max="5433" width="11.08984375" bestFit="1" customWidth="1"/>
    <col min="5434" max="5434" width="8.6328125" bestFit="1" customWidth="1"/>
    <col min="5435" max="5435" width="11.08984375" bestFit="1" customWidth="1"/>
    <col min="5436" max="5436" width="8.6328125" bestFit="1" customWidth="1"/>
    <col min="5437" max="5437" width="11.08984375" bestFit="1" customWidth="1"/>
    <col min="5438" max="5438" width="9.1796875" bestFit="1" customWidth="1"/>
    <col min="5439" max="5439" width="8.54296875" bestFit="1" customWidth="1"/>
    <col min="5440" max="5440" width="8.6328125" bestFit="1" customWidth="1"/>
    <col min="5441" max="5441" width="11.08984375" bestFit="1" customWidth="1"/>
    <col min="5442" max="5442" width="8.6328125" bestFit="1" customWidth="1"/>
    <col min="5443" max="5443" width="11.08984375" bestFit="1" customWidth="1"/>
    <col min="5444" max="5444" width="7.6328125" bestFit="1" customWidth="1"/>
    <col min="5445" max="5445" width="10.08984375" bestFit="1" customWidth="1"/>
    <col min="5446" max="5446" width="9.1796875" bestFit="1" customWidth="1"/>
    <col min="5447" max="5447" width="11.08984375" bestFit="1" customWidth="1"/>
    <col min="5448" max="5448" width="9.1796875" bestFit="1" customWidth="1"/>
    <col min="5449" max="5449" width="11.08984375" bestFit="1" customWidth="1"/>
    <col min="5450" max="5450" width="9.1796875" bestFit="1" customWidth="1"/>
    <col min="5451" max="5451" width="11.08984375" bestFit="1" customWidth="1"/>
    <col min="5452" max="5452" width="9.1796875" bestFit="1" customWidth="1"/>
    <col min="5453" max="5453" width="11.08984375" bestFit="1" customWidth="1"/>
    <col min="5454" max="5454" width="9.1796875" bestFit="1" customWidth="1"/>
    <col min="5455" max="5455" width="11.08984375" bestFit="1" customWidth="1"/>
    <col min="5456" max="5456" width="9.1796875" bestFit="1" customWidth="1"/>
    <col min="5457" max="5457" width="10.08984375" bestFit="1" customWidth="1"/>
    <col min="5458" max="5458" width="9.1796875" bestFit="1" customWidth="1"/>
    <col min="5459" max="5459" width="10.08984375" bestFit="1" customWidth="1"/>
    <col min="5460" max="5460" width="8.6328125" bestFit="1" customWidth="1"/>
    <col min="5461" max="5461" width="11.08984375" bestFit="1" customWidth="1"/>
    <col min="5462" max="5462" width="5.6328125" bestFit="1" customWidth="1"/>
    <col min="5463" max="5463" width="8.54296875" bestFit="1" customWidth="1"/>
    <col min="5464" max="5464" width="9.1796875" bestFit="1" customWidth="1"/>
    <col min="5465" max="5465" width="11.08984375" bestFit="1" customWidth="1"/>
    <col min="5466" max="5466" width="8.08984375" bestFit="1" customWidth="1"/>
    <col min="5467" max="5467" width="8.54296875" bestFit="1" customWidth="1"/>
    <col min="5468" max="5468" width="8.6328125" bestFit="1" customWidth="1"/>
    <col min="5469" max="5469" width="11.08984375" bestFit="1" customWidth="1"/>
    <col min="5470" max="5470" width="9.1796875" bestFit="1" customWidth="1"/>
    <col min="5471" max="5471" width="11.08984375" bestFit="1" customWidth="1"/>
    <col min="5472" max="5472" width="9.1796875" bestFit="1" customWidth="1"/>
    <col min="5473" max="5473" width="11.08984375" bestFit="1" customWidth="1"/>
    <col min="5474" max="5474" width="8.6328125" bestFit="1" customWidth="1"/>
    <col min="5475" max="5475" width="11.08984375" bestFit="1" customWidth="1"/>
    <col min="5476" max="5476" width="9.1796875" bestFit="1" customWidth="1"/>
    <col min="5477" max="5477" width="11.08984375" bestFit="1" customWidth="1"/>
    <col min="5478" max="5478" width="8.6328125" bestFit="1" customWidth="1"/>
    <col min="5479" max="5479" width="11.08984375" bestFit="1" customWidth="1"/>
    <col min="5480" max="5480" width="9.1796875" bestFit="1" customWidth="1"/>
    <col min="5481" max="5481" width="11.08984375" bestFit="1" customWidth="1"/>
    <col min="5482" max="5482" width="8.6328125" bestFit="1" customWidth="1"/>
    <col min="5483" max="5483" width="11.08984375" bestFit="1" customWidth="1"/>
    <col min="5484" max="5484" width="9.1796875" bestFit="1" customWidth="1"/>
    <col min="5485" max="5485" width="11.08984375" bestFit="1" customWidth="1"/>
    <col min="5486" max="5486" width="8.6328125" bestFit="1" customWidth="1"/>
    <col min="5487" max="5487" width="11.08984375" bestFit="1" customWidth="1"/>
    <col min="5488" max="5488" width="8.08984375" bestFit="1" customWidth="1"/>
    <col min="5489" max="5489" width="8.54296875" bestFit="1" customWidth="1"/>
    <col min="5490" max="5490" width="8.6328125" bestFit="1" customWidth="1"/>
    <col min="5491" max="5491" width="11.08984375" bestFit="1" customWidth="1"/>
    <col min="5492" max="5492" width="9.1796875" bestFit="1" customWidth="1"/>
    <col min="5493" max="5493" width="11.08984375" bestFit="1" customWidth="1"/>
    <col min="5494" max="5494" width="8.6328125" bestFit="1" customWidth="1"/>
    <col min="5495" max="5495" width="11.08984375" bestFit="1" customWidth="1"/>
    <col min="5496" max="5496" width="7.6328125" bestFit="1" customWidth="1"/>
    <col min="5497" max="5497" width="10.08984375" bestFit="1" customWidth="1"/>
    <col min="5498" max="5498" width="9.1796875" bestFit="1" customWidth="1"/>
    <col min="5499" max="5499" width="11.08984375" bestFit="1" customWidth="1"/>
    <col min="5500" max="5500" width="9.1796875" bestFit="1" customWidth="1"/>
    <col min="5501" max="5501" width="11.08984375" bestFit="1" customWidth="1"/>
    <col min="5502" max="5502" width="8.6328125" bestFit="1" customWidth="1"/>
    <col min="5503" max="5503" width="11.08984375" bestFit="1" customWidth="1"/>
    <col min="5504" max="5504" width="7.6328125" bestFit="1" customWidth="1"/>
    <col min="5505" max="5505" width="10.08984375" bestFit="1" customWidth="1"/>
    <col min="5506" max="5506" width="8.6328125" bestFit="1" customWidth="1"/>
    <col min="5507" max="5507" width="11.08984375" bestFit="1" customWidth="1"/>
    <col min="5508" max="5508" width="8.6328125" bestFit="1" customWidth="1"/>
    <col min="5509" max="5509" width="11.08984375" bestFit="1" customWidth="1"/>
    <col min="5510" max="5510" width="9.1796875" bestFit="1" customWidth="1"/>
    <col min="5511" max="5511" width="11.08984375" bestFit="1" customWidth="1"/>
    <col min="5512" max="5512" width="9.1796875" bestFit="1" customWidth="1"/>
    <col min="5513" max="5513" width="11.08984375" bestFit="1" customWidth="1"/>
    <col min="5514" max="5514" width="9.1796875" bestFit="1" customWidth="1"/>
    <col min="5515" max="5515" width="11.08984375" bestFit="1" customWidth="1"/>
    <col min="5516" max="5516" width="8.6328125" bestFit="1" customWidth="1"/>
    <col min="5517" max="5517" width="11.08984375" bestFit="1" customWidth="1"/>
    <col min="5518" max="5518" width="8.6328125" bestFit="1" customWidth="1"/>
    <col min="5519" max="5519" width="11.08984375" bestFit="1" customWidth="1"/>
    <col min="5520" max="5520" width="8.6328125" bestFit="1" customWidth="1"/>
    <col min="5521" max="5521" width="11.08984375" bestFit="1" customWidth="1"/>
    <col min="5522" max="5522" width="7.6328125" bestFit="1" customWidth="1"/>
    <col min="5523" max="5523" width="10.08984375" bestFit="1" customWidth="1"/>
    <col min="5524" max="5524" width="9.1796875" bestFit="1" customWidth="1"/>
    <col min="5525" max="5525" width="11.08984375" bestFit="1" customWidth="1"/>
    <col min="5526" max="5526" width="5.6328125" bestFit="1" customWidth="1"/>
    <col min="5527" max="5527" width="8.54296875" bestFit="1" customWidth="1"/>
    <col min="5528" max="5528" width="9.1796875" bestFit="1" customWidth="1"/>
    <col min="5529" max="5529" width="11.08984375" bestFit="1" customWidth="1"/>
    <col min="5530" max="5530" width="8.6328125" bestFit="1" customWidth="1"/>
    <col min="5531" max="5531" width="11.08984375" bestFit="1" customWidth="1"/>
    <col min="5532" max="5532" width="9.1796875" bestFit="1" customWidth="1"/>
    <col min="5533" max="5533" width="11.08984375" bestFit="1" customWidth="1"/>
    <col min="5534" max="5534" width="9.1796875" bestFit="1" customWidth="1"/>
    <col min="5535" max="5535" width="11.08984375" bestFit="1" customWidth="1"/>
    <col min="5536" max="5536" width="7.6328125" bestFit="1" customWidth="1"/>
    <col min="5537" max="5537" width="10.08984375" bestFit="1" customWidth="1"/>
    <col min="5538" max="5538" width="9.1796875" bestFit="1" customWidth="1"/>
    <col min="5539" max="5539" width="11.08984375" bestFit="1" customWidth="1"/>
    <col min="5540" max="5540" width="9.1796875" bestFit="1" customWidth="1"/>
    <col min="5541" max="5541" width="11.08984375" bestFit="1" customWidth="1"/>
    <col min="5542" max="5542" width="8.6328125" bestFit="1" customWidth="1"/>
    <col min="5543" max="5543" width="11.08984375" bestFit="1" customWidth="1"/>
    <col min="5544" max="5544" width="9.1796875" bestFit="1" customWidth="1"/>
    <col min="5545" max="5545" width="11.08984375" bestFit="1" customWidth="1"/>
    <col min="5546" max="5546" width="7.6328125" bestFit="1" customWidth="1"/>
    <col min="5547" max="5547" width="10.08984375" bestFit="1" customWidth="1"/>
    <col min="5548" max="5548" width="9.1796875" bestFit="1" customWidth="1"/>
    <col min="5549" max="5549" width="11.08984375" bestFit="1" customWidth="1"/>
    <col min="5550" max="5550" width="9.1796875" bestFit="1" customWidth="1"/>
    <col min="5551" max="5551" width="11.08984375" bestFit="1" customWidth="1"/>
    <col min="5552" max="5552" width="8.6328125" bestFit="1" customWidth="1"/>
    <col min="5553" max="5553" width="11.08984375" bestFit="1" customWidth="1"/>
    <col min="5554" max="5554" width="5.6328125" bestFit="1" customWidth="1"/>
    <col min="5555" max="5555" width="8.54296875" bestFit="1" customWidth="1"/>
    <col min="5556" max="5556" width="9.1796875" bestFit="1" customWidth="1"/>
    <col min="5557" max="5557" width="11.08984375" bestFit="1" customWidth="1"/>
    <col min="5558" max="5558" width="8.6328125" bestFit="1" customWidth="1"/>
    <col min="5559" max="5559" width="11.08984375" bestFit="1" customWidth="1"/>
    <col min="5560" max="5560" width="9.1796875" bestFit="1" customWidth="1"/>
    <col min="5561" max="5561" width="11.08984375" bestFit="1" customWidth="1"/>
    <col min="5562" max="5562" width="9.1796875" bestFit="1" customWidth="1"/>
    <col min="5563" max="5563" width="11.08984375" bestFit="1" customWidth="1"/>
    <col min="5564" max="5564" width="9.1796875" bestFit="1" customWidth="1"/>
    <col min="5565" max="5565" width="11.08984375" bestFit="1" customWidth="1"/>
    <col min="5566" max="5566" width="8.6328125" bestFit="1" customWidth="1"/>
    <col min="5567" max="5567" width="11.08984375" bestFit="1" customWidth="1"/>
    <col min="5568" max="5568" width="9.1796875" bestFit="1" customWidth="1"/>
    <col min="5569" max="5569" width="11.08984375" bestFit="1" customWidth="1"/>
    <col min="5570" max="5570" width="9.1796875" bestFit="1" customWidth="1"/>
    <col min="5571" max="5571" width="11.08984375" bestFit="1" customWidth="1"/>
    <col min="5572" max="5572" width="9.1796875" bestFit="1" customWidth="1"/>
    <col min="5573" max="5573" width="11.08984375" bestFit="1" customWidth="1"/>
    <col min="5574" max="5575" width="8.08984375" bestFit="1" customWidth="1"/>
    <col min="5576" max="5576" width="8.54296875" bestFit="1" customWidth="1"/>
    <col min="5577" max="5577" width="8.6328125" bestFit="1" customWidth="1"/>
    <col min="5578" max="5578" width="11.08984375" bestFit="1" customWidth="1"/>
    <col min="5579" max="5579" width="5.6328125" bestFit="1" customWidth="1"/>
    <col min="5580" max="5580" width="8.54296875" bestFit="1" customWidth="1"/>
    <col min="5581" max="5581" width="9.1796875" bestFit="1" customWidth="1"/>
    <col min="5582" max="5582" width="11.08984375" bestFit="1" customWidth="1"/>
    <col min="5583" max="5583" width="9.1796875" bestFit="1" customWidth="1"/>
    <col min="5584" max="5584" width="11.08984375" bestFit="1" customWidth="1"/>
    <col min="5585" max="5585" width="5.6328125" bestFit="1" customWidth="1"/>
    <col min="5586" max="5586" width="8.54296875" bestFit="1" customWidth="1"/>
    <col min="5587" max="5587" width="9.1796875" bestFit="1" customWidth="1"/>
    <col min="5588" max="5588" width="11.08984375" bestFit="1" customWidth="1"/>
    <col min="5589" max="5589" width="8.6328125" bestFit="1" customWidth="1"/>
    <col min="5590" max="5590" width="11.08984375" bestFit="1" customWidth="1"/>
    <col min="5591" max="5591" width="9.1796875" bestFit="1" customWidth="1"/>
    <col min="5592" max="5592" width="11.08984375" bestFit="1" customWidth="1"/>
    <col min="5593" max="5593" width="5.6328125" bestFit="1" customWidth="1"/>
    <col min="5594" max="5594" width="8.54296875" bestFit="1" customWidth="1"/>
    <col min="5595" max="5595" width="9.1796875" bestFit="1" customWidth="1"/>
    <col min="5596" max="5596" width="11.08984375" bestFit="1" customWidth="1"/>
    <col min="5597" max="5597" width="9.1796875" bestFit="1" customWidth="1"/>
    <col min="5598" max="5598" width="8.54296875" bestFit="1" customWidth="1"/>
    <col min="5599" max="5599" width="9.1796875" bestFit="1" customWidth="1"/>
    <col min="5600" max="5600" width="11.08984375" bestFit="1" customWidth="1"/>
    <col min="5601" max="5601" width="9.1796875" bestFit="1" customWidth="1"/>
    <col min="5602" max="5602" width="11.08984375" bestFit="1" customWidth="1"/>
    <col min="5603" max="5603" width="9.1796875" bestFit="1" customWidth="1"/>
    <col min="5604" max="5604" width="11.08984375" bestFit="1" customWidth="1"/>
    <col min="5605" max="5605" width="8.6328125" bestFit="1" customWidth="1"/>
    <col min="5606" max="5606" width="11.08984375" bestFit="1" customWidth="1"/>
    <col min="5607" max="5607" width="9.1796875" bestFit="1" customWidth="1"/>
    <col min="5608" max="5608" width="11.08984375" bestFit="1" customWidth="1"/>
    <col min="5609" max="5609" width="9.1796875" bestFit="1" customWidth="1"/>
    <col min="5610" max="5610" width="8.54296875" bestFit="1" customWidth="1"/>
    <col min="5611" max="5611" width="8.6328125" bestFit="1" customWidth="1"/>
    <col min="5612" max="5612" width="11.08984375" bestFit="1" customWidth="1"/>
    <col min="5613" max="5613" width="9.1796875" bestFit="1" customWidth="1"/>
    <col min="5614" max="5614" width="11.08984375" bestFit="1" customWidth="1"/>
    <col min="5615" max="5615" width="5.6328125" bestFit="1" customWidth="1"/>
    <col min="5616" max="5616" width="8.54296875" bestFit="1" customWidth="1"/>
    <col min="5617" max="5617" width="8.6328125" bestFit="1" customWidth="1"/>
    <col min="5618" max="5618" width="11.08984375" bestFit="1" customWidth="1"/>
    <col min="5619" max="5619" width="9.1796875" bestFit="1" customWidth="1"/>
    <col min="5620" max="5620" width="11.08984375" bestFit="1" customWidth="1"/>
    <col min="5621" max="5621" width="9.1796875" bestFit="1" customWidth="1"/>
    <col min="5622" max="5622" width="11.08984375" bestFit="1" customWidth="1"/>
    <col min="5623" max="5623" width="9.1796875" bestFit="1" customWidth="1"/>
    <col min="5624" max="5624" width="11.08984375" bestFit="1" customWidth="1"/>
    <col min="5625" max="5625" width="8.6328125" bestFit="1" customWidth="1"/>
    <col min="5626" max="5626" width="11.08984375" bestFit="1" customWidth="1"/>
    <col min="5627" max="5627" width="8.6328125" bestFit="1" customWidth="1"/>
    <col min="5628" max="5628" width="11.08984375" bestFit="1" customWidth="1"/>
    <col min="5629" max="5629" width="5.6328125" bestFit="1" customWidth="1"/>
    <col min="5630" max="5630" width="8.54296875" bestFit="1" customWidth="1"/>
    <col min="5631" max="5631" width="8.6328125" bestFit="1" customWidth="1"/>
    <col min="5632" max="5632" width="11.08984375" bestFit="1" customWidth="1"/>
    <col min="5633" max="5633" width="8.6328125" bestFit="1" customWidth="1"/>
    <col min="5634" max="5634" width="11.08984375" bestFit="1" customWidth="1"/>
    <col min="5635" max="5635" width="5.6328125" bestFit="1" customWidth="1"/>
    <col min="5636" max="5636" width="8.54296875" bestFit="1" customWidth="1"/>
    <col min="5637" max="5637" width="8.08984375" bestFit="1" customWidth="1"/>
    <col min="5638" max="5638" width="10.08984375" bestFit="1" customWidth="1"/>
    <col min="5639" max="5639" width="9.1796875" bestFit="1" customWidth="1"/>
    <col min="5640" max="5640" width="11.08984375" bestFit="1" customWidth="1"/>
    <col min="5641" max="5641" width="9.1796875" bestFit="1" customWidth="1"/>
    <col min="5642" max="5642" width="10.08984375" bestFit="1" customWidth="1"/>
    <col min="5643" max="5643" width="9.1796875" bestFit="1" customWidth="1"/>
    <col min="5644" max="5644" width="11.08984375" bestFit="1" customWidth="1"/>
    <col min="5645" max="5645" width="8.6328125" bestFit="1" customWidth="1"/>
    <col min="5646" max="5646" width="11.08984375" bestFit="1" customWidth="1"/>
    <col min="5647" max="5647" width="9.1796875" bestFit="1" customWidth="1"/>
    <col min="5648" max="5648" width="11.08984375" bestFit="1" customWidth="1"/>
    <col min="5649" max="5649" width="8.6328125" bestFit="1" customWidth="1"/>
    <col min="5650" max="5650" width="11.08984375" bestFit="1" customWidth="1"/>
    <col min="5651" max="5651" width="8.6328125" bestFit="1" customWidth="1"/>
    <col min="5652" max="5652" width="11.08984375" bestFit="1" customWidth="1"/>
    <col min="5653" max="5653" width="9.1796875" bestFit="1" customWidth="1"/>
    <col min="5654" max="5654" width="9.54296875" bestFit="1" customWidth="1"/>
    <col min="5655" max="5655" width="9.6328125" bestFit="1" customWidth="1"/>
    <col min="5656" max="5656" width="12.08984375" bestFit="1" customWidth="1"/>
    <col min="5657" max="5657" width="6.6328125" bestFit="1" customWidth="1"/>
    <col min="5658" max="5658" width="9.54296875" bestFit="1" customWidth="1"/>
    <col min="5659" max="5659" width="9.6328125" bestFit="1" customWidth="1"/>
    <col min="5660" max="5660" width="12.08984375" bestFit="1" customWidth="1"/>
    <col min="5661" max="5661" width="9.6328125" bestFit="1" customWidth="1"/>
    <col min="5662" max="5662" width="12.08984375" bestFit="1" customWidth="1"/>
    <col min="5663" max="5663" width="8.08984375" bestFit="1" customWidth="1"/>
    <col min="5664" max="5664" width="9.54296875" bestFit="1" customWidth="1"/>
    <col min="5665" max="5665" width="9.6328125" bestFit="1" customWidth="1"/>
    <col min="5666" max="5666" width="12.08984375" bestFit="1" customWidth="1"/>
    <col min="5667" max="5667" width="9.6328125" bestFit="1" customWidth="1"/>
    <col min="5668" max="5668" width="12.08984375" bestFit="1" customWidth="1"/>
    <col min="5669" max="5669" width="9.6328125" bestFit="1" customWidth="1"/>
    <col min="5670" max="5670" width="12.08984375" bestFit="1" customWidth="1"/>
    <col min="5671" max="5671" width="9.1796875" bestFit="1" customWidth="1"/>
    <col min="5672" max="5672" width="9.54296875" bestFit="1" customWidth="1"/>
    <col min="5673" max="5673" width="9.6328125" bestFit="1" customWidth="1"/>
    <col min="5674" max="5674" width="12.08984375" bestFit="1" customWidth="1"/>
    <col min="5675" max="5675" width="9.6328125" bestFit="1" customWidth="1"/>
    <col min="5676" max="5676" width="12.08984375" bestFit="1" customWidth="1"/>
    <col min="5677" max="5677" width="9.6328125" bestFit="1" customWidth="1"/>
    <col min="5678" max="5678" width="12.08984375" bestFit="1" customWidth="1"/>
    <col min="5679" max="5679" width="6.6328125" bestFit="1" customWidth="1"/>
    <col min="5680" max="5680" width="9.54296875" bestFit="1" customWidth="1"/>
    <col min="5681" max="5681" width="8.08984375" bestFit="1" customWidth="1"/>
    <col min="5682" max="5682" width="9.54296875" bestFit="1" customWidth="1"/>
    <col min="5683" max="5685" width="9.08984375" bestFit="1" customWidth="1"/>
    <col min="5686" max="5686" width="12" bestFit="1" customWidth="1"/>
    <col min="5687" max="5687" width="10.7265625" bestFit="1" customWidth="1"/>
  </cols>
  <sheetData>
    <row r="3" spans="1:2" x14ac:dyDescent="0.35">
      <c r="A3" s="5" t="s">
        <v>8360</v>
      </c>
      <c r="B3" t="s">
        <v>8389</v>
      </c>
    </row>
    <row r="4" spans="1:2" x14ac:dyDescent="0.35">
      <c r="A4" s="6" t="s">
        <v>8367</v>
      </c>
      <c r="B4" s="7">
        <v>14</v>
      </c>
    </row>
    <row r="5" spans="1:2" x14ac:dyDescent="0.35">
      <c r="A5" s="6" t="s">
        <v>8374</v>
      </c>
      <c r="B5" s="7">
        <v>65</v>
      </c>
    </row>
    <row r="6" spans="1:2" x14ac:dyDescent="0.35">
      <c r="A6" s="6" t="s">
        <v>8381</v>
      </c>
      <c r="B6" s="7">
        <v>171</v>
      </c>
    </row>
    <row r="7" spans="1:2" x14ac:dyDescent="0.35">
      <c r="A7" s="6" t="s">
        <v>8382</v>
      </c>
      <c r="B7" s="7">
        <v>282</v>
      </c>
    </row>
    <row r="8" spans="1:2" x14ac:dyDescent="0.35">
      <c r="A8" s="6" t="s">
        <v>8383</v>
      </c>
      <c r="B8" s="7">
        <v>274</v>
      </c>
    </row>
    <row r="9" spans="1:2" x14ac:dyDescent="0.35">
      <c r="A9" s="6" t="s">
        <v>8384</v>
      </c>
      <c r="B9" s="7">
        <v>976</v>
      </c>
    </row>
    <row r="10" spans="1:2" x14ac:dyDescent="0.35">
      <c r="A10" s="6" t="s">
        <v>8385</v>
      </c>
      <c r="B10" s="7">
        <v>1226</v>
      </c>
    </row>
    <row r="11" spans="1:2" x14ac:dyDescent="0.35">
      <c r="A11" s="6" t="s">
        <v>8386</v>
      </c>
      <c r="B11" s="7">
        <v>949</v>
      </c>
    </row>
    <row r="12" spans="1:2" x14ac:dyDescent="0.35">
      <c r="A12" s="6" t="s">
        <v>8387</v>
      </c>
      <c r="B12" s="7">
        <v>157</v>
      </c>
    </row>
    <row r="13" spans="1:2" x14ac:dyDescent="0.35">
      <c r="A13" s="6" t="s">
        <v>8361</v>
      </c>
      <c r="B13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F89A4-2682-4253-B4F2-B803644A9611}">
  <dimension ref="A1:C13"/>
  <sheetViews>
    <sheetView workbookViewId="0">
      <selection activeCell="B17" sqref="B17"/>
    </sheetView>
  </sheetViews>
  <sheetFormatPr defaultRowHeight="14.5" x14ac:dyDescent="0.35"/>
  <cols>
    <col min="1" max="1" width="12.36328125" bestFit="1" customWidth="1"/>
    <col min="2" max="2" width="17" bestFit="1" customWidth="1"/>
    <col min="3" max="3" width="13.7265625" bestFit="1" customWidth="1"/>
  </cols>
  <sheetData>
    <row r="1" spans="1:3" x14ac:dyDescent="0.35">
      <c r="A1" s="5" t="s">
        <v>8217</v>
      </c>
      <c r="B1" t="s">
        <v>8364</v>
      </c>
    </row>
    <row r="3" spans="1:3" x14ac:dyDescent="0.35">
      <c r="A3" s="5" t="s">
        <v>8360</v>
      </c>
      <c r="B3" t="s">
        <v>8390</v>
      </c>
      <c r="C3" t="s">
        <v>8391</v>
      </c>
    </row>
    <row r="4" spans="1:3" x14ac:dyDescent="0.35">
      <c r="A4" s="6" t="s">
        <v>8309</v>
      </c>
      <c r="B4" s="7">
        <v>10970.801826923072</v>
      </c>
      <c r="C4" s="7">
        <v>265946.76730769232</v>
      </c>
    </row>
    <row r="5" spans="1:3" x14ac:dyDescent="0.35">
      <c r="A5" s="6" t="s">
        <v>8335</v>
      </c>
      <c r="B5" s="7">
        <v>4684.9632499999998</v>
      </c>
      <c r="C5" s="7">
        <v>28525.095000000001</v>
      </c>
    </row>
    <row r="6" spans="1:3" x14ac:dyDescent="0.35">
      <c r="A6" s="6" t="s">
        <v>8332</v>
      </c>
      <c r="B6" s="7">
        <v>13874.154045454547</v>
      </c>
      <c r="C6" s="7">
        <v>35496.045454545456</v>
      </c>
    </row>
    <row r="7" spans="1:3" x14ac:dyDescent="0.35">
      <c r="A7" s="6" t="s">
        <v>8330</v>
      </c>
      <c r="B7" s="7">
        <v>397.375</v>
      </c>
      <c r="C7" s="7">
        <v>13368.125</v>
      </c>
    </row>
    <row r="8" spans="1:3" x14ac:dyDescent="0.35">
      <c r="A8" s="6" t="s">
        <v>8324</v>
      </c>
      <c r="B8" s="7">
        <v>4756.0347714285708</v>
      </c>
      <c r="C8" s="7">
        <v>6969.5857428571426</v>
      </c>
    </row>
    <row r="9" spans="1:3" x14ac:dyDescent="0.35">
      <c r="A9" s="6" t="s">
        <v>8337</v>
      </c>
      <c r="B9" s="7">
        <v>10916.426045454547</v>
      </c>
      <c r="C9" s="7">
        <v>14429.563636363637</v>
      </c>
    </row>
    <row r="10" spans="1:3" x14ac:dyDescent="0.35">
      <c r="A10" s="6" t="s">
        <v>8321</v>
      </c>
      <c r="B10" s="7">
        <v>6766.7643459915607</v>
      </c>
      <c r="C10" s="7">
        <v>120118.60759493671</v>
      </c>
    </row>
    <row r="11" spans="1:3" x14ac:dyDescent="0.35">
      <c r="A11" s="6" t="s">
        <v>8318</v>
      </c>
      <c r="B11" s="7">
        <v>39006.206133333333</v>
      </c>
      <c r="C11" s="7">
        <v>70118.45465</v>
      </c>
    </row>
    <row r="12" spans="1:3" x14ac:dyDescent="0.35">
      <c r="A12" s="6" t="s">
        <v>8316</v>
      </c>
      <c r="B12" s="7">
        <v>4114.7137616654709</v>
      </c>
      <c r="C12" s="7">
        <v>46831.852117731512</v>
      </c>
    </row>
    <row r="13" spans="1:3" x14ac:dyDescent="0.35">
      <c r="A13" s="6" t="s">
        <v>8361</v>
      </c>
      <c r="B13" s="7">
        <v>11223.563845405932</v>
      </c>
      <c r="C13" s="7">
        <v>71938.859944093347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55" zoomScaleNormal="55" workbookViewId="0">
      <selection activeCell="U1" sqref="U1:AF1048576"/>
    </sheetView>
  </sheetViews>
  <sheetFormatPr defaultRowHeight="14.5" x14ac:dyDescent="0.35"/>
  <cols>
    <col min="1" max="1" width="10.81640625" bestFit="1" customWidth="1"/>
    <col min="2" max="2" width="42.08984375" style="3" bestFit="1" customWidth="1"/>
    <col min="3" max="3" width="45.90625" style="3" bestFit="1" customWidth="1"/>
    <col min="4" max="4" width="12.81640625" bestFit="1" customWidth="1"/>
    <col min="5" max="5" width="15.81640625" hidden="1" customWidth="1"/>
    <col min="6" max="6" width="13.453125" bestFit="1" customWidth="1"/>
    <col min="7" max="7" width="15.453125" hidden="1" customWidth="1"/>
    <col min="8" max="9" width="16.26953125" hidden="1" customWidth="1"/>
    <col min="10" max="10" width="19.26953125" hidden="1" customWidth="1"/>
    <col min="11" max="11" width="17.453125" hidden="1" customWidth="1"/>
    <col min="12" max="12" width="21.08984375" hidden="1" customWidth="1"/>
    <col min="13" max="13" width="16.453125" hidden="1" customWidth="1"/>
    <col min="14" max="14" width="32" hidden="1" customWidth="1"/>
    <col min="15" max="15" width="14.08984375" hidden="1" customWidth="1"/>
    <col min="16" max="16" width="16" hidden="1" customWidth="1"/>
    <col min="17" max="17" width="12.36328125" hidden="1" customWidth="1"/>
    <col min="18" max="18" width="17.6328125" hidden="1" customWidth="1"/>
    <col min="19" max="19" width="22" hidden="1" customWidth="1"/>
    <col min="20" max="20" width="20.54296875" hidden="1" customWidth="1"/>
  </cols>
  <sheetData>
    <row r="1" spans="1:20" x14ac:dyDescent="0.35">
      <c r="A1" s="1" t="s">
        <v>8359</v>
      </c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1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 t="shared" ref="O2:O65" si="0">ROUND((E2/D2)*100,0)</f>
        <v>137</v>
      </c>
      <c r="P2">
        <f t="shared" ref="P2:P65" si="1">ROUND(E2/L2,2)</f>
        <v>63.92</v>
      </c>
      <c r="Q2" t="s">
        <v>8309</v>
      </c>
      <c r="R2" t="s">
        <v>8310</v>
      </c>
      <c r="S2" s="9">
        <f>(J2/86400)+25569+(-5/24)</f>
        <v>42176.798738425925</v>
      </c>
      <c r="T2" s="9">
        <f>(I2/86400)+25569+(-5/24)</f>
        <v>42207.916666666664</v>
      </c>
    </row>
    <row r="3" spans="1:20" ht="29" x14ac:dyDescent="0.35">
      <c r="A3">
        <v>1</v>
      </c>
      <c r="B3" s="3" t="s">
        <v>2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si="0"/>
        <v>143</v>
      </c>
      <c r="P3">
        <f t="shared" si="1"/>
        <v>185.48</v>
      </c>
      <c r="Q3" t="s">
        <v>8309</v>
      </c>
      <c r="R3" t="s">
        <v>8310</v>
      </c>
      <c r="S3" s="9">
        <f t="shared" ref="S3:S66" si="2">(J3/86400)+25569+(-5/24)</f>
        <v>42766.392164351848</v>
      </c>
      <c r="T3" s="9">
        <f t="shared" ref="T3:T66" si="3">(I3/86400)+25569+(-5/24)</f>
        <v>42796.392164351848</v>
      </c>
    </row>
    <row r="4" spans="1:20" ht="43.5" x14ac:dyDescent="0.35">
      <c r="A4">
        <v>2</v>
      </c>
      <c r="B4" s="3" t="s">
        <v>3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9">
        <f t="shared" si="2"/>
        <v>42405.494016203702</v>
      </c>
      <c r="T4" s="9">
        <f t="shared" si="3"/>
        <v>42415.494016203702</v>
      </c>
    </row>
    <row r="5" spans="1:20" ht="29" x14ac:dyDescent="0.35">
      <c r="A5">
        <v>3</v>
      </c>
      <c r="B5" s="3" t="s">
        <v>4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104</v>
      </c>
      <c r="P5">
        <f t="shared" si="1"/>
        <v>69.27</v>
      </c>
      <c r="Q5" t="s">
        <v>8309</v>
      </c>
      <c r="R5" t="s">
        <v>8310</v>
      </c>
      <c r="S5" s="9">
        <f t="shared" si="2"/>
        <v>41828.306793981479</v>
      </c>
      <c r="T5" s="9">
        <f t="shared" si="3"/>
        <v>41858.306793981479</v>
      </c>
    </row>
    <row r="6" spans="1:20" ht="43.5" x14ac:dyDescent="0.35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123</v>
      </c>
      <c r="P6">
        <f t="shared" si="1"/>
        <v>190.55</v>
      </c>
      <c r="Q6" t="s">
        <v>8309</v>
      </c>
      <c r="R6" t="s">
        <v>8310</v>
      </c>
      <c r="S6" s="9">
        <f t="shared" si="2"/>
        <v>42327.625914351847</v>
      </c>
      <c r="T6" s="9">
        <f t="shared" si="3"/>
        <v>42357.625914351847</v>
      </c>
    </row>
    <row r="7" spans="1:20" ht="43.5" x14ac:dyDescent="0.35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110</v>
      </c>
      <c r="P7">
        <f t="shared" si="1"/>
        <v>93.4</v>
      </c>
      <c r="Q7" t="s">
        <v>8309</v>
      </c>
      <c r="R7" t="s">
        <v>8310</v>
      </c>
      <c r="S7" s="9">
        <f t="shared" si="2"/>
        <v>42563.724618055552</v>
      </c>
      <c r="T7" s="9">
        <f t="shared" si="3"/>
        <v>42580.024305555555</v>
      </c>
    </row>
    <row r="8" spans="1:20" ht="43.5" x14ac:dyDescent="0.35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</v>
      </c>
      <c r="P8">
        <f t="shared" si="1"/>
        <v>146.88</v>
      </c>
      <c r="Q8" t="s">
        <v>8309</v>
      </c>
      <c r="R8" t="s">
        <v>8310</v>
      </c>
      <c r="S8" s="9">
        <f t="shared" si="2"/>
        <v>41793.864004629628</v>
      </c>
      <c r="T8" s="9">
        <f t="shared" si="3"/>
        <v>41803.864004629628</v>
      </c>
    </row>
    <row r="9" spans="1:20" ht="43.5" x14ac:dyDescent="0.35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</v>
      </c>
      <c r="P9">
        <f t="shared" si="1"/>
        <v>159.82</v>
      </c>
      <c r="Q9" t="s">
        <v>8309</v>
      </c>
      <c r="R9" t="s">
        <v>8310</v>
      </c>
      <c r="S9" s="9">
        <f t="shared" si="2"/>
        <v>42515.838738425919</v>
      </c>
      <c r="T9" s="9">
        <f t="shared" si="3"/>
        <v>42555.838738425919</v>
      </c>
    </row>
    <row r="10" spans="1:20" x14ac:dyDescent="0.35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9">
        <f t="shared" si="2"/>
        <v>42468.736249999994</v>
      </c>
      <c r="T10" s="9">
        <f t="shared" si="3"/>
        <v>42475.666666666664</v>
      </c>
    </row>
    <row r="11" spans="1:20" ht="43.5" x14ac:dyDescent="0.35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126</v>
      </c>
      <c r="P11">
        <f t="shared" si="1"/>
        <v>31.5</v>
      </c>
      <c r="Q11" t="s">
        <v>8309</v>
      </c>
      <c r="R11" t="s">
        <v>8310</v>
      </c>
      <c r="S11" s="9">
        <f t="shared" si="2"/>
        <v>42446.895185185182</v>
      </c>
      <c r="T11" s="9">
        <f t="shared" si="3"/>
        <v>42476.895185185182</v>
      </c>
    </row>
    <row r="12" spans="1:20" ht="43.5" x14ac:dyDescent="0.35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101</v>
      </c>
      <c r="P12">
        <f t="shared" si="1"/>
        <v>158.68</v>
      </c>
      <c r="Q12" t="s">
        <v>8309</v>
      </c>
      <c r="R12" t="s">
        <v>8310</v>
      </c>
      <c r="S12" s="9">
        <f t="shared" si="2"/>
        <v>41779.859710648147</v>
      </c>
      <c r="T12" s="9">
        <f t="shared" si="3"/>
        <v>41814.859710648147</v>
      </c>
    </row>
    <row r="13" spans="1:20" ht="43.5" x14ac:dyDescent="0.35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121</v>
      </c>
      <c r="P13">
        <f t="shared" si="1"/>
        <v>80.33</v>
      </c>
      <c r="Q13" t="s">
        <v>8309</v>
      </c>
      <c r="R13" t="s">
        <v>8310</v>
      </c>
      <c r="S13" s="9">
        <f t="shared" si="2"/>
        <v>42572.570162037031</v>
      </c>
      <c r="T13" s="9">
        <f t="shared" si="3"/>
        <v>42603.916666666664</v>
      </c>
    </row>
    <row r="14" spans="1:20" ht="43.5" x14ac:dyDescent="0.35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</v>
      </c>
      <c r="P14">
        <f t="shared" si="1"/>
        <v>59.96</v>
      </c>
      <c r="Q14" t="s">
        <v>8309</v>
      </c>
      <c r="R14" t="s">
        <v>8310</v>
      </c>
      <c r="S14" s="9">
        <f t="shared" si="2"/>
        <v>41791.504918981482</v>
      </c>
      <c r="T14" s="9">
        <f t="shared" si="3"/>
        <v>41835.916666666664</v>
      </c>
    </row>
    <row r="15" spans="1:20" ht="29" x14ac:dyDescent="0.35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160</v>
      </c>
      <c r="P15">
        <f t="shared" si="1"/>
        <v>109.78</v>
      </c>
      <c r="Q15" t="s">
        <v>8309</v>
      </c>
      <c r="R15" t="s">
        <v>8310</v>
      </c>
      <c r="S15" s="9">
        <f t="shared" si="2"/>
        <v>42508.468854166662</v>
      </c>
      <c r="T15" s="9">
        <f t="shared" si="3"/>
        <v>42544.643749999996</v>
      </c>
    </row>
    <row r="16" spans="1:20" ht="29" x14ac:dyDescent="0.35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101</v>
      </c>
      <c r="P16">
        <f t="shared" si="1"/>
        <v>147.71</v>
      </c>
      <c r="Q16" t="s">
        <v>8309</v>
      </c>
      <c r="R16" t="s">
        <v>8310</v>
      </c>
      <c r="S16" s="9">
        <f t="shared" si="2"/>
        <v>41807.818148148144</v>
      </c>
      <c r="T16" s="9">
        <f t="shared" si="3"/>
        <v>41833.374305555553</v>
      </c>
    </row>
    <row r="17" spans="1:20" ht="43.5" x14ac:dyDescent="0.35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107</v>
      </c>
      <c r="P17">
        <f t="shared" si="1"/>
        <v>21.76</v>
      </c>
      <c r="Q17" t="s">
        <v>8309</v>
      </c>
      <c r="R17" t="s">
        <v>8310</v>
      </c>
      <c r="S17" s="9">
        <f t="shared" si="2"/>
        <v>42256.183541666665</v>
      </c>
      <c r="T17" s="9">
        <f t="shared" si="3"/>
        <v>42274.634722222218</v>
      </c>
    </row>
    <row r="18" spans="1:20" ht="43.5" x14ac:dyDescent="0.35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</v>
      </c>
      <c r="P18">
        <f t="shared" si="1"/>
        <v>171.84</v>
      </c>
      <c r="Q18" t="s">
        <v>8309</v>
      </c>
      <c r="R18" t="s">
        <v>8310</v>
      </c>
      <c r="S18" s="9">
        <f t="shared" si="2"/>
        <v>41760.588090277779</v>
      </c>
      <c r="T18" s="9">
        <f t="shared" si="3"/>
        <v>41806.020833333328</v>
      </c>
    </row>
    <row r="19" spans="1:20" ht="43.5" x14ac:dyDescent="0.35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101</v>
      </c>
      <c r="P19">
        <f t="shared" si="1"/>
        <v>41.94</v>
      </c>
      <c r="Q19" t="s">
        <v>8309</v>
      </c>
      <c r="R19" t="s">
        <v>8310</v>
      </c>
      <c r="S19" s="9">
        <f t="shared" si="2"/>
        <v>41917.523402777777</v>
      </c>
      <c r="T19" s="9">
        <f t="shared" si="3"/>
        <v>41947.565069444441</v>
      </c>
    </row>
    <row r="20" spans="1:20" ht="43.5" x14ac:dyDescent="0.35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</v>
      </c>
      <c r="P20">
        <f t="shared" si="1"/>
        <v>93.26</v>
      </c>
      <c r="Q20" t="s">
        <v>8309</v>
      </c>
      <c r="R20" t="s">
        <v>8310</v>
      </c>
      <c r="S20" s="9">
        <f t="shared" si="2"/>
        <v>41869.333981481475</v>
      </c>
      <c r="T20" s="9">
        <f t="shared" si="3"/>
        <v>41899.333981481475</v>
      </c>
    </row>
    <row r="21" spans="1:20" ht="43.5" x14ac:dyDescent="0.35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</v>
      </c>
      <c r="P21">
        <f t="shared" si="1"/>
        <v>56.14</v>
      </c>
      <c r="Q21" t="s">
        <v>8309</v>
      </c>
      <c r="R21" t="s">
        <v>8310</v>
      </c>
      <c r="S21" s="9">
        <f t="shared" si="2"/>
        <v>42175.608032407406</v>
      </c>
      <c r="T21" s="9">
        <f t="shared" si="3"/>
        <v>42205.608032407406</v>
      </c>
    </row>
    <row r="22" spans="1:20" ht="43.5" x14ac:dyDescent="0.35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</v>
      </c>
      <c r="P22">
        <f t="shared" si="1"/>
        <v>80.16</v>
      </c>
      <c r="Q22" t="s">
        <v>8309</v>
      </c>
      <c r="R22" t="s">
        <v>8310</v>
      </c>
      <c r="S22" s="9">
        <f t="shared" si="2"/>
        <v>42200.549907407403</v>
      </c>
      <c r="T22" s="9">
        <f t="shared" si="3"/>
        <v>42260.549907407403</v>
      </c>
    </row>
    <row r="23" spans="1:20" ht="43.5" x14ac:dyDescent="0.35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</v>
      </c>
      <c r="P23">
        <f t="shared" si="1"/>
        <v>199.9</v>
      </c>
      <c r="Q23" t="s">
        <v>8309</v>
      </c>
      <c r="R23" t="s">
        <v>8310</v>
      </c>
      <c r="S23" s="9">
        <f t="shared" si="2"/>
        <v>41878.418854166666</v>
      </c>
      <c r="T23" s="9">
        <f t="shared" si="3"/>
        <v>41908.418854166666</v>
      </c>
    </row>
    <row r="24" spans="1:20" ht="29" x14ac:dyDescent="0.35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</v>
      </c>
      <c r="P24">
        <f t="shared" si="1"/>
        <v>51.25</v>
      </c>
      <c r="Q24" t="s">
        <v>8309</v>
      </c>
      <c r="R24" t="s">
        <v>8310</v>
      </c>
      <c r="S24" s="9">
        <f t="shared" si="2"/>
        <v>41989.703009259254</v>
      </c>
      <c r="T24" s="9">
        <f t="shared" si="3"/>
        <v>42005.124305555553</v>
      </c>
    </row>
    <row r="25" spans="1:20" ht="43.5" x14ac:dyDescent="0.35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119</v>
      </c>
      <c r="P25">
        <f t="shared" si="1"/>
        <v>103.04</v>
      </c>
      <c r="Q25" t="s">
        <v>8309</v>
      </c>
      <c r="R25" t="s">
        <v>8310</v>
      </c>
      <c r="S25" s="9">
        <f t="shared" si="2"/>
        <v>42097.570613425924</v>
      </c>
      <c r="T25" s="9">
        <f t="shared" si="3"/>
        <v>42124.430555555555</v>
      </c>
    </row>
    <row r="26" spans="1:20" ht="29" x14ac:dyDescent="0.35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9">
        <f t="shared" si="2"/>
        <v>42229.611840277772</v>
      </c>
      <c r="T26" s="9">
        <f t="shared" si="3"/>
        <v>42262.610416666663</v>
      </c>
    </row>
    <row r="27" spans="1:20" ht="43.5" x14ac:dyDescent="0.35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</v>
      </c>
      <c r="P27">
        <f t="shared" si="1"/>
        <v>57.14</v>
      </c>
      <c r="Q27" t="s">
        <v>8309</v>
      </c>
      <c r="R27" t="s">
        <v>8310</v>
      </c>
      <c r="S27" s="9">
        <f t="shared" si="2"/>
        <v>42317.816678240742</v>
      </c>
      <c r="T27" s="9">
        <f t="shared" si="3"/>
        <v>42377.816678240742</v>
      </c>
    </row>
    <row r="28" spans="1:20" ht="29" x14ac:dyDescent="0.35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</v>
      </c>
      <c r="P28">
        <f t="shared" si="1"/>
        <v>102.11</v>
      </c>
      <c r="Q28" t="s">
        <v>8309</v>
      </c>
      <c r="R28" t="s">
        <v>8310</v>
      </c>
      <c r="S28" s="9">
        <f t="shared" si="2"/>
        <v>41828.307222222218</v>
      </c>
      <c r="T28" s="9">
        <f t="shared" si="3"/>
        <v>41868.307222222218</v>
      </c>
    </row>
    <row r="29" spans="1:20" ht="43.5" x14ac:dyDescent="0.35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112</v>
      </c>
      <c r="P29">
        <f t="shared" si="1"/>
        <v>148.97</v>
      </c>
      <c r="Q29" t="s">
        <v>8309</v>
      </c>
      <c r="R29" t="s">
        <v>8310</v>
      </c>
      <c r="S29" s="9">
        <f t="shared" si="2"/>
        <v>41928.956400462957</v>
      </c>
      <c r="T29" s="9">
        <f t="shared" si="3"/>
        <v>41958.998067129629</v>
      </c>
    </row>
    <row r="30" spans="1:20" ht="29" x14ac:dyDescent="0.35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</v>
      </c>
      <c r="P30">
        <f t="shared" si="1"/>
        <v>169.61</v>
      </c>
      <c r="Q30" t="s">
        <v>8309</v>
      </c>
      <c r="R30" t="s">
        <v>8310</v>
      </c>
      <c r="S30" s="9">
        <f t="shared" si="2"/>
        <v>42324.755601851844</v>
      </c>
      <c r="T30" s="9">
        <f t="shared" si="3"/>
        <v>42354.755601851844</v>
      </c>
    </row>
    <row r="31" spans="1:20" ht="43.5" x14ac:dyDescent="0.35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</v>
      </c>
      <c r="P31">
        <f t="shared" si="1"/>
        <v>31.62</v>
      </c>
      <c r="Q31" t="s">
        <v>8309</v>
      </c>
      <c r="R31" t="s">
        <v>8310</v>
      </c>
      <c r="S31" s="9">
        <f t="shared" si="2"/>
        <v>41812.464907407404</v>
      </c>
      <c r="T31" s="9">
        <f t="shared" si="3"/>
        <v>41842.464907407404</v>
      </c>
    </row>
    <row r="32" spans="1:20" ht="43.5" x14ac:dyDescent="0.35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</v>
      </c>
      <c r="P32">
        <f t="shared" si="1"/>
        <v>76.45</v>
      </c>
      <c r="Q32" t="s">
        <v>8309</v>
      </c>
      <c r="R32" t="s">
        <v>8310</v>
      </c>
      <c r="S32" s="9">
        <f t="shared" si="2"/>
        <v>41842.084664351853</v>
      </c>
      <c r="T32" s="9">
        <f t="shared" si="3"/>
        <v>41872.084664351853</v>
      </c>
    </row>
    <row r="33" spans="1:20" ht="43.5" x14ac:dyDescent="0.35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9">
        <f t="shared" si="2"/>
        <v>42376.583726851844</v>
      </c>
      <c r="T33" s="9">
        <f t="shared" si="3"/>
        <v>42394.583726851844</v>
      </c>
    </row>
    <row r="34" spans="1:20" ht="43.5" x14ac:dyDescent="0.35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</v>
      </c>
      <c r="P34">
        <f t="shared" si="1"/>
        <v>320.45</v>
      </c>
      <c r="Q34" t="s">
        <v>8309</v>
      </c>
      <c r="R34" t="s">
        <v>8310</v>
      </c>
      <c r="S34" s="9">
        <f t="shared" si="2"/>
        <v>42461.419178240736</v>
      </c>
      <c r="T34" s="9">
        <f t="shared" si="3"/>
        <v>42502.957638888889</v>
      </c>
    </row>
    <row r="35" spans="1:20" ht="43.5" x14ac:dyDescent="0.35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</v>
      </c>
      <c r="P35">
        <f t="shared" si="1"/>
        <v>83.75</v>
      </c>
      <c r="Q35" t="s">
        <v>8309</v>
      </c>
      <c r="R35" t="s">
        <v>8310</v>
      </c>
      <c r="S35" s="9">
        <f t="shared" si="2"/>
        <v>42286.452557870369</v>
      </c>
      <c r="T35" s="9">
        <f t="shared" si="3"/>
        <v>42316.494224537033</v>
      </c>
    </row>
    <row r="36" spans="1:20" ht="43.5" x14ac:dyDescent="0.35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</v>
      </c>
      <c r="P36">
        <f t="shared" si="1"/>
        <v>49.88</v>
      </c>
      <c r="Q36" t="s">
        <v>8309</v>
      </c>
      <c r="R36" t="s">
        <v>8310</v>
      </c>
      <c r="S36" s="9">
        <f t="shared" si="2"/>
        <v>41841.113437499997</v>
      </c>
      <c r="T36" s="9">
        <f t="shared" si="3"/>
        <v>41856.113437499997</v>
      </c>
    </row>
    <row r="37" spans="1:20" ht="29" x14ac:dyDescent="0.35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167</v>
      </c>
      <c r="P37">
        <f t="shared" si="1"/>
        <v>59.46</v>
      </c>
      <c r="Q37" t="s">
        <v>8309</v>
      </c>
      <c r="R37" t="s">
        <v>8310</v>
      </c>
      <c r="S37" s="9">
        <f t="shared" si="2"/>
        <v>42098.083495370367</v>
      </c>
      <c r="T37" s="9">
        <f t="shared" si="3"/>
        <v>42121.791666666664</v>
      </c>
    </row>
    <row r="38" spans="1:20" ht="29" x14ac:dyDescent="0.35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</v>
      </c>
      <c r="P38">
        <f t="shared" si="1"/>
        <v>193.84</v>
      </c>
      <c r="Q38" t="s">
        <v>8309</v>
      </c>
      <c r="R38" t="s">
        <v>8310</v>
      </c>
      <c r="S38" s="9">
        <f t="shared" si="2"/>
        <v>42068.098668981482</v>
      </c>
      <c r="T38" s="9">
        <f t="shared" si="3"/>
        <v>42098.05700231481</v>
      </c>
    </row>
    <row r="39" spans="1:20" ht="43.5" x14ac:dyDescent="0.35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</v>
      </c>
      <c r="P39">
        <f t="shared" si="1"/>
        <v>159.51</v>
      </c>
      <c r="Q39" t="s">
        <v>8309</v>
      </c>
      <c r="R39" t="s">
        <v>8310</v>
      </c>
      <c r="S39" s="9">
        <f t="shared" si="2"/>
        <v>42032.484710648147</v>
      </c>
      <c r="T39" s="9">
        <f t="shared" si="3"/>
        <v>42062.484710648147</v>
      </c>
    </row>
    <row r="40" spans="1:20" ht="43.5" x14ac:dyDescent="0.35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</v>
      </c>
      <c r="P40">
        <f t="shared" si="1"/>
        <v>41.68</v>
      </c>
      <c r="Q40" t="s">
        <v>8309</v>
      </c>
      <c r="R40" t="s">
        <v>8310</v>
      </c>
      <c r="S40" s="9">
        <f t="shared" si="2"/>
        <v>41374.84888888889</v>
      </c>
      <c r="T40" s="9">
        <f t="shared" si="3"/>
        <v>41404.84888888889</v>
      </c>
    </row>
    <row r="41" spans="1:20" ht="43.5" x14ac:dyDescent="0.35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131</v>
      </c>
      <c r="P41">
        <f t="shared" si="1"/>
        <v>150.9</v>
      </c>
      <c r="Q41" t="s">
        <v>8309</v>
      </c>
      <c r="R41" t="s">
        <v>8310</v>
      </c>
      <c r="S41" s="9">
        <f t="shared" si="2"/>
        <v>41753.838749999995</v>
      </c>
      <c r="T41" s="9">
        <f t="shared" si="3"/>
        <v>41784.749305555553</v>
      </c>
    </row>
    <row r="42" spans="1:20" ht="43.5" x14ac:dyDescent="0.35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</v>
      </c>
      <c r="P42">
        <f t="shared" si="1"/>
        <v>126.69</v>
      </c>
      <c r="Q42" t="s">
        <v>8309</v>
      </c>
      <c r="R42" t="s">
        <v>8310</v>
      </c>
      <c r="S42" s="9">
        <f t="shared" si="2"/>
        <v>41789.005648148144</v>
      </c>
      <c r="T42" s="9">
        <f t="shared" si="3"/>
        <v>41808.958333333328</v>
      </c>
    </row>
    <row r="43" spans="1:20" ht="43.5" x14ac:dyDescent="0.35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1"/>
        <v>105.26</v>
      </c>
      <c r="Q43" t="s">
        <v>8309</v>
      </c>
      <c r="R43" t="s">
        <v>8310</v>
      </c>
      <c r="S43" s="9">
        <f t="shared" si="2"/>
        <v>41887.360578703701</v>
      </c>
      <c r="T43" s="9">
        <f t="shared" si="3"/>
        <v>41917.360578703701</v>
      </c>
    </row>
    <row r="44" spans="1:20" ht="43.5" x14ac:dyDescent="0.35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142</v>
      </c>
      <c r="P44">
        <f t="shared" si="1"/>
        <v>117.51</v>
      </c>
      <c r="Q44" t="s">
        <v>8309</v>
      </c>
      <c r="R44" t="s">
        <v>8310</v>
      </c>
      <c r="S44" s="9">
        <f t="shared" si="2"/>
        <v>41971.430856481478</v>
      </c>
      <c r="T44" s="9">
        <f t="shared" si="3"/>
        <v>42001.430856481478</v>
      </c>
    </row>
    <row r="45" spans="1:20" ht="43.5" x14ac:dyDescent="0.35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309</v>
      </c>
      <c r="P45">
        <f t="shared" si="1"/>
        <v>117.36</v>
      </c>
      <c r="Q45" t="s">
        <v>8309</v>
      </c>
      <c r="R45" t="s">
        <v>8310</v>
      </c>
      <c r="S45" s="9">
        <f t="shared" si="2"/>
        <v>41802.582013888888</v>
      </c>
      <c r="T45" s="9">
        <f t="shared" si="3"/>
        <v>41832.791666666664</v>
      </c>
    </row>
    <row r="46" spans="1:20" ht="43.5" x14ac:dyDescent="0.35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9">
        <f t="shared" si="2"/>
        <v>41873.890474537031</v>
      </c>
      <c r="T46" s="9">
        <f t="shared" si="3"/>
        <v>41918.890474537031</v>
      </c>
    </row>
    <row r="47" spans="1:20" ht="43.5" x14ac:dyDescent="0.35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1"/>
        <v>98.36</v>
      </c>
      <c r="Q47" t="s">
        <v>8309</v>
      </c>
      <c r="R47" t="s">
        <v>8310</v>
      </c>
      <c r="S47" s="9">
        <f t="shared" si="2"/>
        <v>42457.415590277778</v>
      </c>
      <c r="T47" s="9">
        <f t="shared" si="3"/>
        <v>42487.415590277778</v>
      </c>
    </row>
    <row r="48" spans="1:20" ht="43.5" x14ac:dyDescent="0.35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</v>
      </c>
      <c r="P48">
        <f t="shared" si="1"/>
        <v>194.44</v>
      </c>
      <c r="Q48" t="s">
        <v>8309</v>
      </c>
      <c r="R48" t="s">
        <v>8310</v>
      </c>
      <c r="S48" s="9">
        <f t="shared" si="2"/>
        <v>42323.756643518514</v>
      </c>
      <c r="T48" s="9">
        <f t="shared" si="3"/>
        <v>42353.756643518514</v>
      </c>
    </row>
    <row r="49" spans="1:20" ht="43.5" x14ac:dyDescent="0.35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108</v>
      </c>
      <c r="P49">
        <f t="shared" si="1"/>
        <v>76.87</v>
      </c>
      <c r="Q49" t="s">
        <v>8309</v>
      </c>
      <c r="R49" t="s">
        <v>8310</v>
      </c>
      <c r="S49" s="9">
        <f t="shared" si="2"/>
        <v>41932.611192129625</v>
      </c>
      <c r="T49" s="9">
        <f t="shared" si="3"/>
        <v>41992.652858796289</v>
      </c>
    </row>
    <row r="50" spans="1:20" ht="43.5" x14ac:dyDescent="0.35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108</v>
      </c>
      <c r="P50">
        <f t="shared" si="1"/>
        <v>56.82</v>
      </c>
      <c r="Q50" t="s">
        <v>8309</v>
      </c>
      <c r="R50" t="s">
        <v>8310</v>
      </c>
      <c r="S50" s="9">
        <f t="shared" si="2"/>
        <v>42033.308564814812</v>
      </c>
      <c r="T50" s="9">
        <f t="shared" si="3"/>
        <v>42064.291666666664</v>
      </c>
    </row>
    <row r="51" spans="1:20" x14ac:dyDescent="0.35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1"/>
        <v>137.93</v>
      </c>
      <c r="Q51" t="s">
        <v>8309</v>
      </c>
      <c r="R51" t="s">
        <v>8310</v>
      </c>
      <c r="S51" s="9">
        <f t="shared" si="2"/>
        <v>42270.968113425923</v>
      </c>
      <c r="T51" s="9">
        <f t="shared" si="3"/>
        <v>42300.968113425923</v>
      </c>
    </row>
    <row r="52" spans="1:20" ht="43.5" x14ac:dyDescent="0.35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1"/>
        <v>27.27</v>
      </c>
      <c r="Q52" t="s">
        <v>8309</v>
      </c>
      <c r="R52" t="s">
        <v>8310</v>
      </c>
      <c r="S52" s="9">
        <f t="shared" si="2"/>
        <v>41995.544652777775</v>
      </c>
      <c r="T52" s="9">
        <f t="shared" si="3"/>
        <v>42034.499999999993</v>
      </c>
    </row>
    <row r="53" spans="1:20" ht="43.5" x14ac:dyDescent="0.35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</v>
      </c>
      <c r="P53">
        <f t="shared" si="1"/>
        <v>118.34</v>
      </c>
      <c r="Q53" t="s">
        <v>8309</v>
      </c>
      <c r="R53" t="s">
        <v>8310</v>
      </c>
      <c r="S53" s="9">
        <f t="shared" si="2"/>
        <v>42196.72033564814</v>
      </c>
      <c r="T53" s="9">
        <f t="shared" si="3"/>
        <v>42226.72033564814</v>
      </c>
    </row>
    <row r="54" spans="1:20" ht="43.5" x14ac:dyDescent="0.35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</v>
      </c>
      <c r="P54">
        <f t="shared" si="1"/>
        <v>223.48</v>
      </c>
      <c r="Q54" t="s">
        <v>8309</v>
      </c>
      <c r="R54" t="s">
        <v>8310</v>
      </c>
      <c r="S54" s="9">
        <f t="shared" si="2"/>
        <v>41807.493587962963</v>
      </c>
      <c r="T54" s="9">
        <f t="shared" si="3"/>
        <v>41837.493587962963</v>
      </c>
    </row>
    <row r="55" spans="1:20" ht="29" x14ac:dyDescent="0.35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110</v>
      </c>
      <c r="P55">
        <f t="shared" si="1"/>
        <v>28.11</v>
      </c>
      <c r="Q55" t="s">
        <v>8309</v>
      </c>
      <c r="R55" t="s">
        <v>8310</v>
      </c>
      <c r="S55" s="9">
        <f t="shared" si="2"/>
        <v>41719.340798611105</v>
      </c>
      <c r="T55" s="9">
        <f t="shared" si="3"/>
        <v>41733.708333333328</v>
      </c>
    </row>
    <row r="56" spans="1:20" ht="43.5" x14ac:dyDescent="0.35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1"/>
        <v>194.23</v>
      </c>
      <c r="Q56" t="s">
        <v>8309</v>
      </c>
      <c r="R56" t="s">
        <v>8310</v>
      </c>
      <c r="S56" s="9">
        <f t="shared" si="2"/>
        <v>42333.504872685182</v>
      </c>
      <c r="T56" s="9">
        <f t="shared" si="3"/>
        <v>42363.504872685182</v>
      </c>
    </row>
    <row r="57" spans="1:20" ht="43.5" x14ac:dyDescent="0.35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9">
        <f t="shared" si="2"/>
        <v>42496.760601851849</v>
      </c>
      <c r="T57" s="9">
        <f t="shared" si="3"/>
        <v>42517.760601851849</v>
      </c>
    </row>
    <row r="58" spans="1:20" ht="29" x14ac:dyDescent="0.35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</v>
      </c>
      <c r="P58">
        <f t="shared" si="1"/>
        <v>49.32</v>
      </c>
      <c r="Q58" t="s">
        <v>8309</v>
      </c>
      <c r="R58" t="s">
        <v>8310</v>
      </c>
      <c r="S58" s="9">
        <f t="shared" si="2"/>
        <v>42149.340555555558</v>
      </c>
      <c r="T58" s="9">
        <f t="shared" si="3"/>
        <v>42163.458333333336</v>
      </c>
    </row>
    <row r="59" spans="1:20" ht="43.5" x14ac:dyDescent="0.35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102</v>
      </c>
      <c r="P59">
        <f t="shared" si="1"/>
        <v>221.52</v>
      </c>
      <c r="Q59" t="s">
        <v>8309</v>
      </c>
      <c r="R59" t="s">
        <v>8310</v>
      </c>
      <c r="S59" s="9">
        <f t="shared" si="2"/>
        <v>42089.624560185184</v>
      </c>
      <c r="T59" s="9">
        <f t="shared" si="3"/>
        <v>42119.624560185184</v>
      </c>
    </row>
    <row r="60" spans="1:20" ht="29" x14ac:dyDescent="0.35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103</v>
      </c>
      <c r="P60">
        <f t="shared" si="1"/>
        <v>137.21</v>
      </c>
      <c r="Q60" t="s">
        <v>8309</v>
      </c>
      <c r="R60" t="s">
        <v>8310</v>
      </c>
      <c r="S60" s="9">
        <f t="shared" si="2"/>
        <v>41932.536712962959</v>
      </c>
      <c r="T60" s="9">
        <f t="shared" si="3"/>
        <v>41962.578379629624</v>
      </c>
    </row>
    <row r="61" spans="1:20" ht="43.5" x14ac:dyDescent="0.35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9">
        <f t="shared" si="2"/>
        <v>42230.027499999997</v>
      </c>
      <c r="T61" s="9">
        <f t="shared" si="3"/>
        <v>42261.666666666664</v>
      </c>
    </row>
    <row r="62" spans="1:20" ht="43.5" x14ac:dyDescent="0.35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</v>
      </c>
      <c r="P62">
        <f t="shared" si="1"/>
        <v>43.04</v>
      </c>
      <c r="Q62" t="s">
        <v>8309</v>
      </c>
      <c r="R62" t="s">
        <v>8311</v>
      </c>
      <c r="S62" s="9">
        <f t="shared" si="2"/>
        <v>41701.693483796298</v>
      </c>
      <c r="T62" s="9">
        <f t="shared" si="3"/>
        <v>41720.791666666664</v>
      </c>
    </row>
    <row r="63" spans="1:20" ht="43.5" x14ac:dyDescent="0.35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</v>
      </c>
      <c r="P63">
        <f t="shared" si="1"/>
        <v>322.39</v>
      </c>
      <c r="Q63" t="s">
        <v>8309</v>
      </c>
      <c r="R63" t="s">
        <v>8311</v>
      </c>
      <c r="S63" s="9">
        <f t="shared" si="2"/>
        <v>41409.605983796289</v>
      </c>
      <c r="T63" s="9">
        <f t="shared" si="3"/>
        <v>41431.605983796289</v>
      </c>
    </row>
    <row r="64" spans="1:20" ht="43.5" x14ac:dyDescent="0.35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155</v>
      </c>
      <c r="P64">
        <f t="shared" si="1"/>
        <v>96.71</v>
      </c>
      <c r="Q64" t="s">
        <v>8309</v>
      </c>
      <c r="R64" t="s">
        <v>8311</v>
      </c>
      <c r="S64" s="9">
        <f t="shared" si="2"/>
        <v>41311.591180555552</v>
      </c>
      <c r="T64" s="9">
        <f t="shared" si="3"/>
        <v>41336.591180555552</v>
      </c>
    </row>
    <row r="65" spans="1:20" ht="43.5" x14ac:dyDescent="0.35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114</v>
      </c>
      <c r="P65">
        <f t="shared" si="1"/>
        <v>35.47</v>
      </c>
      <c r="Q65" t="s">
        <v>8309</v>
      </c>
      <c r="R65" t="s">
        <v>8311</v>
      </c>
      <c r="S65" s="9">
        <f t="shared" si="2"/>
        <v>41612.703854166662</v>
      </c>
      <c r="T65" s="9">
        <f t="shared" si="3"/>
        <v>41635.999305555553</v>
      </c>
    </row>
    <row r="66" spans="1:20" ht="43.5" x14ac:dyDescent="0.35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ref="O66:O129" si="4">ROUND((E66/D66)*100,0)</f>
        <v>173</v>
      </c>
      <c r="P66">
        <f t="shared" ref="P66:P129" si="5">ROUND(E66/L66,2)</f>
        <v>86.67</v>
      </c>
      <c r="Q66" t="s">
        <v>8309</v>
      </c>
      <c r="R66" t="s">
        <v>8311</v>
      </c>
      <c r="S66" s="9">
        <f t="shared" si="2"/>
        <v>41432.809965277775</v>
      </c>
      <c r="T66" s="9">
        <f t="shared" si="3"/>
        <v>41462.809965277775</v>
      </c>
    </row>
    <row r="67" spans="1:20" ht="29" x14ac:dyDescent="0.35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si="4"/>
        <v>108</v>
      </c>
      <c r="P67">
        <f t="shared" si="5"/>
        <v>132.05000000000001</v>
      </c>
      <c r="Q67" t="s">
        <v>8309</v>
      </c>
      <c r="R67" t="s">
        <v>8311</v>
      </c>
      <c r="S67" s="9">
        <f t="shared" ref="S67:S130" si="6">(J67/86400)+25569+(-5/24)</f>
        <v>41835.612893518519</v>
      </c>
      <c r="T67" s="9">
        <f t="shared" ref="T67:T130" si="7">(I67/86400)+25569+(-5/24)</f>
        <v>41862.040972222218</v>
      </c>
    </row>
    <row r="68" spans="1:20" ht="29" x14ac:dyDescent="0.35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4"/>
        <v>119</v>
      </c>
      <c r="P68">
        <f t="shared" si="5"/>
        <v>91.23</v>
      </c>
      <c r="Q68" t="s">
        <v>8309</v>
      </c>
      <c r="R68" t="s">
        <v>8311</v>
      </c>
      <c r="S68" s="9">
        <f t="shared" si="6"/>
        <v>42539.641435185178</v>
      </c>
      <c r="T68" s="9">
        <f t="shared" si="7"/>
        <v>42569.641435185178</v>
      </c>
    </row>
    <row r="69" spans="1:20" ht="43.5" x14ac:dyDescent="0.35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4"/>
        <v>116</v>
      </c>
      <c r="P69">
        <f t="shared" si="5"/>
        <v>116.25</v>
      </c>
      <c r="Q69" t="s">
        <v>8309</v>
      </c>
      <c r="R69" t="s">
        <v>8311</v>
      </c>
      <c r="S69" s="9">
        <f t="shared" si="6"/>
        <v>41075.375046296293</v>
      </c>
      <c r="T69" s="9">
        <f t="shared" si="7"/>
        <v>41105.375046296293</v>
      </c>
    </row>
    <row r="70" spans="1:20" ht="58" x14ac:dyDescent="0.35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4"/>
        <v>127</v>
      </c>
      <c r="P70">
        <f t="shared" si="5"/>
        <v>21.19</v>
      </c>
      <c r="Q70" t="s">
        <v>8309</v>
      </c>
      <c r="R70" t="s">
        <v>8311</v>
      </c>
      <c r="S70" s="9">
        <f t="shared" si="6"/>
        <v>41663.36100694444</v>
      </c>
      <c r="T70" s="9">
        <f t="shared" si="7"/>
        <v>41693.36100694444</v>
      </c>
    </row>
    <row r="71" spans="1:20" ht="43.5" x14ac:dyDescent="0.35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4"/>
        <v>111</v>
      </c>
      <c r="P71">
        <f t="shared" si="5"/>
        <v>62.33</v>
      </c>
      <c r="Q71" t="s">
        <v>8309</v>
      </c>
      <c r="R71" t="s">
        <v>8311</v>
      </c>
      <c r="S71" s="9">
        <f t="shared" si="6"/>
        <v>40785.979456018518</v>
      </c>
      <c r="T71" s="9">
        <f t="shared" si="7"/>
        <v>40818.082638888889</v>
      </c>
    </row>
    <row r="72" spans="1:20" ht="43.5" x14ac:dyDescent="0.35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4"/>
        <v>127</v>
      </c>
      <c r="P72">
        <f t="shared" si="5"/>
        <v>37.409999999999997</v>
      </c>
      <c r="Q72" t="s">
        <v>8309</v>
      </c>
      <c r="R72" t="s">
        <v>8311</v>
      </c>
      <c r="S72" s="9">
        <f t="shared" si="6"/>
        <v>40730.688020833331</v>
      </c>
      <c r="T72" s="9">
        <f t="shared" si="7"/>
        <v>40790.688020833331</v>
      </c>
    </row>
    <row r="73" spans="1:20" ht="43.5" x14ac:dyDescent="0.35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4"/>
        <v>124</v>
      </c>
      <c r="P73">
        <f t="shared" si="5"/>
        <v>69.72</v>
      </c>
      <c r="Q73" t="s">
        <v>8309</v>
      </c>
      <c r="R73" t="s">
        <v>8311</v>
      </c>
      <c r="S73" s="9">
        <f t="shared" si="6"/>
        <v>40997.063159722216</v>
      </c>
      <c r="T73" s="9">
        <f t="shared" si="7"/>
        <v>41057.063159722216</v>
      </c>
    </row>
    <row r="74" spans="1:20" ht="43.5" x14ac:dyDescent="0.35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4"/>
        <v>108</v>
      </c>
      <c r="P74">
        <f t="shared" si="5"/>
        <v>58.17</v>
      </c>
      <c r="Q74" t="s">
        <v>8309</v>
      </c>
      <c r="R74" t="s">
        <v>8311</v>
      </c>
      <c r="S74" s="9">
        <f t="shared" si="6"/>
        <v>41207.801863425928</v>
      </c>
      <c r="T74" s="9">
        <f t="shared" si="7"/>
        <v>41227.791666666664</v>
      </c>
    </row>
    <row r="75" spans="1:20" ht="43.5" x14ac:dyDescent="0.35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9">
        <f t="shared" si="6"/>
        <v>40587.548425925925</v>
      </c>
      <c r="T75" s="9">
        <f t="shared" si="7"/>
        <v>40665.957638888889</v>
      </c>
    </row>
    <row r="76" spans="1:20" ht="43.5" x14ac:dyDescent="0.35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4"/>
        <v>113</v>
      </c>
      <c r="P76">
        <f t="shared" si="5"/>
        <v>19.47</v>
      </c>
      <c r="Q76" t="s">
        <v>8309</v>
      </c>
      <c r="R76" t="s">
        <v>8311</v>
      </c>
      <c r="S76" s="9">
        <f t="shared" si="6"/>
        <v>42360.278877314813</v>
      </c>
      <c r="T76" s="9">
        <f t="shared" si="7"/>
        <v>42390.278877314813</v>
      </c>
    </row>
    <row r="77" spans="1:20" ht="29" x14ac:dyDescent="0.35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4"/>
        <v>115</v>
      </c>
      <c r="P77">
        <f t="shared" si="5"/>
        <v>85.96</v>
      </c>
      <c r="Q77" t="s">
        <v>8309</v>
      </c>
      <c r="R77" t="s">
        <v>8311</v>
      </c>
      <c r="S77" s="9">
        <f t="shared" si="6"/>
        <v>41357.000833333332</v>
      </c>
      <c r="T77" s="9">
        <f t="shared" si="7"/>
        <v>41387.000833333332</v>
      </c>
    </row>
    <row r="78" spans="1:20" ht="43.5" x14ac:dyDescent="0.35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4"/>
        <v>153</v>
      </c>
      <c r="P78">
        <f t="shared" si="5"/>
        <v>30.67</v>
      </c>
      <c r="Q78" t="s">
        <v>8309</v>
      </c>
      <c r="R78" t="s">
        <v>8311</v>
      </c>
      <c r="S78" s="9">
        <f t="shared" si="6"/>
        <v>40844.483310185184</v>
      </c>
      <c r="T78" s="9">
        <f t="shared" si="7"/>
        <v>40904.524976851848</v>
      </c>
    </row>
    <row r="79" spans="1:20" ht="43.5" x14ac:dyDescent="0.35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4"/>
        <v>393</v>
      </c>
      <c r="P79">
        <f t="shared" si="5"/>
        <v>60.38</v>
      </c>
      <c r="Q79" t="s">
        <v>8309</v>
      </c>
      <c r="R79" t="s">
        <v>8311</v>
      </c>
      <c r="S79" s="9">
        <f t="shared" si="6"/>
        <v>40996.936539351846</v>
      </c>
      <c r="T79" s="9">
        <f t="shared" si="7"/>
        <v>41049.915972222218</v>
      </c>
    </row>
    <row r="80" spans="1:20" ht="87" x14ac:dyDescent="0.35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4"/>
        <v>2702</v>
      </c>
      <c r="P80">
        <f t="shared" si="5"/>
        <v>38.6</v>
      </c>
      <c r="Q80" t="s">
        <v>8309</v>
      </c>
      <c r="R80" t="s">
        <v>8311</v>
      </c>
      <c r="S80" s="9">
        <f t="shared" si="6"/>
        <v>42604.522233796299</v>
      </c>
      <c r="T80" s="9">
        <f t="shared" si="7"/>
        <v>42614.522233796299</v>
      </c>
    </row>
    <row r="81" spans="1:20" ht="43.5" x14ac:dyDescent="0.35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4"/>
        <v>127</v>
      </c>
      <c r="P81">
        <f t="shared" si="5"/>
        <v>40.270000000000003</v>
      </c>
      <c r="Q81" t="s">
        <v>8309</v>
      </c>
      <c r="R81" t="s">
        <v>8311</v>
      </c>
      <c r="S81" s="9">
        <f t="shared" si="6"/>
        <v>41724.568206018514</v>
      </c>
      <c r="T81" s="9">
        <f t="shared" si="7"/>
        <v>41754.568206018514</v>
      </c>
    </row>
    <row r="82" spans="1:20" ht="43.5" x14ac:dyDescent="0.35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4"/>
        <v>107</v>
      </c>
      <c r="P82">
        <f t="shared" si="5"/>
        <v>273.83</v>
      </c>
      <c r="Q82" t="s">
        <v>8309</v>
      </c>
      <c r="R82" t="s">
        <v>8311</v>
      </c>
      <c r="S82" s="9">
        <f t="shared" si="6"/>
        <v>41582.875648148147</v>
      </c>
      <c r="T82" s="9">
        <f t="shared" si="7"/>
        <v>41617.875648148147</v>
      </c>
    </row>
    <row r="83" spans="1:20" ht="43.5" x14ac:dyDescent="0.35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4"/>
        <v>198</v>
      </c>
      <c r="P83">
        <f t="shared" si="5"/>
        <v>53.04</v>
      </c>
      <c r="Q83" t="s">
        <v>8309</v>
      </c>
      <c r="R83" t="s">
        <v>8311</v>
      </c>
      <c r="S83" s="9">
        <f t="shared" si="6"/>
        <v>41099.950543981475</v>
      </c>
      <c r="T83" s="9">
        <f t="shared" si="7"/>
        <v>41103.918055555558</v>
      </c>
    </row>
    <row r="84" spans="1:20" ht="43.5" x14ac:dyDescent="0.35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4"/>
        <v>100</v>
      </c>
      <c r="P84">
        <f t="shared" si="5"/>
        <v>40.01</v>
      </c>
      <c r="Q84" t="s">
        <v>8309</v>
      </c>
      <c r="R84" t="s">
        <v>8311</v>
      </c>
      <c r="S84" s="9">
        <f t="shared" si="6"/>
        <v>40795.611817129626</v>
      </c>
      <c r="T84" s="9">
        <f t="shared" si="7"/>
        <v>40825.611817129626</v>
      </c>
    </row>
    <row r="85" spans="1:20" ht="43.5" x14ac:dyDescent="0.35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4"/>
        <v>103</v>
      </c>
      <c r="P85">
        <f t="shared" si="5"/>
        <v>15.77</v>
      </c>
      <c r="Q85" t="s">
        <v>8309</v>
      </c>
      <c r="R85" t="s">
        <v>8311</v>
      </c>
      <c r="S85" s="9">
        <f t="shared" si="6"/>
        <v>42042.407280092586</v>
      </c>
      <c r="T85" s="9">
        <f t="shared" si="7"/>
        <v>42057.270833333336</v>
      </c>
    </row>
    <row r="86" spans="1:20" ht="43.5" x14ac:dyDescent="0.35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4"/>
        <v>100</v>
      </c>
      <c r="P86">
        <f t="shared" si="5"/>
        <v>71.430000000000007</v>
      </c>
      <c r="Q86" t="s">
        <v>8309</v>
      </c>
      <c r="R86" t="s">
        <v>8311</v>
      </c>
      <c r="S86" s="9">
        <f t="shared" si="6"/>
        <v>40648.54960648148</v>
      </c>
      <c r="T86" s="9">
        <f t="shared" si="7"/>
        <v>40678.54960648148</v>
      </c>
    </row>
    <row r="87" spans="1:20" ht="43.5" x14ac:dyDescent="0.35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4"/>
        <v>126</v>
      </c>
      <c r="P87">
        <f t="shared" si="5"/>
        <v>71.709999999999994</v>
      </c>
      <c r="Q87" t="s">
        <v>8309</v>
      </c>
      <c r="R87" t="s">
        <v>8311</v>
      </c>
      <c r="S87" s="9">
        <f t="shared" si="6"/>
        <v>40778.917094907403</v>
      </c>
      <c r="T87" s="9">
        <f t="shared" si="7"/>
        <v>40808.917094907403</v>
      </c>
    </row>
    <row r="88" spans="1:20" ht="43.5" x14ac:dyDescent="0.35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4"/>
        <v>106</v>
      </c>
      <c r="P88">
        <f t="shared" si="5"/>
        <v>375.76</v>
      </c>
      <c r="Q88" t="s">
        <v>8309</v>
      </c>
      <c r="R88" t="s">
        <v>8311</v>
      </c>
      <c r="S88" s="9">
        <f t="shared" si="6"/>
        <v>42291.347743055558</v>
      </c>
      <c r="T88" s="9">
        <f t="shared" si="7"/>
        <v>42365.389409722215</v>
      </c>
    </row>
    <row r="89" spans="1:20" ht="43.5" x14ac:dyDescent="0.35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4"/>
        <v>105</v>
      </c>
      <c r="P89">
        <f t="shared" si="5"/>
        <v>104.6</v>
      </c>
      <c r="Q89" t="s">
        <v>8309</v>
      </c>
      <c r="R89" t="s">
        <v>8311</v>
      </c>
      <c r="S89" s="9">
        <f t="shared" si="6"/>
        <v>40322.331053240741</v>
      </c>
      <c r="T89" s="9">
        <f t="shared" si="7"/>
        <v>40331.861805555549</v>
      </c>
    </row>
    <row r="90" spans="1:20" ht="43.5" x14ac:dyDescent="0.35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4"/>
        <v>103</v>
      </c>
      <c r="P90">
        <f t="shared" si="5"/>
        <v>60</v>
      </c>
      <c r="Q90" t="s">
        <v>8309</v>
      </c>
      <c r="R90" t="s">
        <v>8311</v>
      </c>
      <c r="S90" s="9">
        <f t="shared" si="6"/>
        <v>41786.450590277775</v>
      </c>
      <c r="T90" s="9">
        <f t="shared" si="7"/>
        <v>41812.450590277775</v>
      </c>
    </row>
    <row r="91" spans="1:20" ht="43.5" x14ac:dyDescent="0.35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4"/>
        <v>115</v>
      </c>
      <c r="P91">
        <f t="shared" si="5"/>
        <v>123.29</v>
      </c>
      <c r="Q91" t="s">
        <v>8309</v>
      </c>
      <c r="R91" t="s">
        <v>8311</v>
      </c>
      <c r="S91" s="9">
        <f t="shared" si="6"/>
        <v>41402.543888888882</v>
      </c>
      <c r="T91" s="9">
        <f t="shared" si="7"/>
        <v>41427.543888888882</v>
      </c>
    </row>
    <row r="92" spans="1:20" ht="29" x14ac:dyDescent="0.35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4"/>
        <v>100</v>
      </c>
      <c r="P92">
        <f t="shared" si="5"/>
        <v>31.38</v>
      </c>
      <c r="Q92" t="s">
        <v>8309</v>
      </c>
      <c r="R92" t="s">
        <v>8311</v>
      </c>
      <c r="S92" s="9">
        <f t="shared" si="6"/>
        <v>40706.089108796295</v>
      </c>
      <c r="T92" s="9">
        <f t="shared" si="7"/>
        <v>40736.089108796295</v>
      </c>
    </row>
    <row r="93" spans="1:20" ht="43.5" x14ac:dyDescent="0.35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4"/>
        <v>120</v>
      </c>
      <c r="P93">
        <f t="shared" si="5"/>
        <v>78.260000000000005</v>
      </c>
      <c r="Q93" t="s">
        <v>8309</v>
      </c>
      <c r="R93" t="s">
        <v>8311</v>
      </c>
      <c r="S93" s="9">
        <f t="shared" si="6"/>
        <v>40619.194027777776</v>
      </c>
      <c r="T93" s="9">
        <f t="shared" si="7"/>
        <v>40680.194027777776</v>
      </c>
    </row>
    <row r="94" spans="1:20" ht="43.5" x14ac:dyDescent="0.35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4"/>
        <v>105</v>
      </c>
      <c r="P94">
        <f t="shared" si="5"/>
        <v>122.33</v>
      </c>
      <c r="Q94" t="s">
        <v>8309</v>
      </c>
      <c r="R94" t="s">
        <v>8311</v>
      </c>
      <c r="S94" s="9">
        <f t="shared" si="6"/>
        <v>42720.990543981483</v>
      </c>
      <c r="T94" s="9">
        <f t="shared" si="7"/>
        <v>42767.124999999993</v>
      </c>
    </row>
    <row r="95" spans="1:20" ht="43.5" x14ac:dyDescent="0.35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4"/>
        <v>111</v>
      </c>
      <c r="P95">
        <f t="shared" si="5"/>
        <v>73.73</v>
      </c>
      <c r="Q95" t="s">
        <v>8309</v>
      </c>
      <c r="R95" t="s">
        <v>8311</v>
      </c>
      <c r="S95" s="9">
        <f t="shared" si="6"/>
        <v>41065.649733796294</v>
      </c>
      <c r="T95" s="9">
        <f t="shared" si="7"/>
        <v>41093.666666666664</v>
      </c>
    </row>
    <row r="96" spans="1:20" ht="43.5" x14ac:dyDescent="0.35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4"/>
        <v>104</v>
      </c>
      <c r="P96">
        <f t="shared" si="5"/>
        <v>21.67</v>
      </c>
      <c r="Q96" t="s">
        <v>8309</v>
      </c>
      <c r="R96" t="s">
        <v>8311</v>
      </c>
      <c r="S96" s="9">
        <f t="shared" si="6"/>
        <v>41716.509513888886</v>
      </c>
      <c r="T96" s="9">
        <f t="shared" si="7"/>
        <v>41736.509513888886</v>
      </c>
    </row>
    <row r="97" spans="1:20" ht="43.5" x14ac:dyDescent="0.35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4"/>
        <v>131</v>
      </c>
      <c r="P97">
        <f t="shared" si="5"/>
        <v>21.9</v>
      </c>
      <c r="Q97" t="s">
        <v>8309</v>
      </c>
      <c r="R97" t="s">
        <v>8311</v>
      </c>
      <c r="S97" s="9">
        <f t="shared" si="6"/>
        <v>40934.796770833331</v>
      </c>
      <c r="T97" s="9">
        <f t="shared" si="7"/>
        <v>40964.796770833331</v>
      </c>
    </row>
    <row r="98" spans="1:20" ht="43.5" x14ac:dyDescent="0.35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4"/>
        <v>115</v>
      </c>
      <c r="P98">
        <f t="shared" si="5"/>
        <v>50.59</v>
      </c>
      <c r="Q98" t="s">
        <v>8309</v>
      </c>
      <c r="R98" t="s">
        <v>8311</v>
      </c>
      <c r="S98" s="9">
        <f t="shared" si="6"/>
        <v>40324.45417824074</v>
      </c>
      <c r="T98" s="9">
        <f t="shared" si="7"/>
        <v>40390.916666666664</v>
      </c>
    </row>
    <row r="99" spans="1:20" ht="43.5" x14ac:dyDescent="0.35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4"/>
        <v>106</v>
      </c>
      <c r="P99">
        <f t="shared" si="5"/>
        <v>53.13</v>
      </c>
      <c r="Q99" t="s">
        <v>8309</v>
      </c>
      <c r="R99" t="s">
        <v>8311</v>
      </c>
      <c r="S99" s="9">
        <f t="shared" si="6"/>
        <v>40705.926874999997</v>
      </c>
      <c r="T99" s="9">
        <f t="shared" si="7"/>
        <v>40735.926874999997</v>
      </c>
    </row>
    <row r="100" spans="1:20" ht="43.5" x14ac:dyDescent="0.35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4"/>
        <v>106</v>
      </c>
      <c r="P100">
        <f t="shared" si="5"/>
        <v>56.67</v>
      </c>
      <c r="Q100" t="s">
        <v>8309</v>
      </c>
      <c r="R100" t="s">
        <v>8311</v>
      </c>
      <c r="S100" s="9">
        <f t="shared" si="6"/>
        <v>41214.586504629631</v>
      </c>
      <c r="T100" s="9">
        <f t="shared" si="7"/>
        <v>41250.770833333328</v>
      </c>
    </row>
    <row r="101" spans="1:20" ht="29" x14ac:dyDescent="0.35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4"/>
        <v>106</v>
      </c>
      <c r="P101">
        <f t="shared" si="5"/>
        <v>40.78</v>
      </c>
      <c r="Q101" t="s">
        <v>8309</v>
      </c>
      <c r="R101" t="s">
        <v>8311</v>
      </c>
      <c r="S101" s="9">
        <f t="shared" si="6"/>
        <v>41631.694432870368</v>
      </c>
      <c r="T101" s="9">
        <f t="shared" si="7"/>
        <v>41661.694432870368</v>
      </c>
    </row>
    <row r="102" spans="1:20" ht="43.5" x14ac:dyDescent="0.35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4"/>
        <v>100</v>
      </c>
      <c r="P102">
        <f t="shared" si="5"/>
        <v>192.31</v>
      </c>
      <c r="Q102" t="s">
        <v>8309</v>
      </c>
      <c r="R102" t="s">
        <v>8311</v>
      </c>
      <c r="S102" s="9">
        <f t="shared" si="6"/>
        <v>41197.544976851852</v>
      </c>
      <c r="T102" s="9">
        <f t="shared" si="7"/>
        <v>41217.586643518516</v>
      </c>
    </row>
    <row r="103" spans="1:20" ht="43.5" x14ac:dyDescent="0.35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9">
        <f t="shared" si="6"/>
        <v>41274.568402777775</v>
      </c>
      <c r="T103" s="9">
        <f t="shared" si="7"/>
        <v>41298.568402777775</v>
      </c>
    </row>
    <row r="104" spans="1:20" ht="43.5" x14ac:dyDescent="0.35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4"/>
        <v>128</v>
      </c>
      <c r="P104">
        <f t="shared" si="5"/>
        <v>117.92</v>
      </c>
      <c r="Q104" t="s">
        <v>8309</v>
      </c>
      <c r="R104" t="s">
        <v>8311</v>
      </c>
      <c r="S104" s="9">
        <f t="shared" si="6"/>
        <v>40504.922835648147</v>
      </c>
      <c r="T104" s="9">
        <f t="shared" si="7"/>
        <v>40534.922835648147</v>
      </c>
    </row>
    <row r="105" spans="1:20" ht="29" x14ac:dyDescent="0.35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4"/>
        <v>105</v>
      </c>
      <c r="P105">
        <f t="shared" si="5"/>
        <v>27.9</v>
      </c>
      <c r="Q105" t="s">
        <v>8309</v>
      </c>
      <c r="R105" t="s">
        <v>8311</v>
      </c>
      <c r="S105" s="9">
        <f t="shared" si="6"/>
        <v>41682.597569444442</v>
      </c>
      <c r="T105" s="9">
        <f t="shared" si="7"/>
        <v>41705.597569444442</v>
      </c>
    </row>
    <row r="106" spans="1:20" ht="29" x14ac:dyDescent="0.35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9">
        <f t="shared" si="6"/>
        <v>40612.486874999995</v>
      </c>
      <c r="T106" s="9">
        <f t="shared" si="7"/>
        <v>40635.833333333328</v>
      </c>
    </row>
    <row r="107" spans="1:20" ht="43.5" x14ac:dyDescent="0.35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4"/>
        <v>107</v>
      </c>
      <c r="P107">
        <f t="shared" si="5"/>
        <v>39.380000000000003</v>
      </c>
      <c r="Q107" t="s">
        <v>8309</v>
      </c>
      <c r="R107" t="s">
        <v>8311</v>
      </c>
      <c r="S107" s="9">
        <f t="shared" si="6"/>
        <v>42485.516435185178</v>
      </c>
      <c r="T107" s="9">
        <f t="shared" si="7"/>
        <v>42503.791666666664</v>
      </c>
    </row>
    <row r="108" spans="1:20" x14ac:dyDescent="0.35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4"/>
        <v>101</v>
      </c>
      <c r="P108">
        <f t="shared" si="5"/>
        <v>186.11</v>
      </c>
      <c r="Q108" t="s">
        <v>8309</v>
      </c>
      <c r="R108" t="s">
        <v>8311</v>
      </c>
      <c r="S108" s="9">
        <f t="shared" si="6"/>
        <v>40987.568298611106</v>
      </c>
      <c r="T108" s="9">
        <f t="shared" si="7"/>
        <v>41001.568298611106</v>
      </c>
    </row>
    <row r="109" spans="1:20" ht="43.5" x14ac:dyDescent="0.35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4"/>
        <v>102</v>
      </c>
      <c r="P109">
        <f t="shared" si="5"/>
        <v>111.38</v>
      </c>
      <c r="Q109" t="s">
        <v>8309</v>
      </c>
      <c r="R109" t="s">
        <v>8311</v>
      </c>
      <c r="S109" s="9">
        <f t="shared" si="6"/>
        <v>40635.774155092593</v>
      </c>
      <c r="T109" s="9">
        <f t="shared" si="7"/>
        <v>40657.774155092593</v>
      </c>
    </row>
    <row r="110" spans="1:20" ht="43.5" x14ac:dyDescent="0.35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4"/>
        <v>247</v>
      </c>
      <c r="P110">
        <f t="shared" si="5"/>
        <v>78.72</v>
      </c>
      <c r="Q110" t="s">
        <v>8309</v>
      </c>
      <c r="R110" t="s">
        <v>8311</v>
      </c>
      <c r="S110" s="9">
        <f t="shared" si="6"/>
        <v>41365.404745370368</v>
      </c>
      <c r="T110" s="9">
        <f t="shared" si="7"/>
        <v>41425.404745370368</v>
      </c>
    </row>
    <row r="111" spans="1:20" ht="43.5" x14ac:dyDescent="0.35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4"/>
        <v>220</v>
      </c>
      <c r="P111">
        <f t="shared" si="5"/>
        <v>46.7</v>
      </c>
      <c r="Q111" t="s">
        <v>8309</v>
      </c>
      <c r="R111" t="s">
        <v>8311</v>
      </c>
      <c r="S111" s="9">
        <f t="shared" si="6"/>
        <v>40569.817476851851</v>
      </c>
      <c r="T111" s="9">
        <f t="shared" si="7"/>
        <v>40599.817476851851</v>
      </c>
    </row>
    <row r="112" spans="1:20" ht="43.5" x14ac:dyDescent="0.35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4"/>
        <v>131</v>
      </c>
      <c r="P112">
        <f t="shared" si="5"/>
        <v>65.38</v>
      </c>
      <c r="Q112" t="s">
        <v>8309</v>
      </c>
      <c r="R112" t="s">
        <v>8311</v>
      </c>
      <c r="S112" s="9">
        <f t="shared" si="6"/>
        <v>41557.741354166668</v>
      </c>
      <c r="T112" s="9">
        <f t="shared" si="7"/>
        <v>41592.040972222218</v>
      </c>
    </row>
    <row r="113" spans="1:20" ht="43.5" x14ac:dyDescent="0.35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4"/>
        <v>155</v>
      </c>
      <c r="P113">
        <f t="shared" si="5"/>
        <v>102.08</v>
      </c>
      <c r="Q113" t="s">
        <v>8309</v>
      </c>
      <c r="R113" t="s">
        <v>8311</v>
      </c>
      <c r="S113" s="9">
        <f t="shared" si="6"/>
        <v>42125.124849537031</v>
      </c>
      <c r="T113" s="9">
        <f t="shared" si="7"/>
        <v>42155.124849537031</v>
      </c>
    </row>
    <row r="114" spans="1:20" ht="43.5" x14ac:dyDescent="0.35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4"/>
        <v>104</v>
      </c>
      <c r="P114">
        <f t="shared" si="5"/>
        <v>64.2</v>
      </c>
      <c r="Q114" t="s">
        <v>8309</v>
      </c>
      <c r="R114" t="s">
        <v>8311</v>
      </c>
      <c r="S114" s="9">
        <f t="shared" si="6"/>
        <v>41717.834699074076</v>
      </c>
      <c r="T114" s="9">
        <f t="shared" si="7"/>
        <v>41741.875</v>
      </c>
    </row>
    <row r="115" spans="1:20" ht="29" x14ac:dyDescent="0.35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4"/>
        <v>141</v>
      </c>
      <c r="P115">
        <f t="shared" si="5"/>
        <v>90.38</v>
      </c>
      <c r="Q115" t="s">
        <v>8309</v>
      </c>
      <c r="R115" t="s">
        <v>8311</v>
      </c>
      <c r="S115" s="9">
        <f t="shared" si="6"/>
        <v>40753.550092592588</v>
      </c>
      <c r="T115" s="9">
        <f t="shared" si="7"/>
        <v>40761.416666666664</v>
      </c>
    </row>
    <row r="116" spans="1:20" ht="43.5" x14ac:dyDescent="0.35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4"/>
        <v>103</v>
      </c>
      <c r="P116">
        <f t="shared" si="5"/>
        <v>88.57</v>
      </c>
      <c r="Q116" t="s">
        <v>8309</v>
      </c>
      <c r="R116" t="s">
        <v>8311</v>
      </c>
      <c r="S116" s="9">
        <f t="shared" si="6"/>
        <v>40861.065833333334</v>
      </c>
      <c r="T116" s="9">
        <f t="shared" si="7"/>
        <v>40921.065833333334</v>
      </c>
    </row>
    <row r="117" spans="1:20" x14ac:dyDescent="0.35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4"/>
        <v>140</v>
      </c>
      <c r="P117">
        <f t="shared" si="5"/>
        <v>28.73</v>
      </c>
      <c r="Q117" t="s">
        <v>8309</v>
      </c>
      <c r="R117" t="s">
        <v>8311</v>
      </c>
      <c r="S117" s="9">
        <f t="shared" si="6"/>
        <v>40918.530601851853</v>
      </c>
      <c r="T117" s="9">
        <f t="shared" si="7"/>
        <v>40943.530601851853</v>
      </c>
    </row>
    <row r="118" spans="1:20" ht="43.5" x14ac:dyDescent="0.35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4"/>
        <v>114</v>
      </c>
      <c r="P118">
        <f t="shared" si="5"/>
        <v>69.790000000000006</v>
      </c>
      <c r="Q118" t="s">
        <v>8309</v>
      </c>
      <c r="R118" t="s">
        <v>8311</v>
      </c>
      <c r="S118" s="9">
        <f t="shared" si="6"/>
        <v>40595.288831018515</v>
      </c>
      <c r="T118" s="9">
        <f t="shared" si="7"/>
        <v>40641.247164351851</v>
      </c>
    </row>
    <row r="119" spans="1:20" ht="43.5" x14ac:dyDescent="0.35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4"/>
        <v>100</v>
      </c>
      <c r="P119">
        <f t="shared" si="5"/>
        <v>167.49</v>
      </c>
      <c r="Q119" t="s">
        <v>8309</v>
      </c>
      <c r="R119" t="s">
        <v>8311</v>
      </c>
      <c r="S119" s="9">
        <f t="shared" si="6"/>
        <v>40248.626666666663</v>
      </c>
      <c r="T119" s="9">
        <f t="shared" si="7"/>
        <v>40338.583333333328</v>
      </c>
    </row>
    <row r="120" spans="1:20" ht="29" x14ac:dyDescent="0.35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4"/>
        <v>113</v>
      </c>
      <c r="P120">
        <f t="shared" si="5"/>
        <v>144.91</v>
      </c>
      <c r="Q120" t="s">
        <v>8309</v>
      </c>
      <c r="R120" t="s">
        <v>8311</v>
      </c>
      <c r="S120" s="9">
        <f t="shared" si="6"/>
        <v>40722.845324074071</v>
      </c>
      <c r="T120" s="9">
        <f t="shared" si="7"/>
        <v>40752.845324074071</v>
      </c>
    </row>
    <row r="121" spans="1:20" ht="43.5" x14ac:dyDescent="0.35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4"/>
        <v>105</v>
      </c>
      <c r="P121">
        <f t="shared" si="5"/>
        <v>91.84</v>
      </c>
      <c r="Q121" t="s">
        <v>8309</v>
      </c>
      <c r="R121" t="s">
        <v>8311</v>
      </c>
      <c r="S121" s="9">
        <f t="shared" si="6"/>
        <v>40738.860949074071</v>
      </c>
      <c r="T121" s="9">
        <f t="shared" si="7"/>
        <v>40768.75</v>
      </c>
    </row>
    <row r="122" spans="1:20" ht="43.5" hidden="1" x14ac:dyDescent="0.35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4"/>
        <v>0</v>
      </c>
      <c r="P122">
        <f t="shared" si="5"/>
        <v>10</v>
      </c>
      <c r="Q122" t="s">
        <v>8309</v>
      </c>
      <c r="R122" t="s">
        <v>8312</v>
      </c>
      <c r="S122" s="9">
        <f t="shared" si="6"/>
        <v>42615.841516203705</v>
      </c>
      <c r="T122" s="9">
        <f t="shared" si="7"/>
        <v>42645.841516203705</v>
      </c>
    </row>
    <row r="123" spans="1:20" ht="43.5" hidden="1" x14ac:dyDescent="0.35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4"/>
        <v>0</v>
      </c>
      <c r="P123">
        <f t="shared" si="5"/>
        <v>1</v>
      </c>
      <c r="Q123" t="s">
        <v>8309</v>
      </c>
      <c r="R123" t="s">
        <v>8312</v>
      </c>
      <c r="S123" s="9">
        <f t="shared" si="6"/>
        <v>42096.496643518512</v>
      </c>
      <c r="T123" s="9">
        <f t="shared" si="7"/>
        <v>42112.219444444439</v>
      </c>
    </row>
    <row r="124" spans="1:20" ht="29" hidden="1" x14ac:dyDescent="0.35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9">
        <f t="shared" si="6"/>
        <v>42593.223460648143</v>
      </c>
      <c r="T124" s="9">
        <f t="shared" si="7"/>
        <v>42653.223460648143</v>
      </c>
    </row>
    <row r="125" spans="1:20" ht="43.5" hidden="1" x14ac:dyDescent="0.35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4"/>
        <v>0</v>
      </c>
      <c r="P125">
        <f t="shared" si="5"/>
        <v>25.17</v>
      </c>
      <c r="Q125" t="s">
        <v>8309</v>
      </c>
      <c r="R125" t="s">
        <v>8312</v>
      </c>
      <c r="S125" s="9">
        <f t="shared" si="6"/>
        <v>41904.573657407404</v>
      </c>
      <c r="T125" s="9">
        <f t="shared" si="7"/>
        <v>41940.708333333328</v>
      </c>
    </row>
    <row r="126" spans="1:20" ht="43.5" hidden="1" x14ac:dyDescent="0.35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9">
        <f t="shared" si="6"/>
        <v>42114.720393518517</v>
      </c>
      <c r="T126" s="9">
        <f t="shared" si="7"/>
        <v>42139.720393518517</v>
      </c>
    </row>
    <row r="127" spans="1:20" ht="43.5" hidden="1" x14ac:dyDescent="0.35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4"/>
        <v>14</v>
      </c>
      <c r="P127">
        <f t="shared" si="5"/>
        <v>11.67</v>
      </c>
      <c r="Q127" t="s">
        <v>8309</v>
      </c>
      <c r="R127" t="s">
        <v>8312</v>
      </c>
      <c r="S127" s="9">
        <f t="shared" si="6"/>
        <v>42709.78564814815</v>
      </c>
      <c r="T127" s="9">
        <f t="shared" si="7"/>
        <v>42769.78564814815</v>
      </c>
    </row>
    <row r="128" spans="1:20" ht="43.5" hidden="1" x14ac:dyDescent="0.35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4"/>
        <v>6</v>
      </c>
      <c r="P128">
        <f t="shared" si="5"/>
        <v>106.69</v>
      </c>
      <c r="Q128" t="s">
        <v>8309</v>
      </c>
      <c r="R128" t="s">
        <v>8312</v>
      </c>
      <c r="S128" s="9">
        <f t="shared" si="6"/>
        <v>42135.381215277775</v>
      </c>
      <c r="T128" s="9">
        <f t="shared" si="7"/>
        <v>42165.874999999993</v>
      </c>
    </row>
    <row r="129" spans="1:20" ht="43.5" hidden="1" x14ac:dyDescent="0.35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4"/>
        <v>2</v>
      </c>
      <c r="P129">
        <f t="shared" si="5"/>
        <v>47.5</v>
      </c>
      <c r="Q129" t="s">
        <v>8309</v>
      </c>
      <c r="R129" t="s">
        <v>8312</v>
      </c>
      <c r="S129" s="9">
        <f t="shared" si="6"/>
        <v>42067.415983796294</v>
      </c>
      <c r="T129" s="9">
        <f t="shared" si="7"/>
        <v>42097.37431712963</v>
      </c>
    </row>
    <row r="130" spans="1:20" ht="29" hidden="1" x14ac:dyDescent="0.35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ref="O130:O193" si="8">ROUND((E130/D130)*100,0)</f>
        <v>2</v>
      </c>
      <c r="P130">
        <f t="shared" ref="P130:P193" si="9">ROUND(E130/L130,2)</f>
        <v>311.17</v>
      </c>
      <c r="Q130" t="s">
        <v>8309</v>
      </c>
      <c r="R130" t="s">
        <v>8312</v>
      </c>
      <c r="S130" s="9">
        <f t="shared" si="6"/>
        <v>42628.019594907404</v>
      </c>
      <c r="T130" s="9">
        <f t="shared" si="7"/>
        <v>42663.019594907404</v>
      </c>
    </row>
    <row r="131" spans="1:20" ht="43.5" hidden="1" x14ac:dyDescent="0.35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si="8"/>
        <v>0</v>
      </c>
      <c r="P131" t="e">
        <f t="shared" si="9"/>
        <v>#DIV/0!</v>
      </c>
      <c r="Q131" t="s">
        <v>8309</v>
      </c>
      <c r="R131" t="s">
        <v>8312</v>
      </c>
      <c r="S131" s="9">
        <f t="shared" ref="S131:S194" si="10">(J131/86400)+25569+(-5/24)</f>
        <v>41882.728969907403</v>
      </c>
      <c r="T131" s="9">
        <f t="shared" ref="T131:T194" si="11">(I131/86400)+25569+(-5/24)</f>
        <v>41942.728969907403</v>
      </c>
    </row>
    <row r="132" spans="1:20" ht="43.5" hidden="1" x14ac:dyDescent="0.35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9">
        <f t="shared" si="10"/>
        <v>41778.707083333335</v>
      </c>
      <c r="T132" s="9">
        <f t="shared" si="11"/>
        <v>41806.636111111111</v>
      </c>
    </row>
    <row r="133" spans="1:20" hidden="1" x14ac:dyDescent="0.35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9">
        <f t="shared" si="10"/>
        <v>42541.629178240742</v>
      </c>
      <c r="T133" s="9">
        <f t="shared" si="11"/>
        <v>42556.791666666664</v>
      </c>
    </row>
    <row r="134" spans="1:20" ht="43.5" hidden="1" x14ac:dyDescent="0.35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8"/>
        <v>10</v>
      </c>
      <c r="P134">
        <f t="shared" si="9"/>
        <v>94.51</v>
      </c>
      <c r="Q134" t="s">
        <v>8309</v>
      </c>
      <c r="R134" t="s">
        <v>8312</v>
      </c>
      <c r="S134" s="9">
        <f t="shared" si="10"/>
        <v>41905.60424768518</v>
      </c>
      <c r="T134" s="9">
        <f t="shared" si="11"/>
        <v>41950.645914351851</v>
      </c>
    </row>
    <row r="135" spans="1:20" ht="29" hidden="1" x14ac:dyDescent="0.35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9">
        <f t="shared" si="10"/>
        <v>42491.599351851844</v>
      </c>
      <c r="T135" s="9">
        <f t="shared" si="11"/>
        <v>42521.521527777775</v>
      </c>
    </row>
    <row r="136" spans="1:20" ht="29" hidden="1" x14ac:dyDescent="0.35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9">
        <f t="shared" si="10"/>
        <v>42221.701597222222</v>
      </c>
      <c r="T136" s="9">
        <f t="shared" si="11"/>
        <v>42251.499999999993</v>
      </c>
    </row>
    <row r="137" spans="1:20" ht="43.5" hidden="1" x14ac:dyDescent="0.35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8"/>
        <v>13</v>
      </c>
      <c r="P137">
        <f t="shared" si="9"/>
        <v>80.599999999999994</v>
      </c>
      <c r="Q137" t="s">
        <v>8309</v>
      </c>
      <c r="R137" t="s">
        <v>8312</v>
      </c>
      <c r="S137" s="9">
        <f t="shared" si="10"/>
        <v>41788.173576388886</v>
      </c>
      <c r="T137" s="9">
        <f t="shared" si="11"/>
        <v>41821.583333333328</v>
      </c>
    </row>
    <row r="138" spans="1:20" ht="43.5" hidden="1" x14ac:dyDescent="0.35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9">
        <f t="shared" si="10"/>
        <v>42096.201782407406</v>
      </c>
      <c r="T138" s="9">
        <f t="shared" si="11"/>
        <v>42140.219444444439</v>
      </c>
    </row>
    <row r="139" spans="1:20" ht="43.5" hidden="1" x14ac:dyDescent="0.35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9">
        <f t="shared" si="10"/>
        <v>42239.365659722222</v>
      </c>
      <c r="T139" s="9">
        <f t="shared" si="11"/>
        <v>42289.365659722222</v>
      </c>
    </row>
    <row r="140" spans="1:20" ht="43.5" hidden="1" x14ac:dyDescent="0.35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8"/>
        <v>3</v>
      </c>
      <c r="P140">
        <f t="shared" si="9"/>
        <v>81.239999999999995</v>
      </c>
      <c r="Q140" t="s">
        <v>8309</v>
      </c>
      <c r="R140" t="s">
        <v>8312</v>
      </c>
      <c r="S140" s="9">
        <f t="shared" si="10"/>
        <v>42186.049085648141</v>
      </c>
      <c r="T140" s="9">
        <f t="shared" si="11"/>
        <v>42216.999305555553</v>
      </c>
    </row>
    <row r="141" spans="1:20" ht="29" hidden="1" x14ac:dyDescent="0.35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9">
        <f t="shared" si="10"/>
        <v>42187.712638888886</v>
      </c>
      <c r="T141" s="9">
        <f t="shared" si="11"/>
        <v>42197.712638888886</v>
      </c>
    </row>
    <row r="142" spans="1:20" ht="43.5" hidden="1" x14ac:dyDescent="0.35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9">
        <f t="shared" si="10"/>
        <v>42052.989953703705</v>
      </c>
      <c r="T142" s="9">
        <f t="shared" si="11"/>
        <v>42082.948287037034</v>
      </c>
    </row>
    <row r="143" spans="1:20" ht="43.5" hidden="1" x14ac:dyDescent="0.35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8"/>
        <v>11</v>
      </c>
      <c r="P143">
        <f t="shared" si="9"/>
        <v>46.18</v>
      </c>
      <c r="Q143" t="s">
        <v>8309</v>
      </c>
      <c r="R143" t="s">
        <v>8312</v>
      </c>
      <c r="S143" s="9">
        <f t="shared" si="10"/>
        <v>42109.944710648146</v>
      </c>
      <c r="T143" s="9">
        <f t="shared" si="11"/>
        <v>42154.944710648146</v>
      </c>
    </row>
    <row r="144" spans="1:20" ht="43.5" hidden="1" x14ac:dyDescent="0.35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8"/>
        <v>0</v>
      </c>
      <c r="P144">
        <f t="shared" si="9"/>
        <v>10</v>
      </c>
      <c r="Q144" t="s">
        <v>8309</v>
      </c>
      <c r="R144" t="s">
        <v>8312</v>
      </c>
      <c r="S144" s="9">
        <f t="shared" si="10"/>
        <v>41938.684930555552</v>
      </c>
      <c r="T144" s="9">
        <f t="shared" si="11"/>
        <v>41959.726597222216</v>
      </c>
    </row>
    <row r="145" spans="1:20" ht="43.5" hidden="1" x14ac:dyDescent="0.35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9">
        <f t="shared" si="10"/>
        <v>42558.855810185181</v>
      </c>
      <c r="T145" s="9">
        <f t="shared" si="11"/>
        <v>42616.038194444445</v>
      </c>
    </row>
    <row r="146" spans="1:20" ht="43.5" hidden="1" x14ac:dyDescent="0.35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8"/>
        <v>28</v>
      </c>
      <c r="P146">
        <f t="shared" si="9"/>
        <v>55.95</v>
      </c>
      <c r="Q146" t="s">
        <v>8309</v>
      </c>
      <c r="R146" t="s">
        <v>8312</v>
      </c>
      <c r="S146" s="9">
        <f t="shared" si="10"/>
        <v>42047.554074074076</v>
      </c>
      <c r="T146" s="9">
        <f t="shared" si="11"/>
        <v>42107.512407407405</v>
      </c>
    </row>
    <row r="147" spans="1:20" ht="43.5" hidden="1" x14ac:dyDescent="0.35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8"/>
        <v>8</v>
      </c>
      <c r="P147">
        <f t="shared" si="9"/>
        <v>37.56</v>
      </c>
      <c r="Q147" t="s">
        <v>8309</v>
      </c>
      <c r="R147" t="s">
        <v>8312</v>
      </c>
      <c r="S147" s="9">
        <f t="shared" si="10"/>
        <v>42200.333935185183</v>
      </c>
      <c r="T147" s="9">
        <f t="shared" si="11"/>
        <v>42227.333935185183</v>
      </c>
    </row>
    <row r="148" spans="1:20" ht="43.5" hidden="1" x14ac:dyDescent="0.35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8"/>
        <v>1</v>
      </c>
      <c r="P148">
        <f t="shared" si="9"/>
        <v>38.33</v>
      </c>
      <c r="Q148" t="s">
        <v>8309</v>
      </c>
      <c r="R148" t="s">
        <v>8312</v>
      </c>
      <c r="S148" s="9">
        <f t="shared" si="10"/>
        <v>42692.807847222219</v>
      </c>
      <c r="T148" s="9">
        <f t="shared" si="11"/>
        <v>42752.807847222219</v>
      </c>
    </row>
    <row r="149" spans="1:20" ht="29" hidden="1" x14ac:dyDescent="0.35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9">
        <f t="shared" si="10"/>
        <v>41969.559490740743</v>
      </c>
      <c r="T149" s="9">
        <f t="shared" si="11"/>
        <v>42012.554166666661</v>
      </c>
    </row>
    <row r="150" spans="1:20" ht="43.5" hidden="1" x14ac:dyDescent="0.35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8"/>
        <v>0</v>
      </c>
      <c r="P150">
        <f t="shared" si="9"/>
        <v>20</v>
      </c>
      <c r="Q150" t="s">
        <v>8309</v>
      </c>
      <c r="R150" t="s">
        <v>8312</v>
      </c>
      <c r="S150" s="9">
        <f t="shared" si="10"/>
        <v>42397.073333333326</v>
      </c>
      <c r="T150" s="9">
        <f t="shared" si="11"/>
        <v>42427.073333333326</v>
      </c>
    </row>
    <row r="151" spans="1:20" ht="43.5" hidden="1" x14ac:dyDescent="0.35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8"/>
        <v>1</v>
      </c>
      <c r="P151">
        <f t="shared" si="9"/>
        <v>15.33</v>
      </c>
      <c r="Q151" t="s">
        <v>8309</v>
      </c>
      <c r="R151" t="s">
        <v>8312</v>
      </c>
      <c r="S151" s="9">
        <f t="shared" si="10"/>
        <v>41967.963773148142</v>
      </c>
      <c r="T151" s="9">
        <f t="shared" si="11"/>
        <v>41998.124999999993</v>
      </c>
    </row>
    <row r="152" spans="1:20" ht="29" hidden="1" x14ac:dyDescent="0.35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8"/>
        <v>23</v>
      </c>
      <c r="P152">
        <f t="shared" si="9"/>
        <v>449.43</v>
      </c>
      <c r="Q152" t="s">
        <v>8309</v>
      </c>
      <c r="R152" t="s">
        <v>8312</v>
      </c>
      <c r="S152" s="9">
        <f t="shared" si="10"/>
        <v>42089.95349537037</v>
      </c>
      <c r="T152" s="9">
        <f t="shared" si="11"/>
        <v>42149.95349537037</v>
      </c>
    </row>
    <row r="153" spans="1:20" ht="43.5" hidden="1" x14ac:dyDescent="0.35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8"/>
        <v>0</v>
      </c>
      <c r="P153">
        <f t="shared" si="9"/>
        <v>28</v>
      </c>
      <c r="Q153" t="s">
        <v>8309</v>
      </c>
      <c r="R153" t="s">
        <v>8312</v>
      </c>
      <c r="S153" s="9">
        <f t="shared" si="10"/>
        <v>42113.342488425922</v>
      </c>
      <c r="T153" s="9">
        <f t="shared" si="11"/>
        <v>42173.342488425922</v>
      </c>
    </row>
    <row r="154" spans="1:20" ht="29" hidden="1" x14ac:dyDescent="0.35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8"/>
        <v>0</v>
      </c>
      <c r="P154">
        <f t="shared" si="9"/>
        <v>15</v>
      </c>
      <c r="Q154" t="s">
        <v>8309</v>
      </c>
      <c r="R154" t="s">
        <v>8312</v>
      </c>
      <c r="S154" s="9">
        <f t="shared" si="10"/>
        <v>41874.869212962956</v>
      </c>
      <c r="T154" s="9">
        <f t="shared" si="11"/>
        <v>41904.869212962956</v>
      </c>
    </row>
    <row r="155" spans="1:20" ht="43.5" hidden="1" x14ac:dyDescent="0.35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8"/>
        <v>1</v>
      </c>
      <c r="P155">
        <f t="shared" si="9"/>
        <v>35.9</v>
      </c>
      <c r="Q155" t="s">
        <v>8309</v>
      </c>
      <c r="R155" t="s">
        <v>8312</v>
      </c>
      <c r="S155" s="9">
        <f t="shared" si="10"/>
        <v>41933.377824074072</v>
      </c>
      <c r="T155" s="9">
        <f t="shared" si="11"/>
        <v>41975.419490740744</v>
      </c>
    </row>
    <row r="156" spans="1:20" ht="29" hidden="1" x14ac:dyDescent="0.35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8"/>
        <v>3</v>
      </c>
      <c r="P156">
        <f t="shared" si="9"/>
        <v>13.33</v>
      </c>
      <c r="Q156" t="s">
        <v>8309</v>
      </c>
      <c r="R156" t="s">
        <v>8312</v>
      </c>
      <c r="S156" s="9">
        <f t="shared" si="10"/>
        <v>42115.339062499996</v>
      </c>
      <c r="T156" s="9">
        <f t="shared" si="11"/>
        <v>42158.339062499996</v>
      </c>
    </row>
    <row r="157" spans="1:20" ht="58" hidden="1" x14ac:dyDescent="0.35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8"/>
        <v>0</v>
      </c>
      <c r="P157">
        <f t="shared" si="9"/>
        <v>20.25</v>
      </c>
      <c r="Q157" t="s">
        <v>8309</v>
      </c>
      <c r="R157" t="s">
        <v>8312</v>
      </c>
      <c r="S157" s="9">
        <f t="shared" si="10"/>
        <v>42168.351099537038</v>
      </c>
      <c r="T157" s="9">
        <f t="shared" si="11"/>
        <v>42208.351099537038</v>
      </c>
    </row>
    <row r="158" spans="1:20" ht="43.5" hidden="1" x14ac:dyDescent="0.35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8"/>
        <v>5</v>
      </c>
      <c r="P158">
        <f t="shared" si="9"/>
        <v>119</v>
      </c>
      <c r="Q158" t="s">
        <v>8309</v>
      </c>
      <c r="R158" t="s">
        <v>8312</v>
      </c>
      <c r="S158" s="9">
        <f t="shared" si="10"/>
        <v>41793.916620370372</v>
      </c>
      <c r="T158" s="9">
        <f t="shared" si="11"/>
        <v>41853.916620370372</v>
      </c>
    </row>
    <row r="159" spans="1:20" ht="43.5" hidden="1" x14ac:dyDescent="0.35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8"/>
        <v>0</v>
      </c>
      <c r="P159">
        <f t="shared" si="9"/>
        <v>4</v>
      </c>
      <c r="Q159" t="s">
        <v>8309</v>
      </c>
      <c r="R159" t="s">
        <v>8312</v>
      </c>
      <c r="S159" s="9">
        <f t="shared" si="10"/>
        <v>42396.703379629624</v>
      </c>
      <c r="T159" s="9">
        <f t="shared" si="11"/>
        <v>42426.703379629624</v>
      </c>
    </row>
    <row r="160" spans="1:20" ht="43.5" hidden="1" x14ac:dyDescent="0.35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9">
        <f t="shared" si="10"/>
        <v>41903.868379629625</v>
      </c>
      <c r="T160" s="9">
        <f t="shared" si="11"/>
        <v>41933.868379629625</v>
      </c>
    </row>
    <row r="161" spans="1:20" ht="43.5" hidden="1" x14ac:dyDescent="0.35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8"/>
        <v>0</v>
      </c>
      <c r="P161">
        <f t="shared" si="9"/>
        <v>10</v>
      </c>
      <c r="Q161" t="s">
        <v>8309</v>
      </c>
      <c r="R161" t="s">
        <v>8312</v>
      </c>
      <c r="S161" s="9">
        <f t="shared" si="10"/>
        <v>42514.226215277777</v>
      </c>
      <c r="T161" s="9">
        <f t="shared" si="11"/>
        <v>42554.226215277777</v>
      </c>
    </row>
    <row r="162" spans="1:20" ht="43.5" hidden="1" x14ac:dyDescent="0.35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9">
        <f t="shared" si="10"/>
        <v>42171.70475694444</v>
      </c>
      <c r="T162" s="9">
        <f t="shared" si="11"/>
        <v>42231.70475694444</v>
      </c>
    </row>
    <row r="163" spans="1:20" ht="43.5" hidden="1" x14ac:dyDescent="0.35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8"/>
        <v>0</v>
      </c>
      <c r="P163">
        <f t="shared" si="9"/>
        <v>5</v>
      </c>
      <c r="Q163" t="s">
        <v>8309</v>
      </c>
      <c r="R163" t="s">
        <v>8313</v>
      </c>
      <c r="S163" s="9">
        <f t="shared" si="10"/>
        <v>41792.479108796295</v>
      </c>
      <c r="T163" s="9">
        <f t="shared" si="11"/>
        <v>41822.479108796295</v>
      </c>
    </row>
    <row r="164" spans="1:20" ht="43.5" hidden="1" x14ac:dyDescent="0.35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8"/>
        <v>16</v>
      </c>
      <c r="P164">
        <f t="shared" si="9"/>
        <v>43.5</v>
      </c>
      <c r="Q164" t="s">
        <v>8309</v>
      </c>
      <c r="R164" t="s">
        <v>8313</v>
      </c>
      <c r="S164" s="9">
        <f t="shared" si="10"/>
        <v>41834.91847222222</v>
      </c>
      <c r="T164" s="9">
        <f t="shared" si="11"/>
        <v>41867.779166666667</v>
      </c>
    </row>
    <row r="165" spans="1:20" ht="58" hidden="1" x14ac:dyDescent="0.35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9">
        <f t="shared" si="10"/>
        <v>42243.752939814811</v>
      </c>
      <c r="T165" s="9">
        <f t="shared" si="11"/>
        <v>42277.791666666664</v>
      </c>
    </row>
    <row r="166" spans="1:20" ht="43.5" hidden="1" x14ac:dyDescent="0.35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8"/>
        <v>1</v>
      </c>
      <c r="P166">
        <f t="shared" si="9"/>
        <v>91.43</v>
      </c>
      <c r="Q166" t="s">
        <v>8309</v>
      </c>
      <c r="R166" t="s">
        <v>8313</v>
      </c>
      <c r="S166" s="9">
        <f t="shared" si="10"/>
        <v>41841.554409722223</v>
      </c>
      <c r="T166" s="9">
        <f t="shared" si="11"/>
        <v>41901.554409722223</v>
      </c>
    </row>
    <row r="167" spans="1:20" ht="29" hidden="1" x14ac:dyDescent="0.35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9">
        <f t="shared" si="10"/>
        <v>42351.450509259252</v>
      </c>
      <c r="T167" s="9">
        <f t="shared" si="11"/>
        <v>42381.450509259252</v>
      </c>
    </row>
    <row r="168" spans="1:20" ht="43.5" hidden="1" x14ac:dyDescent="0.35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9">
        <f t="shared" si="10"/>
        <v>42720.867615740739</v>
      </c>
      <c r="T168" s="9">
        <f t="shared" si="11"/>
        <v>42750.867615740739</v>
      </c>
    </row>
    <row r="169" spans="1:20" ht="43.5" hidden="1" x14ac:dyDescent="0.35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8"/>
        <v>0</v>
      </c>
      <c r="P169">
        <f t="shared" si="9"/>
        <v>5.5</v>
      </c>
      <c r="Q169" t="s">
        <v>8309</v>
      </c>
      <c r="R169" t="s">
        <v>8313</v>
      </c>
      <c r="S169" s="9">
        <f t="shared" si="10"/>
        <v>42160.719155092585</v>
      </c>
      <c r="T169" s="9">
        <f t="shared" si="11"/>
        <v>42220.719155092585</v>
      </c>
    </row>
    <row r="170" spans="1:20" ht="43.5" hidden="1" x14ac:dyDescent="0.35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8"/>
        <v>4</v>
      </c>
      <c r="P170">
        <f t="shared" si="9"/>
        <v>108.33</v>
      </c>
      <c r="Q170" t="s">
        <v>8309</v>
      </c>
      <c r="R170" t="s">
        <v>8313</v>
      </c>
      <c r="S170" s="9">
        <f t="shared" si="10"/>
        <v>42052.626967592594</v>
      </c>
      <c r="T170" s="9">
        <f t="shared" si="11"/>
        <v>42082.585300925923</v>
      </c>
    </row>
    <row r="171" spans="1:20" ht="43.5" hidden="1" x14ac:dyDescent="0.35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8"/>
        <v>22</v>
      </c>
      <c r="P171">
        <f t="shared" si="9"/>
        <v>56</v>
      </c>
      <c r="Q171" t="s">
        <v>8309</v>
      </c>
      <c r="R171" t="s">
        <v>8313</v>
      </c>
      <c r="S171" s="9">
        <f t="shared" si="10"/>
        <v>41900.296979166662</v>
      </c>
      <c r="T171" s="9">
        <f t="shared" si="11"/>
        <v>41930.296979166662</v>
      </c>
    </row>
    <row r="172" spans="1:20" ht="43.5" hidden="1" x14ac:dyDescent="0.35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8"/>
        <v>3</v>
      </c>
      <c r="P172">
        <f t="shared" si="9"/>
        <v>32.5</v>
      </c>
      <c r="Q172" t="s">
        <v>8309</v>
      </c>
      <c r="R172" t="s">
        <v>8313</v>
      </c>
      <c r="S172" s="9">
        <f t="shared" si="10"/>
        <v>42216.769479166665</v>
      </c>
      <c r="T172" s="9">
        <f t="shared" si="11"/>
        <v>42246.019444444442</v>
      </c>
    </row>
    <row r="173" spans="1:20" ht="43.5" hidden="1" x14ac:dyDescent="0.35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8"/>
        <v>0</v>
      </c>
      <c r="P173">
        <f t="shared" si="9"/>
        <v>1</v>
      </c>
      <c r="Q173" t="s">
        <v>8309</v>
      </c>
      <c r="R173" t="s">
        <v>8313</v>
      </c>
      <c r="S173" s="9">
        <f t="shared" si="10"/>
        <v>42533.972384259258</v>
      </c>
      <c r="T173" s="9">
        <f t="shared" si="11"/>
        <v>42593.972384259258</v>
      </c>
    </row>
    <row r="174" spans="1:20" ht="43.5" hidden="1" x14ac:dyDescent="0.35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9">
        <f t="shared" si="10"/>
        <v>42047.186608796292</v>
      </c>
      <c r="T174" s="9">
        <f t="shared" si="11"/>
        <v>42082.144942129627</v>
      </c>
    </row>
    <row r="175" spans="1:20" ht="43.5" hidden="1" x14ac:dyDescent="0.35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9">
        <f t="shared" si="10"/>
        <v>42033.364675925921</v>
      </c>
      <c r="T175" s="9">
        <f t="shared" si="11"/>
        <v>42063.364675925921</v>
      </c>
    </row>
    <row r="176" spans="1:20" ht="43.5" hidden="1" x14ac:dyDescent="0.35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9">
        <f t="shared" si="10"/>
        <v>42072.55064814815</v>
      </c>
      <c r="T176" s="9">
        <f t="shared" si="11"/>
        <v>42132.55064814815</v>
      </c>
    </row>
    <row r="177" spans="1:20" ht="43.5" hidden="1" x14ac:dyDescent="0.35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8"/>
        <v>6</v>
      </c>
      <c r="P177">
        <f t="shared" si="9"/>
        <v>49.88</v>
      </c>
      <c r="Q177" t="s">
        <v>8309</v>
      </c>
      <c r="R177" t="s">
        <v>8313</v>
      </c>
      <c r="S177" s="9">
        <f t="shared" si="10"/>
        <v>41855.569571759253</v>
      </c>
      <c r="T177" s="9">
        <f t="shared" si="11"/>
        <v>41880.569571759253</v>
      </c>
    </row>
    <row r="178" spans="1:20" ht="43.5" hidden="1" x14ac:dyDescent="0.35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9">
        <f t="shared" si="10"/>
        <v>42191.615729166668</v>
      </c>
      <c r="T178" s="9">
        <f t="shared" si="11"/>
        <v>42221.615729166668</v>
      </c>
    </row>
    <row r="179" spans="1:20" ht="29" hidden="1" x14ac:dyDescent="0.35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8"/>
        <v>40</v>
      </c>
      <c r="P179">
        <f t="shared" si="9"/>
        <v>25.71</v>
      </c>
      <c r="Q179" t="s">
        <v>8309</v>
      </c>
      <c r="R179" t="s">
        <v>8313</v>
      </c>
      <c r="S179" s="9">
        <f t="shared" si="10"/>
        <v>42069.839421296296</v>
      </c>
      <c r="T179" s="9">
        <f t="shared" si="11"/>
        <v>42086.797754629624</v>
      </c>
    </row>
    <row r="180" spans="1:20" ht="29" hidden="1" x14ac:dyDescent="0.35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9">
        <f t="shared" si="10"/>
        <v>42304.747048611105</v>
      </c>
      <c r="T180" s="9">
        <f t="shared" si="11"/>
        <v>42334.788715277777</v>
      </c>
    </row>
    <row r="181" spans="1:20" ht="29" hidden="1" x14ac:dyDescent="0.35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9">
        <f t="shared" si="10"/>
        <v>42402.872164351851</v>
      </c>
      <c r="T181" s="9">
        <f t="shared" si="11"/>
        <v>42432.872164351851</v>
      </c>
    </row>
    <row r="182" spans="1:20" ht="43.5" hidden="1" x14ac:dyDescent="0.35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8"/>
        <v>33</v>
      </c>
      <c r="P182">
        <f t="shared" si="9"/>
        <v>30.85</v>
      </c>
      <c r="Q182" t="s">
        <v>8309</v>
      </c>
      <c r="R182" t="s">
        <v>8313</v>
      </c>
      <c r="S182" s="9">
        <f t="shared" si="10"/>
        <v>42067.782905092587</v>
      </c>
      <c r="T182" s="9">
        <f t="shared" si="11"/>
        <v>42107.583333333336</v>
      </c>
    </row>
    <row r="183" spans="1:20" ht="43.5" hidden="1" x14ac:dyDescent="0.35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8"/>
        <v>21</v>
      </c>
      <c r="P183">
        <f t="shared" si="9"/>
        <v>180.5</v>
      </c>
      <c r="Q183" t="s">
        <v>8309</v>
      </c>
      <c r="R183" t="s">
        <v>8313</v>
      </c>
      <c r="S183" s="9">
        <f t="shared" si="10"/>
        <v>42147.533506944441</v>
      </c>
      <c r="T183" s="9">
        <f t="shared" si="11"/>
        <v>42177.533506944441</v>
      </c>
    </row>
    <row r="184" spans="1:20" ht="43.5" hidden="1" x14ac:dyDescent="0.35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9">
        <f t="shared" si="10"/>
        <v>42711.803611111107</v>
      </c>
      <c r="T184" s="9">
        <f t="shared" si="11"/>
        <v>42741.803611111107</v>
      </c>
    </row>
    <row r="185" spans="1:20" hidden="1" x14ac:dyDescent="0.35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8"/>
        <v>36</v>
      </c>
      <c r="P185">
        <f t="shared" si="9"/>
        <v>373.5</v>
      </c>
      <c r="Q185" t="s">
        <v>8309</v>
      </c>
      <c r="R185" t="s">
        <v>8313</v>
      </c>
      <c r="S185" s="9">
        <f t="shared" si="10"/>
        <v>41939.601967592593</v>
      </c>
      <c r="T185" s="9">
        <f t="shared" si="11"/>
        <v>41969.643634259257</v>
      </c>
    </row>
    <row r="186" spans="1:20" ht="43.5" hidden="1" x14ac:dyDescent="0.35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8"/>
        <v>3</v>
      </c>
      <c r="P186">
        <f t="shared" si="9"/>
        <v>25.5</v>
      </c>
      <c r="Q186" t="s">
        <v>8309</v>
      </c>
      <c r="R186" t="s">
        <v>8313</v>
      </c>
      <c r="S186" s="9">
        <f t="shared" si="10"/>
        <v>41825.58289351852</v>
      </c>
      <c r="T186" s="9">
        <f t="shared" si="11"/>
        <v>41882.957638888889</v>
      </c>
    </row>
    <row r="187" spans="1:20" hidden="1" x14ac:dyDescent="0.35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8"/>
        <v>6</v>
      </c>
      <c r="P187">
        <f t="shared" si="9"/>
        <v>220</v>
      </c>
      <c r="Q187" t="s">
        <v>8309</v>
      </c>
      <c r="R187" t="s">
        <v>8313</v>
      </c>
      <c r="S187" s="9">
        <f t="shared" si="10"/>
        <v>42570.702997685185</v>
      </c>
      <c r="T187" s="9">
        <f t="shared" si="11"/>
        <v>42600.702997685185</v>
      </c>
    </row>
    <row r="188" spans="1:20" ht="43.5" hidden="1" x14ac:dyDescent="0.35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9">
        <f t="shared" si="10"/>
        <v>42767.604560185187</v>
      </c>
      <c r="T188" s="9">
        <f t="shared" si="11"/>
        <v>42797.624999999993</v>
      </c>
    </row>
    <row r="189" spans="1:20" ht="29" hidden="1" x14ac:dyDescent="0.35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9">
        <f t="shared" si="10"/>
        <v>42182.02612268518</v>
      </c>
      <c r="T189" s="9">
        <f t="shared" si="11"/>
        <v>42206.082638888889</v>
      </c>
    </row>
    <row r="190" spans="1:20" ht="43.5" hidden="1" x14ac:dyDescent="0.35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9">
        <f t="shared" si="10"/>
        <v>41856.974710648145</v>
      </c>
      <c r="T190" s="9">
        <f t="shared" si="11"/>
        <v>41886.974710648145</v>
      </c>
    </row>
    <row r="191" spans="1:20" ht="43.5" hidden="1" x14ac:dyDescent="0.35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8"/>
        <v>0</v>
      </c>
      <c r="P191">
        <f t="shared" si="9"/>
        <v>69</v>
      </c>
      <c r="Q191" t="s">
        <v>8309</v>
      </c>
      <c r="R191" t="s">
        <v>8313</v>
      </c>
      <c r="S191" s="9">
        <f t="shared" si="10"/>
        <v>42556.482372685183</v>
      </c>
      <c r="T191" s="9">
        <f t="shared" si="11"/>
        <v>42616.482372685183</v>
      </c>
    </row>
    <row r="192" spans="1:20" hidden="1" x14ac:dyDescent="0.35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8"/>
        <v>0</v>
      </c>
      <c r="P192">
        <f t="shared" si="9"/>
        <v>50</v>
      </c>
      <c r="Q192" t="s">
        <v>8309</v>
      </c>
      <c r="R192" t="s">
        <v>8313</v>
      </c>
      <c r="S192" s="9">
        <f t="shared" si="10"/>
        <v>42527.442662037036</v>
      </c>
      <c r="T192" s="9">
        <f t="shared" si="11"/>
        <v>42537.442662037036</v>
      </c>
    </row>
    <row r="193" spans="1:20" ht="43.5" hidden="1" x14ac:dyDescent="0.35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8"/>
        <v>5</v>
      </c>
      <c r="P193">
        <f t="shared" si="9"/>
        <v>83.33</v>
      </c>
      <c r="Q193" t="s">
        <v>8309</v>
      </c>
      <c r="R193" t="s">
        <v>8313</v>
      </c>
      <c r="S193" s="9">
        <f t="shared" si="10"/>
        <v>42239.233078703699</v>
      </c>
      <c r="T193" s="9">
        <f t="shared" si="11"/>
        <v>42279.233078703699</v>
      </c>
    </row>
    <row r="194" spans="1:20" ht="43.5" hidden="1" x14ac:dyDescent="0.35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ref="O194:O257" si="12">ROUND((E194/D194)*100,0)</f>
        <v>0</v>
      </c>
      <c r="P194">
        <f t="shared" ref="P194:P257" si="13">ROUND(E194/L194,2)</f>
        <v>5.67</v>
      </c>
      <c r="Q194" t="s">
        <v>8309</v>
      </c>
      <c r="R194" t="s">
        <v>8313</v>
      </c>
      <c r="S194" s="9">
        <f t="shared" si="10"/>
        <v>41899.583703703705</v>
      </c>
      <c r="T194" s="9">
        <f t="shared" si="11"/>
        <v>41929.583703703705</v>
      </c>
    </row>
    <row r="195" spans="1:20" ht="43.5" hidden="1" x14ac:dyDescent="0.35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si="12"/>
        <v>0</v>
      </c>
      <c r="P195" t="e">
        <f t="shared" si="13"/>
        <v>#DIV/0!</v>
      </c>
      <c r="Q195" t="s">
        <v>8309</v>
      </c>
      <c r="R195" t="s">
        <v>8313</v>
      </c>
      <c r="S195" s="9">
        <f t="shared" ref="S195:S258" si="14">(J195/86400)+25569+(-5/24)</f>
        <v>41911.726458333331</v>
      </c>
      <c r="T195" s="9">
        <f t="shared" ref="T195:T258" si="15">(I195/86400)+25569+(-5/24)</f>
        <v>41971.768124999995</v>
      </c>
    </row>
    <row r="196" spans="1:20" ht="43.5" hidden="1" x14ac:dyDescent="0.35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2"/>
        <v>0</v>
      </c>
      <c r="P196">
        <f t="shared" si="13"/>
        <v>1</v>
      </c>
      <c r="Q196" t="s">
        <v>8309</v>
      </c>
      <c r="R196" t="s">
        <v>8313</v>
      </c>
      <c r="S196" s="9">
        <f t="shared" si="14"/>
        <v>42375.788553240738</v>
      </c>
      <c r="T196" s="9">
        <f t="shared" si="15"/>
        <v>42435.788553240738</v>
      </c>
    </row>
    <row r="197" spans="1:20" ht="43.5" hidden="1" x14ac:dyDescent="0.35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9">
        <f t="shared" si="14"/>
        <v>42135.462175925924</v>
      </c>
      <c r="T197" s="9">
        <f t="shared" si="15"/>
        <v>42195.462175925924</v>
      </c>
    </row>
    <row r="198" spans="1:20" ht="43.5" hidden="1" x14ac:dyDescent="0.35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2"/>
        <v>42</v>
      </c>
      <c r="P198">
        <f t="shared" si="13"/>
        <v>77.11</v>
      </c>
      <c r="Q198" t="s">
        <v>8309</v>
      </c>
      <c r="R198" t="s">
        <v>8313</v>
      </c>
      <c r="S198" s="9">
        <f t="shared" si="14"/>
        <v>42259.334467592591</v>
      </c>
      <c r="T198" s="9">
        <f t="shared" si="15"/>
        <v>42287.666666666664</v>
      </c>
    </row>
    <row r="199" spans="1:20" ht="43.5" hidden="1" x14ac:dyDescent="0.35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2"/>
        <v>10</v>
      </c>
      <c r="P199">
        <f t="shared" si="13"/>
        <v>32.75</v>
      </c>
      <c r="Q199" t="s">
        <v>8309</v>
      </c>
      <c r="R199" t="s">
        <v>8313</v>
      </c>
      <c r="S199" s="9">
        <f t="shared" si="14"/>
        <v>42741.640046296299</v>
      </c>
      <c r="T199" s="9">
        <f t="shared" si="15"/>
        <v>42783.666666666664</v>
      </c>
    </row>
    <row r="200" spans="1:20" ht="43.5" hidden="1" x14ac:dyDescent="0.35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2"/>
        <v>1</v>
      </c>
      <c r="P200">
        <f t="shared" si="13"/>
        <v>46.5</v>
      </c>
      <c r="Q200" t="s">
        <v>8309</v>
      </c>
      <c r="R200" t="s">
        <v>8313</v>
      </c>
      <c r="S200" s="9">
        <f t="shared" si="14"/>
        <v>41887.175023148149</v>
      </c>
      <c r="T200" s="9">
        <f t="shared" si="15"/>
        <v>41917.175023148149</v>
      </c>
    </row>
    <row r="201" spans="1:20" ht="43.5" hidden="1" x14ac:dyDescent="0.35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9">
        <f t="shared" si="14"/>
        <v>42583.915532407402</v>
      </c>
      <c r="T201" s="9">
        <f t="shared" si="15"/>
        <v>42613.915532407402</v>
      </c>
    </row>
    <row r="202" spans="1:20" ht="29" hidden="1" x14ac:dyDescent="0.35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2"/>
        <v>26</v>
      </c>
      <c r="P202">
        <f t="shared" si="13"/>
        <v>87.31</v>
      </c>
      <c r="Q202" t="s">
        <v>8309</v>
      </c>
      <c r="R202" t="s">
        <v>8313</v>
      </c>
      <c r="S202" s="9">
        <f t="shared" si="14"/>
        <v>41866.875034722216</v>
      </c>
      <c r="T202" s="9">
        <f t="shared" si="15"/>
        <v>41896.875034722216</v>
      </c>
    </row>
    <row r="203" spans="1:20" ht="43.5" hidden="1" x14ac:dyDescent="0.35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2"/>
        <v>58</v>
      </c>
      <c r="P203">
        <f t="shared" si="13"/>
        <v>54.29</v>
      </c>
      <c r="Q203" t="s">
        <v>8309</v>
      </c>
      <c r="R203" t="s">
        <v>8313</v>
      </c>
      <c r="S203" s="9">
        <f t="shared" si="14"/>
        <v>42023.610289351847</v>
      </c>
      <c r="T203" s="9">
        <f t="shared" si="15"/>
        <v>42043.610289351847</v>
      </c>
    </row>
    <row r="204" spans="1:20" hidden="1" x14ac:dyDescent="0.35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9">
        <f t="shared" si="14"/>
        <v>42255.719490740739</v>
      </c>
      <c r="T204" s="9">
        <f t="shared" si="15"/>
        <v>42285.665972222218</v>
      </c>
    </row>
    <row r="205" spans="1:20" ht="43.5" hidden="1" x14ac:dyDescent="0.35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2"/>
        <v>30</v>
      </c>
      <c r="P205">
        <f t="shared" si="13"/>
        <v>93.25</v>
      </c>
      <c r="Q205" t="s">
        <v>8309</v>
      </c>
      <c r="R205" t="s">
        <v>8313</v>
      </c>
      <c r="S205" s="9">
        <f t="shared" si="14"/>
        <v>41973.639629629623</v>
      </c>
      <c r="T205" s="9">
        <f t="shared" si="15"/>
        <v>42033.639629629623</v>
      </c>
    </row>
    <row r="206" spans="1:20" ht="43.5" hidden="1" x14ac:dyDescent="0.35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2"/>
        <v>51</v>
      </c>
      <c r="P206">
        <f t="shared" si="13"/>
        <v>117.68</v>
      </c>
      <c r="Q206" t="s">
        <v>8309</v>
      </c>
      <c r="R206" t="s">
        <v>8313</v>
      </c>
      <c r="S206" s="9">
        <f t="shared" si="14"/>
        <v>42556.375034722216</v>
      </c>
      <c r="T206" s="9">
        <f t="shared" si="15"/>
        <v>42586.375034722216</v>
      </c>
    </row>
    <row r="207" spans="1:20" ht="43.5" hidden="1" x14ac:dyDescent="0.35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2"/>
        <v>16</v>
      </c>
      <c r="P207">
        <f t="shared" si="13"/>
        <v>76.47</v>
      </c>
      <c r="Q207" t="s">
        <v>8309</v>
      </c>
      <c r="R207" t="s">
        <v>8313</v>
      </c>
      <c r="S207" s="9">
        <f t="shared" si="14"/>
        <v>42248.423865740733</v>
      </c>
      <c r="T207" s="9">
        <f t="shared" si="15"/>
        <v>42283.423865740733</v>
      </c>
    </row>
    <row r="208" spans="1:20" ht="43.5" hidden="1" x14ac:dyDescent="0.35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9">
        <f t="shared" si="14"/>
        <v>42566.79609953703</v>
      </c>
      <c r="T208" s="9">
        <f t="shared" si="15"/>
        <v>42587.79609953703</v>
      </c>
    </row>
    <row r="209" spans="1:20" ht="43.5" hidden="1" x14ac:dyDescent="0.35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2"/>
        <v>15</v>
      </c>
      <c r="P209">
        <f t="shared" si="13"/>
        <v>163.85</v>
      </c>
      <c r="Q209" t="s">
        <v>8309</v>
      </c>
      <c r="R209" t="s">
        <v>8313</v>
      </c>
      <c r="S209" s="9">
        <f t="shared" si="14"/>
        <v>41977.988865740735</v>
      </c>
      <c r="T209" s="9">
        <f t="shared" si="15"/>
        <v>42007.988865740735</v>
      </c>
    </row>
    <row r="210" spans="1:20" ht="43.5" hidden="1" x14ac:dyDescent="0.35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9">
        <f t="shared" si="14"/>
        <v>41959.16165509259</v>
      </c>
      <c r="T210" s="9">
        <f t="shared" si="15"/>
        <v>41989.16165509259</v>
      </c>
    </row>
    <row r="211" spans="1:20" ht="43.5" hidden="1" x14ac:dyDescent="0.35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9">
        <f t="shared" si="14"/>
        <v>42165.714525462965</v>
      </c>
      <c r="T211" s="9">
        <f t="shared" si="15"/>
        <v>42195.714525462965</v>
      </c>
    </row>
    <row r="212" spans="1:20" ht="43.5" hidden="1" x14ac:dyDescent="0.35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2"/>
        <v>25</v>
      </c>
      <c r="P212">
        <f t="shared" si="13"/>
        <v>91.82</v>
      </c>
      <c r="Q212" t="s">
        <v>8309</v>
      </c>
      <c r="R212" t="s">
        <v>8313</v>
      </c>
      <c r="S212" s="9">
        <f t="shared" si="14"/>
        <v>42248.856388888882</v>
      </c>
      <c r="T212" s="9">
        <f t="shared" si="15"/>
        <v>42277.999999999993</v>
      </c>
    </row>
    <row r="213" spans="1:20" ht="43.5" hidden="1" x14ac:dyDescent="0.35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2"/>
        <v>45</v>
      </c>
      <c r="P213">
        <f t="shared" si="13"/>
        <v>185.83</v>
      </c>
      <c r="Q213" t="s">
        <v>8309</v>
      </c>
      <c r="R213" t="s">
        <v>8313</v>
      </c>
      <c r="S213" s="9">
        <f t="shared" si="14"/>
        <v>42235.951585648145</v>
      </c>
      <c r="T213" s="9">
        <f t="shared" si="15"/>
        <v>42265.951585648145</v>
      </c>
    </row>
    <row r="214" spans="1:20" ht="29" hidden="1" x14ac:dyDescent="0.35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2"/>
        <v>0</v>
      </c>
      <c r="P214">
        <f t="shared" si="13"/>
        <v>1</v>
      </c>
      <c r="Q214" t="s">
        <v>8309</v>
      </c>
      <c r="R214" t="s">
        <v>8313</v>
      </c>
      <c r="S214" s="9">
        <f t="shared" si="14"/>
        <v>42416.672685185178</v>
      </c>
      <c r="T214" s="9">
        <f t="shared" si="15"/>
        <v>42476.631018518521</v>
      </c>
    </row>
    <row r="215" spans="1:20" ht="29" hidden="1" x14ac:dyDescent="0.35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2"/>
        <v>0</v>
      </c>
      <c r="P215">
        <f t="shared" si="13"/>
        <v>20</v>
      </c>
      <c r="Q215" t="s">
        <v>8309</v>
      </c>
      <c r="R215" t="s">
        <v>8313</v>
      </c>
      <c r="S215" s="9">
        <f t="shared" si="14"/>
        <v>42202.385960648149</v>
      </c>
      <c r="T215" s="9">
        <f t="shared" si="15"/>
        <v>42232.379641203697</v>
      </c>
    </row>
    <row r="216" spans="1:20" ht="43.5" hidden="1" x14ac:dyDescent="0.35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2"/>
        <v>0</v>
      </c>
      <c r="P216">
        <f t="shared" si="13"/>
        <v>1</v>
      </c>
      <c r="Q216" t="s">
        <v>8309</v>
      </c>
      <c r="R216" t="s">
        <v>8313</v>
      </c>
      <c r="S216" s="9">
        <f t="shared" si="14"/>
        <v>42009.432280092595</v>
      </c>
      <c r="T216" s="9">
        <f t="shared" si="15"/>
        <v>42069.432280092595</v>
      </c>
    </row>
    <row r="217" spans="1:20" ht="43.5" hidden="1" x14ac:dyDescent="0.35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2"/>
        <v>0</v>
      </c>
      <c r="P217">
        <f t="shared" si="13"/>
        <v>10</v>
      </c>
      <c r="Q217" t="s">
        <v>8309</v>
      </c>
      <c r="R217" t="s">
        <v>8313</v>
      </c>
      <c r="S217" s="9">
        <f t="shared" si="14"/>
        <v>42375.021782407406</v>
      </c>
      <c r="T217" s="9">
        <f t="shared" si="15"/>
        <v>42417.790972222218</v>
      </c>
    </row>
    <row r="218" spans="1:20" ht="43.5" hidden="1" x14ac:dyDescent="0.35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2"/>
        <v>56</v>
      </c>
      <c r="P218">
        <f t="shared" si="13"/>
        <v>331.54</v>
      </c>
      <c r="Q218" t="s">
        <v>8309</v>
      </c>
      <c r="R218" t="s">
        <v>8313</v>
      </c>
      <c r="S218" s="9">
        <f t="shared" si="14"/>
        <v>42066.750428240739</v>
      </c>
      <c r="T218" s="9">
        <f t="shared" si="15"/>
        <v>42116.708761574067</v>
      </c>
    </row>
    <row r="219" spans="1:20" hidden="1" x14ac:dyDescent="0.35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2"/>
        <v>12</v>
      </c>
      <c r="P219">
        <f t="shared" si="13"/>
        <v>314.29000000000002</v>
      </c>
      <c r="Q219" t="s">
        <v>8309</v>
      </c>
      <c r="R219" t="s">
        <v>8313</v>
      </c>
      <c r="S219" s="9">
        <f t="shared" si="14"/>
        <v>41970.432280092595</v>
      </c>
      <c r="T219" s="9">
        <f t="shared" si="15"/>
        <v>42001.432280092595</v>
      </c>
    </row>
    <row r="220" spans="1:20" ht="43.5" hidden="1" x14ac:dyDescent="0.35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9">
        <f t="shared" si="14"/>
        <v>42079.420011574075</v>
      </c>
      <c r="T220" s="9">
        <f t="shared" si="15"/>
        <v>42139.420011574075</v>
      </c>
    </row>
    <row r="221" spans="1:20" ht="29" hidden="1" x14ac:dyDescent="0.35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2"/>
        <v>18</v>
      </c>
      <c r="P221">
        <f t="shared" si="13"/>
        <v>115.99</v>
      </c>
      <c r="Q221" t="s">
        <v>8309</v>
      </c>
      <c r="R221" t="s">
        <v>8313</v>
      </c>
      <c r="S221" s="9">
        <f t="shared" si="14"/>
        <v>42429.118344907409</v>
      </c>
      <c r="T221" s="9">
        <f t="shared" si="15"/>
        <v>42461.082638888889</v>
      </c>
    </row>
    <row r="222" spans="1:20" ht="43.5" hidden="1" x14ac:dyDescent="0.35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2"/>
        <v>1</v>
      </c>
      <c r="P222">
        <f t="shared" si="13"/>
        <v>120</v>
      </c>
      <c r="Q222" t="s">
        <v>8309</v>
      </c>
      <c r="R222" t="s">
        <v>8313</v>
      </c>
      <c r="S222" s="9">
        <f t="shared" si="14"/>
        <v>42195.435532407406</v>
      </c>
      <c r="T222" s="9">
        <f t="shared" si="15"/>
        <v>42236.629166666666</v>
      </c>
    </row>
    <row r="223" spans="1:20" hidden="1" x14ac:dyDescent="0.35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9">
        <f t="shared" si="14"/>
        <v>42031.629212962966</v>
      </c>
      <c r="T223" s="9">
        <f t="shared" si="15"/>
        <v>42091.587546296294</v>
      </c>
    </row>
    <row r="224" spans="1:20" ht="43.5" hidden="1" x14ac:dyDescent="0.35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9">
        <f t="shared" si="14"/>
        <v>42031.561550925922</v>
      </c>
      <c r="T224" s="9">
        <f t="shared" si="15"/>
        <v>42089.902083333327</v>
      </c>
    </row>
    <row r="225" spans="1:20" ht="43.5" hidden="1" x14ac:dyDescent="0.35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9">
        <f t="shared" si="14"/>
        <v>42481.839699074073</v>
      </c>
      <c r="T225" s="9">
        <f t="shared" si="15"/>
        <v>42511.836805555555</v>
      </c>
    </row>
    <row r="226" spans="1:20" ht="43.5" hidden="1" x14ac:dyDescent="0.35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9">
        <f t="shared" si="14"/>
        <v>42135.026921296296</v>
      </c>
      <c r="T226" s="9">
        <f t="shared" si="15"/>
        <v>42195.026921296296</v>
      </c>
    </row>
    <row r="227" spans="1:20" ht="43.5" hidden="1" x14ac:dyDescent="0.35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9">
        <f t="shared" si="14"/>
        <v>42438.752939814811</v>
      </c>
      <c r="T227" s="9">
        <f t="shared" si="15"/>
        <v>42468.711273148147</v>
      </c>
    </row>
    <row r="228" spans="1:20" ht="29" hidden="1" x14ac:dyDescent="0.35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2"/>
        <v>1</v>
      </c>
      <c r="P228">
        <f t="shared" si="13"/>
        <v>125</v>
      </c>
      <c r="Q228" t="s">
        <v>8309</v>
      </c>
      <c r="R228" t="s">
        <v>8313</v>
      </c>
      <c r="S228" s="9">
        <f t="shared" si="14"/>
        <v>42106.457685185182</v>
      </c>
      <c r="T228" s="9">
        <f t="shared" si="15"/>
        <v>42155.186805555553</v>
      </c>
    </row>
    <row r="229" spans="1:20" ht="43.5" hidden="1" x14ac:dyDescent="0.35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9">
        <f t="shared" si="14"/>
        <v>42164.685659722221</v>
      </c>
      <c r="T229" s="9">
        <f t="shared" si="15"/>
        <v>42194.685659722221</v>
      </c>
    </row>
    <row r="230" spans="1:20" ht="29" hidden="1" x14ac:dyDescent="0.35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9">
        <f t="shared" si="14"/>
        <v>42096.478067129625</v>
      </c>
      <c r="T230" s="9">
        <f t="shared" si="15"/>
        <v>42156.478067129625</v>
      </c>
    </row>
    <row r="231" spans="1:20" ht="43.5" hidden="1" x14ac:dyDescent="0.35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9">
        <f t="shared" si="14"/>
        <v>42383.725659722222</v>
      </c>
      <c r="T231" s="9">
        <f t="shared" si="15"/>
        <v>42413.725659722222</v>
      </c>
    </row>
    <row r="232" spans="1:20" ht="43.5" hidden="1" x14ac:dyDescent="0.35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2"/>
        <v>0</v>
      </c>
      <c r="P232">
        <f t="shared" si="13"/>
        <v>30</v>
      </c>
      <c r="Q232" t="s">
        <v>8309</v>
      </c>
      <c r="R232" t="s">
        <v>8313</v>
      </c>
      <c r="S232" s="9">
        <f t="shared" si="14"/>
        <v>42129.568877314814</v>
      </c>
      <c r="T232" s="9">
        <f t="shared" si="15"/>
        <v>42159.568877314814</v>
      </c>
    </row>
    <row r="233" spans="1:20" ht="43.5" hidden="1" x14ac:dyDescent="0.35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9">
        <f t="shared" si="14"/>
        <v>42341.75059027777</v>
      </c>
      <c r="T233" s="9">
        <f t="shared" si="15"/>
        <v>42371.75059027777</v>
      </c>
    </row>
    <row r="234" spans="1:20" ht="43.5" hidden="1" x14ac:dyDescent="0.35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2"/>
        <v>3</v>
      </c>
      <c r="P234">
        <f t="shared" si="13"/>
        <v>15.71</v>
      </c>
      <c r="Q234" t="s">
        <v>8309</v>
      </c>
      <c r="R234" t="s">
        <v>8313</v>
      </c>
      <c r="S234" s="9">
        <f t="shared" si="14"/>
        <v>42032.617430555554</v>
      </c>
      <c r="T234" s="9">
        <f t="shared" si="15"/>
        <v>42062.617430555554</v>
      </c>
    </row>
    <row r="235" spans="1:20" ht="43.5" hidden="1" x14ac:dyDescent="0.35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9">
        <f t="shared" si="14"/>
        <v>42612.703379629624</v>
      </c>
      <c r="T235" s="9">
        <f t="shared" si="15"/>
        <v>42642.703379629624</v>
      </c>
    </row>
    <row r="236" spans="1:20" ht="43.5" hidden="1" x14ac:dyDescent="0.35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2"/>
        <v>40</v>
      </c>
      <c r="P236">
        <f t="shared" si="13"/>
        <v>80.2</v>
      </c>
      <c r="Q236" t="s">
        <v>8309</v>
      </c>
      <c r="R236" t="s">
        <v>8313</v>
      </c>
      <c r="S236" s="9">
        <f t="shared" si="14"/>
        <v>42135.82707175926</v>
      </c>
      <c r="T236" s="9">
        <f t="shared" si="15"/>
        <v>42175.82707175926</v>
      </c>
    </row>
    <row r="237" spans="1:20" ht="29" hidden="1" x14ac:dyDescent="0.35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9">
        <f t="shared" si="14"/>
        <v>42164.700196759259</v>
      </c>
      <c r="T237" s="9">
        <f t="shared" si="15"/>
        <v>42194.700196759259</v>
      </c>
    </row>
    <row r="238" spans="1:20" ht="43.5" hidden="1" x14ac:dyDescent="0.35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9">
        <f t="shared" si="14"/>
        <v>42320.876145833332</v>
      </c>
      <c r="T238" s="9">
        <f t="shared" si="15"/>
        <v>42373.791666666664</v>
      </c>
    </row>
    <row r="239" spans="1:20" hidden="1" x14ac:dyDescent="0.35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2"/>
        <v>0</v>
      </c>
      <c r="P239">
        <f t="shared" si="13"/>
        <v>50</v>
      </c>
      <c r="Q239" t="s">
        <v>8309</v>
      </c>
      <c r="R239" t="s">
        <v>8313</v>
      </c>
      <c r="S239" s="9">
        <f t="shared" si="14"/>
        <v>42377.368854166663</v>
      </c>
      <c r="T239" s="9">
        <f t="shared" si="15"/>
        <v>42437.368854166663</v>
      </c>
    </row>
    <row r="240" spans="1:20" ht="43.5" hidden="1" x14ac:dyDescent="0.35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9">
        <f t="shared" si="14"/>
        <v>42713.754166666666</v>
      </c>
      <c r="T240" s="9">
        <f t="shared" si="15"/>
        <v>42734.166666666664</v>
      </c>
    </row>
    <row r="241" spans="1:20" ht="43.5" hidden="1" x14ac:dyDescent="0.35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9">
        <f t="shared" si="14"/>
        <v>42296.901967592588</v>
      </c>
      <c r="T241" s="9">
        <f t="shared" si="15"/>
        <v>42316.291666666664</v>
      </c>
    </row>
    <row r="242" spans="1:20" ht="43.5" x14ac:dyDescent="0.35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2"/>
        <v>108</v>
      </c>
      <c r="P242">
        <f t="shared" si="13"/>
        <v>117.85</v>
      </c>
      <c r="Q242" t="s">
        <v>8309</v>
      </c>
      <c r="R242" t="s">
        <v>8314</v>
      </c>
      <c r="S242" s="9">
        <f t="shared" si="14"/>
        <v>41354.500127314815</v>
      </c>
      <c r="T242" s="9">
        <f t="shared" si="15"/>
        <v>41399.500127314815</v>
      </c>
    </row>
    <row r="243" spans="1:20" ht="43.5" x14ac:dyDescent="0.35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2"/>
        <v>113</v>
      </c>
      <c r="P243">
        <f t="shared" si="13"/>
        <v>109.04</v>
      </c>
      <c r="Q243" t="s">
        <v>8309</v>
      </c>
      <c r="R243" t="s">
        <v>8314</v>
      </c>
      <c r="S243" s="9">
        <f t="shared" si="14"/>
        <v>41949.489629629628</v>
      </c>
      <c r="T243" s="9">
        <f t="shared" si="15"/>
        <v>41994.489629629628</v>
      </c>
    </row>
    <row r="244" spans="1:20" ht="43.5" x14ac:dyDescent="0.35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2"/>
        <v>113</v>
      </c>
      <c r="P244">
        <f t="shared" si="13"/>
        <v>73.02</v>
      </c>
      <c r="Q244" t="s">
        <v>8309</v>
      </c>
      <c r="R244" t="s">
        <v>8314</v>
      </c>
      <c r="S244" s="9">
        <f t="shared" si="14"/>
        <v>40862.28460648148</v>
      </c>
      <c r="T244" s="9">
        <f t="shared" si="15"/>
        <v>40897.28460648148</v>
      </c>
    </row>
    <row r="245" spans="1:20" ht="43.5" x14ac:dyDescent="0.35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2"/>
        <v>103</v>
      </c>
      <c r="P245">
        <f t="shared" si="13"/>
        <v>78.2</v>
      </c>
      <c r="Q245" t="s">
        <v>8309</v>
      </c>
      <c r="R245" t="s">
        <v>8314</v>
      </c>
      <c r="S245" s="9">
        <f t="shared" si="14"/>
        <v>41661.839166666665</v>
      </c>
      <c r="T245" s="9">
        <f t="shared" si="15"/>
        <v>41691.839166666665</v>
      </c>
    </row>
    <row r="246" spans="1:20" ht="43.5" x14ac:dyDescent="0.3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2"/>
        <v>114</v>
      </c>
      <c r="P246">
        <f t="shared" si="13"/>
        <v>47.4</v>
      </c>
      <c r="Q246" t="s">
        <v>8309</v>
      </c>
      <c r="R246" t="s">
        <v>8314</v>
      </c>
      <c r="S246" s="9">
        <f t="shared" si="14"/>
        <v>40213.115266203698</v>
      </c>
      <c r="T246" s="9">
        <f t="shared" si="15"/>
        <v>40253.087500000001</v>
      </c>
    </row>
    <row r="247" spans="1:20" ht="43.5" x14ac:dyDescent="0.35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2"/>
        <v>104</v>
      </c>
      <c r="P247">
        <f t="shared" si="13"/>
        <v>54.02</v>
      </c>
      <c r="Q247" t="s">
        <v>8309</v>
      </c>
      <c r="R247" t="s">
        <v>8314</v>
      </c>
      <c r="S247" s="9">
        <f t="shared" si="14"/>
        <v>41106.844733796293</v>
      </c>
      <c r="T247" s="9">
        <f t="shared" si="15"/>
        <v>41136.844733796293</v>
      </c>
    </row>
    <row r="248" spans="1:20" ht="43.5" x14ac:dyDescent="0.35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2"/>
        <v>305</v>
      </c>
      <c r="P248">
        <f t="shared" si="13"/>
        <v>68.489999999999995</v>
      </c>
      <c r="Q248" t="s">
        <v>8309</v>
      </c>
      <c r="R248" t="s">
        <v>8314</v>
      </c>
      <c r="S248" s="9">
        <f t="shared" si="14"/>
        <v>40480.155150462961</v>
      </c>
      <c r="T248" s="9">
        <f t="shared" si="15"/>
        <v>40530.196817129625</v>
      </c>
    </row>
    <row r="249" spans="1:20" ht="58" x14ac:dyDescent="0.35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2"/>
        <v>134</v>
      </c>
      <c r="P249">
        <f t="shared" si="13"/>
        <v>108.15</v>
      </c>
      <c r="Q249" t="s">
        <v>8309</v>
      </c>
      <c r="R249" t="s">
        <v>8314</v>
      </c>
      <c r="S249" s="9">
        <f t="shared" si="14"/>
        <v>40430.395995370367</v>
      </c>
      <c r="T249" s="9">
        <f t="shared" si="15"/>
        <v>40466.943749999999</v>
      </c>
    </row>
    <row r="250" spans="1:20" ht="43.5" x14ac:dyDescent="0.35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2"/>
        <v>101</v>
      </c>
      <c r="P250">
        <f t="shared" si="13"/>
        <v>589.95000000000005</v>
      </c>
      <c r="Q250" t="s">
        <v>8309</v>
      </c>
      <c r="R250" t="s">
        <v>8314</v>
      </c>
      <c r="S250" s="9">
        <f t="shared" si="14"/>
        <v>40870.566076388888</v>
      </c>
      <c r="T250" s="9">
        <f t="shared" si="15"/>
        <v>40915.566076388888</v>
      </c>
    </row>
    <row r="251" spans="1:20" ht="43.5" x14ac:dyDescent="0.35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2"/>
        <v>113</v>
      </c>
      <c r="P251">
        <f t="shared" si="13"/>
        <v>48.05</v>
      </c>
      <c r="Q251" t="s">
        <v>8309</v>
      </c>
      <c r="R251" t="s">
        <v>8314</v>
      </c>
      <c r="S251" s="9">
        <f t="shared" si="14"/>
        <v>40332.715509259258</v>
      </c>
      <c r="T251" s="9">
        <f t="shared" si="15"/>
        <v>40412.527777777774</v>
      </c>
    </row>
    <row r="252" spans="1:20" ht="43.5" x14ac:dyDescent="0.35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2"/>
        <v>106</v>
      </c>
      <c r="P252">
        <f t="shared" si="13"/>
        <v>72.48</v>
      </c>
      <c r="Q252" t="s">
        <v>8309</v>
      </c>
      <c r="R252" t="s">
        <v>8314</v>
      </c>
      <c r="S252" s="9">
        <f t="shared" si="14"/>
        <v>41401.357534722221</v>
      </c>
      <c r="T252" s="9">
        <f t="shared" si="15"/>
        <v>41431.357534722221</v>
      </c>
    </row>
    <row r="253" spans="1:20" ht="43.5" x14ac:dyDescent="0.35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2"/>
        <v>126</v>
      </c>
      <c r="P253">
        <f t="shared" si="13"/>
        <v>57.08</v>
      </c>
      <c r="Q253" t="s">
        <v>8309</v>
      </c>
      <c r="R253" t="s">
        <v>8314</v>
      </c>
      <c r="S253" s="9">
        <f t="shared" si="14"/>
        <v>41013.579236111109</v>
      </c>
      <c r="T253" s="9">
        <f t="shared" si="15"/>
        <v>41045.583333333328</v>
      </c>
    </row>
    <row r="254" spans="1:20" ht="43.5" x14ac:dyDescent="0.35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2"/>
        <v>185</v>
      </c>
      <c r="P254">
        <f t="shared" si="13"/>
        <v>85.44</v>
      </c>
      <c r="Q254" t="s">
        <v>8309</v>
      </c>
      <c r="R254" t="s">
        <v>8314</v>
      </c>
      <c r="S254" s="9">
        <f t="shared" si="14"/>
        <v>40266.454374999994</v>
      </c>
      <c r="T254" s="9">
        <f t="shared" si="15"/>
        <v>40329.957638888889</v>
      </c>
    </row>
    <row r="255" spans="1:20" ht="43.5" x14ac:dyDescent="0.35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2"/>
        <v>101</v>
      </c>
      <c r="P255">
        <f t="shared" si="13"/>
        <v>215.86</v>
      </c>
      <c r="Q255" t="s">
        <v>8309</v>
      </c>
      <c r="R255" t="s">
        <v>8314</v>
      </c>
      <c r="S255" s="9">
        <f t="shared" si="14"/>
        <v>40924.44253472222</v>
      </c>
      <c r="T255" s="9">
        <f t="shared" si="15"/>
        <v>40954.44253472222</v>
      </c>
    </row>
    <row r="256" spans="1:20" ht="43.5" x14ac:dyDescent="0.35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2"/>
        <v>117</v>
      </c>
      <c r="P256">
        <f t="shared" si="13"/>
        <v>89.39</v>
      </c>
      <c r="Q256" t="s">
        <v>8309</v>
      </c>
      <c r="R256" t="s">
        <v>8314</v>
      </c>
      <c r="S256" s="9">
        <f t="shared" si="14"/>
        <v>42263.744328703702</v>
      </c>
      <c r="T256" s="9">
        <f t="shared" si="15"/>
        <v>42293.874999999993</v>
      </c>
    </row>
    <row r="257" spans="1:20" ht="29" x14ac:dyDescent="0.35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2"/>
        <v>107</v>
      </c>
      <c r="P257">
        <f t="shared" si="13"/>
        <v>45.42</v>
      </c>
      <c r="Q257" t="s">
        <v>8309</v>
      </c>
      <c r="R257" t="s">
        <v>8314</v>
      </c>
      <c r="S257" s="9">
        <f t="shared" si="14"/>
        <v>40588.318078703705</v>
      </c>
      <c r="T257" s="9">
        <f t="shared" si="15"/>
        <v>40618.276412037034</v>
      </c>
    </row>
    <row r="258" spans="1:20" ht="43.5" x14ac:dyDescent="0.35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ref="O258:O321" si="16">ROUND((E258/D258)*100,0)</f>
        <v>139</v>
      </c>
      <c r="P258">
        <f t="shared" ref="P258:P321" si="17">ROUND(E258/L258,2)</f>
        <v>65.760000000000005</v>
      </c>
      <c r="Q258" t="s">
        <v>8309</v>
      </c>
      <c r="R258" t="s">
        <v>8314</v>
      </c>
      <c r="S258" s="9">
        <f t="shared" si="14"/>
        <v>41319.560960648145</v>
      </c>
      <c r="T258" s="9">
        <f t="shared" si="15"/>
        <v>41349.560960648145</v>
      </c>
    </row>
    <row r="259" spans="1:20" ht="43.5" x14ac:dyDescent="0.35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si="16"/>
        <v>107</v>
      </c>
      <c r="P259">
        <f t="shared" si="17"/>
        <v>66.7</v>
      </c>
      <c r="Q259" t="s">
        <v>8309</v>
      </c>
      <c r="R259" t="s">
        <v>8314</v>
      </c>
      <c r="S259" s="9">
        <f t="shared" ref="S259:S322" si="18">(J259/86400)+25569+(-5/24)</f>
        <v>42479.418541666666</v>
      </c>
      <c r="T259" s="9">
        <f t="shared" ref="T259:T322" si="19">(I259/86400)+25569+(-5/24)</f>
        <v>42509.418541666666</v>
      </c>
    </row>
    <row r="260" spans="1:20" ht="43.5" x14ac:dyDescent="0.35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16"/>
        <v>191</v>
      </c>
      <c r="P260">
        <f t="shared" si="17"/>
        <v>83.35</v>
      </c>
      <c r="Q260" t="s">
        <v>8309</v>
      </c>
      <c r="R260" t="s">
        <v>8314</v>
      </c>
      <c r="S260" s="9">
        <f t="shared" si="18"/>
        <v>40681.843356481477</v>
      </c>
      <c r="T260" s="9">
        <f t="shared" si="19"/>
        <v>40711.843356481477</v>
      </c>
    </row>
    <row r="261" spans="1:20" ht="43.5" x14ac:dyDescent="0.35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16"/>
        <v>132</v>
      </c>
      <c r="P261">
        <f t="shared" si="17"/>
        <v>105.05</v>
      </c>
      <c r="Q261" t="s">
        <v>8309</v>
      </c>
      <c r="R261" t="s">
        <v>8314</v>
      </c>
      <c r="S261" s="9">
        <f t="shared" si="18"/>
        <v>42072.529733796291</v>
      </c>
      <c r="T261" s="9">
        <f t="shared" si="19"/>
        <v>42102.529733796291</v>
      </c>
    </row>
    <row r="262" spans="1:20" ht="29" x14ac:dyDescent="0.35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16"/>
        <v>106</v>
      </c>
      <c r="P262">
        <f t="shared" si="17"/>
        <v>120.91</v>
      </c>
      <c r="Q262" t="s">
        <v>8309</v>
      </c>
      <c r="R262" t="s">
        <v>8314</v>
      </c>
      <c r="S262" s="9">
        <f t="shared" si="18"/>
        <v>40330.547210648147</v>
      </c>
      <c r="T262" s="9">
        <f t="shared" si="19"/>
        <v>40376.207638888889</v>
      </c>
    </row>
    <row r="263" spans="1:20" ht="29" x14ac:dyDescent="0.35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16"/>
        <v>107</v>
      </c>
      <c r="P263">
        <f t="shared" si="17"/>
        <v>97.64</v>
      </c>
      <c r="Q263" t="s">
        <v>8309</v>
      </c>
      <c r="R263" t="s">
        <v>8314</v>
      </c>
      <c r="S263" s="9">
        <f t="shared" si="18"/>
        <v>41017.677129629628</v>
      </c>
      <c r="T263" s="9">
        <f t="shared" si="19"/>
        <v>41067.413194444445</v>
      </c>
    </row>
    <row r="264" spans="1:20" ht="29" x14ac:dyDescent="0.35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16"/>
        <v>240</v>
      </c>
      <c r="P264">
        <f t="shared" si="17"/>
        <v>41.38</v>
      </c>
      <c r="Q264" t="s">
        <v>8309</v>
      </c>
      <c r="R264" t="s">
        <v>8314</v>
      </c>
      <c r="S264" s="9">
        <f t="shared" si="18"/>
        <v>40555.039675925924</v>
      </c>
      <c r="T264" s="9">
        <f t="shared" si="19"/>
        <v>40600.039675925924</v>
      </c>
    </row>
    <row r="265" spans="1:20" ht="58" x14ac:dyDescent="0.35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16"/>
        <v>118</v>
      </c>
      <c r="P265">
        <f t="shared" si="17"/>
        <v>30.65</v>
      </c>
      <c r="Q265" t="s">
        <v>8309</v>
      </c>
      <c r="R265" t="s">
        <v>8314</v>
      </c>
      <c r="S265" s="9">
        <f t="shared" si="18"/>
        <v>41149.746458333328</v>
      </c>
      <c r="T265" s="9">
        <f t="shared" si="19"/>
        <v>41179.746458333328</v>
      </c>
    </row>
    <row r="266" spans="1:20" ht="58" x14ac:dyDescent="0.35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16"/>
        <v>118</v>
      </c>
      <c r="P266">
        <f t="shared" si="17"/>
        <v>64.95</v>
      </c>
      <c r="Q266" t="s">
        <v>8309</v>
      </c>
      <c r="R266" t="s">
        <v>8314</v>
      </c>
      <c r="S266" s="9">
        <f t="shared" si="18"/>
        <v>41010.411979166667</v>
      </c>
      <c r="T266" s="9">
        <f t="shared" si="19"/>
        <v>41040.411979166667</v>
      </c>
    </row>
    <row r="267" spans="1:20" ht="43.5" x14ac:dyDescent="0.35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16"/>
        <v>111</v>
      </c>
      <c r="P267">
        <f t="shared" si="17"/>
        <v>95.78</v>
      </c>
      <c r="Q267" t="s">
        <v>8309</v>
      </c>
      <c r="R267" t="s">
        <v>8314</v>
      </c>
      <c r="S267" s="9">
        <f t="shared" si="18"/>
        <v>40267.03738425926</v>
      </c>
      <c r="T267" s="9">
        <f t="shared" si="19"/>
        <v>40308.636111111111</v>
      </c>
    </row>
    <row r="268" spans="1:20" ht="43.5" x14ac:dyDescent="0.35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16"/>
        <v>146</v>
      </c>
      <c r="P268">
        <f t="shared" si="17"/>
        <v>40.42</v>
      </c>
      <c r="Q268" t="s">
        <v>8309</v>
      </c>
      <c r="R268" t="s">
        <v>8314</v>
      </c>
      <c r="S268" s="9">
        <f t="shared" si="18"/>
        <v>40204.966516203705</v>
      </c>
      <c r="T268" s="9">
        <f t="shared" si="19"/>
        <v>40290.95208333333</v>
      </c>
    </row>
    <row r="269" spans="1:20" ht="43.5" x14ac:dyDescent="0.35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16"/>
        <v>132</v>
      </c>
      <c r="P269">
        <f t="shared" si="17"/>
        <v>78.58</v>
      </c>
      <c r="Q269" t="s">
        <v>8309</v>
      </c>
      <c r="R269" t="s">
        <v>8314</v>
      </c>
      <c r="S269" s="9">
        <f t="shared" si="18"/>
        <v>41785.244201388887</v>
      </c>
      <c r="T269" s="9">
        <f t="shared" si="19"/>
        <v>41815.244201388887</v>
      </c>
    </row>
    <row r="270" spans="1:20" ht="43.5" x14ac:dyDescent="0.35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16"/>
        <v>111</v>
      </c>
      <c r="P270">
        <f t="shared" si="17"/>
        <v>50.18</v>
      </c>
      <c r="Q270" t="s">
        <v>8309</v>
      </c>
      <c r="R270" t="s">
        <v>8314</v>
      </c>
      <c r="S270" s="9">
        <f t="shared" si="18"/>
        <v>40808.944189814814</v>
      </c>
      <c r="T270" s="9">
        <f t="shared" si="19"/>
        <v>40853.985856481479</v>
      </c>
    </row>
    <row r="271" spans="1:20" ht="43.5" x14ac:dyDescent="0.35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16"/>
        <v>147</v>
      </c>
      <c r="P271">
        <f t="shared" si="17"/>
        <v>92.25</v>
      </c>
      <c r="Q271" t="s">
        <v>8309</v>
      </c>
      <c r="R271" t="s">
        <v>8314</v>
      </c>
      <c r="S271" s="9">
        <f t="shared" si="18"/>
        <v>42757.988680555551</v>
      </c>
      <c r="T271" s="9">
        <f t="shared" si="19"/>
        <v>42787.988680555551</v>
      </c>
    </row>
    <row r="272" spans="1:20" ht="43.5" x14ac:dyDescent="0.35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16"/>
        <v>153</v>
      </c>
      <c r="P272">
        <f t="shared" si="17"/>
        <v>57.54</v>
      </c>
      <c r="Q272" t="s">
        <v>8309</v>
      </c>
      <c r="R272" t="s">
        <v>8314</v>
      </c>
      <c r="S272" s="9">
        <f t="shared" si="18"/>
        <v>40637.658217592594</v>
      </c>
      <c r="T272" s="9">
        <f t="shared" si="19"/>
        <v>40687.958333333328</v>
      </c>
    </row>
    <row r="273" spans="1:20" ht="43.5" x14ac:dyDescent="0.35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16"/>
        <v>105</v>
      </c>
      <c r="P273">
        <f t="shared" si="17"/>
        <v>109.42</v>
      </c>
      <c r="Q273" t="s">
        <v>8309</v>
      </c>
      <c r="R273" t="s">
        <v>8314</v>
      </c>
      <c r="S273" s="9">
        <f t="shared" si="18"/>
        <v>41611.891909722217</v>
      </c>
      <c r="T273" s="9">
        <f t="shared" si="19"/>
        <v>41641.125</v>
      </c>
    </row>
    <row r="274" spans="1:20" ht="43.5" x14ac:dyDescent="0.35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16"/>
        <v>177</v>
      </c>
      <c r="P274">
        <f t="shared" si="17"/>
        <v>81.89</v>
      </c>
      <c r="Q274" t="s">
        <v>8309</v>
      </c>
      <c r="R274" t="s">
        <v>8314</v>
      </c>
      <c r="S274" s="9">
        <f t="shared" si="18"/>
        <v>40235.692025462959</v>
      </c>
      <c r="T274" s="9">
        <f t="shared" si="19"/>
        <v>40296.575694444444</v>
      </c>
    </row>
    <row r="275" spans="1:20" ht="43.5" x14ac:dyDescent="0.35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16"/>
        <v>108</v>
      </c>
      <c r="P275">
        <f t="shared" si="17"/>
        <v>45.67</v>
      </c>
      <c r="Q275" t="s">
        <v>8309</v>
      </c>
      <c r="R275" t="s">
        <v>8314</v>
      </c>
      <c r="S275" s="9">
        <f t="shared" si="18"/>
        <v>40697.29011574074</v>
      </c>
      <c r="T275" s="9">
        <f t="shared" si="19"/>
        <v>40727.29011574074</v>
      </c>
    </row>
    <row r="276" spans="1:20" ht="43.5" x14ac:dyDescent="0.35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16"/>
        <v>156</v>
      </c>
      <c r="P276">
        <f t="shared" si="17"/>
        <v>55.22</v>
      </c>
      <c r="Q276" t="s">
        <v>8309</v>
      </c>
      <c r="R276" t="s">
        <v>8314</v>
      </c>
      <c r="S276" s="9">
        <f t="shared" si="18"/>
        <v>40969.704039351847</v>
      </c>
      <c r="T276" s="9">
        <f t="shared" si="19"/>
        <v>41004.082638888889</v>
      </c>
    </row>
    <row r="277" spans="1:20" ht="43.5" x14ac:dyDescent="0.35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16"/>
        <v>108</v>
      </c>
      <c r="P277">
        <f t="shared" si="17"/>
        <v>65.3</v>
      </c>
      <c r="Q277" t="s">
        <v>8309</v>
      </c>
      <c r="R277" t="s">
        <v>8314</v>
      </c>
      <c r="S277" s="9">
        <f t="shared" si="18"/>
        <v>41192.823680555557</v>
      </c>
      <c r="T277" s="9">
        <f t="shared" si="19"/>
        <v>41222.865347222221</v>
      </c>
    </row>
    <row r="278" spans="1:20" ht="43.5" x14ac:dyDescent="0.35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16"/>
        <v>148</v>
      </c>
      <c r="P278">
        <f t="shared" si="17"/>
        <v>95.23</v>
      </c>
      <c r="Q278" t="s">
        <v>8309</v>
      </c>
      <c r="R278" t="s">
        <v>8314</v>
      </c>
      <c r="S278" s="9">
        <f t="shared" si="18"/>
        <v>40966.873541666668</v>
      </c>
      <c r="T278" s="9">
        <f t="shared" si="19"/>
        <v>41026.831874999996</v>
      </c>
    </row>
    <row r="279" spans="1:20" ht="43.5" x14ac:dyDescent="0.35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16"/>
        <v>110</v>
      </c>
      <c r="P279">
        <f t="shared" si="17"/>
        <v>75.44</v>
      </c>
      <c r="Q279" t="s">
        <v>8309</v>
      </c>
      <c r="R279" t="s">
        <v>8314</v>
      </c>
      <c r="S279" s="9">
        <f t="shared" si="18"/>
        <v>42117.68309027778</v>
      </c>
      <c r="T279" s="9">
        <f t="shared" si="19"/>
        <v>42147.68309027778</v>
      </c>
    </row>
    <row r="280" spans="1:20" ht="29" x14ac:dyDescent="0.35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16"/>
        <v>150</v>
      </c>
      <c r="P280">
        <f t="shared" si="17"/>
        <v>97.82</v>
      </c>
      <c r="Q280" t="s">
        <v>8309</v>
      </c>
      <c r="R280" t="s">
        <v>8314</v>
      </c>
      <c r="S280" s="9">
        <f t="shared" si="18"/>
        <v>41163.832627314812</v>
      </c>
      <c r="T280" s="9">
        <f t="shared" si="19"/>
        <v>41193.832627314812</v>
      </c>
    </row>
    <row r="281" spans="1:20" ht="43.5" x14ac:dyDescent="0.35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16"/>
        <v>157</v>
      </c>
      <c r="P281">
        <f t="shared" si="17"/>
        <v>87.69</v>
      </c>
      <c r="Q281" t="s">
        <v>8309</v>
      </c>
      <c r="R281" t="s">
        <v>8314</v>
      </c>
      <c r="S281" s="9">
        <f t="shared" si="18"/>
        <v>42759.035833333335</v>
      </c>
      <c r="T281" s="9">
        <f t="shared" si="19"/>
        <v>42792.875694444439</v>
      </c>
    </row>
    <row r="282" spans="1:20" ht="43.5" x14ac:dyDescent="0.35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16"/>
        <v>156</v>
      </c>
      <c r="P282">
        <f t="shared" si="17"/>
        <v>54.75</v>
      </c>
      <c r="Q282" t="s">
        <v>8309</v>
      </c>
      <c r="R282" t="s">
        <v>8314</v>
      </c>
      <c r="S282" s="9">
        <f t="shared" si="18"/>
        <v>41744.382349537038</v>
      </c>
      <c r="T282" s="9">
        <f t="shared" si="19"/>
        <v>41789.382349537038</v>
      </c>
    </row>
    <row r="283" spans="1:20" ht="43.5" x14ac:dyDescent="0.35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16"/>
        <v>121</v>
      </c>
      <c r="P283">
        <f t="shared" si="17"/>
        <v>83.95</v>
      </c>
      <c r="Q283" t="s">
        <v>8309</v>
      </c>
      <c r="R283" t="s">
        <v>8314</v>
      </c>
      <c r="S283" s="9">
        <f t="shared" si="18"/>
        <v>39949.955011574071</v>
      </c>
      <c r="T283" s="9">
        <f t="shared" si="19"/>
        <v>40035.601388888885</v>
      </c>
    </row>
    <row r="284" spans="1:20" ht="43.5" x14ac:dyDescent="0.35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16"/>
        <v>101</v>
      </c>
      <c r="P284">
        <f t="shared" si="17"/>
        <v>254.39</v>
      </c>
      <c r="Q284" t="s">
        <v>8309</v>
      </c>
      <c r="R284" t="s">
        <v>8314</v>
      </c>
      <c r="S284" s="9">
        <f t="shared" si="18"/>
        <v>40194.711712962962</v>
      </c>
      <c r="T284" s="9">
        <f t="shared" si="19"/>
        <v>40231.708333333328</v>
      </c>
    </row>
    <row r="285" spans="1:20" ht="29" x14ac:dyDescent="0.35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16"/>
        <v>114</v>
      </c>
      <c r="P285">
        <f t="shared" si="17"/>
        <v>101.83</v>
      </c>
      <c r="Q285" t="s">
        <v>8309</v>
      </c>
      <c r="R285" t="s">
        <v>8314</v>
      </c>
      <c r="S285" s="9">
        <f t="shared" si="18"/>
        <v>40675.501666666663</v>
      </c>
      <c r="T285" s="9">
        <f t="shared" si="19"/>
        <v>40694.999305555553</v>
      </c>
    </row>
    <row r="286" spans="1:20" ht="43.5" x14ac:dyDescent="0.35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16"/>
        <v>105</v>
      </c>
      <c r="P286">
        <f t="shared" si="17"/>
        <v>55.07</v>
      </c>
      <c r="Q286" t="s">
        <v>8309</v>
      </c>
      <c r="R286" t="s">
        <v>8314</v>
      </c>
      <c r="S286" s="9">
        <f t="shared" si="18"/>
        <v>40904.529861111107</v>
      </c>
      <c r="T286" s="9">
        <f t="shared" si="19"/>
        <v>40929.529861111107</v>
      </c>
    </row>
    <row r="287" spans="1:20" ht="43.5" x14ac:dyDescent="0.35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16"/>
        <v>229</v>
      </c>
      <c r="P287">
        <f t="shared" si="17"/>
        <v>56.9</v>
      </c>
      <c r="Q287" t="s">
        <v>8309</v>
      </c>
      <c r="R287" t="s">
        <v>8314</v>
      </c>
      <c r="S287" s="9">
        <f t="shared" si="18"/>
        <v>41506.547777777778</v>
      </c>
      <c r="T287" s="9">
        <f t="shared" si="19"/>
        <v>41536.547777777778</v>
      </c>
    </row>
    <row r="288" spans="1:20" ht="43.5" x14ac:dyDescent="0.35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16"/>
        <v>109</v>
      </c>
      <c r="P288">
        <f t="shared" si="17"/>
        <v>121.28</v>
      </c>
      <c r="Q288" t="s">
        <v>8309</v>
      </c>
      <c r="R288" t="s">
        <v>8314</v>
      </c>
      <c r="S288" s="9">
        <f t="shared" si="18"/>
        <v>41313.607916666668</v>
      </c>
      <c r="T288" s="9">
        <f t="shared" si="19"/>
        <v>41358.566249999996</v>
      </c>
    </row>
    <row r="289" spans="1:20" ht="29" x14ac:dyDescent="0.35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16"/>
        <v>176</v>
      </c>
      <c r="P289">
        <f t="shared" si="17"/>
        <v>91.19</v>
      </c>
      <c r="Q289" t="s">
        <v>8309</v>
      </c>
      <c r="R289" t="s">
        <v>8314</v>
      </c>
      <c r="S289" s="9">
        <f t="shared" si="18"/>
        <v>41184.069652777776</v>
      </c>
      <c r="T289" s="9">
        <f t="shared" si="19"/>
        <v>41214.958333333328</v>
      </c>
    </row>
    <row r="290" spans="1:20" ht="43.5" x14ac:dyDescent="0.35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16"/>
        <v>103</v>
      </c>
      <c r="P290">
        <f t="shared" si="17"/>
        <v>115.45</v>
      </c>
      <c r="Q290" t="s">
        <v>8309</v>
      </c>
      <c r="R290" t="s">
        <v>8314</v>
      </c>
      <c r="S290" s="9">
        <f t="shared" si="18"/>
        <v>41050.960567129623</v>
      </c>
      <c r="T290" s="9">
        <f t="shared" si="19"/>
        <v>41085.960567129623</v>
      </c>
    </row>
    <row r="291" spans="1:20" ht="43.5" x14ac:dyDescent="0.35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16"/>
        <v>105</v>
      </c>
      <c r="P291">
        <f t="shared" si="17"/>
        <v>67.77</v>
      </c>
      <c r="Q291" t="s">
        <v>8309</v>
      </c>
      <c r="R291" t="s">
        <v>8314</v>
      </c>
      <c r="S291" s="9">
        <f t="shared" si="18"/>
        <v>41550.248078703698</v>
      </c>
      <c r="T291" s="9">
        <f t="shared" si="19"/>
        <v>41580.248078703698</v>
      </c>
    </row>
    <row r="292" spans="1:20" ht="29" x14ac:dyDescent="0.35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16"/>
        <v>107</v>
      </c>
      <c r="P292">
        <f t="shared" si="17"/>
        <v>28.58</v>
      </c>
      <c r="Q292" t="s">
        <v>8309</v>
      </c>
      <c r="R292" t="s">
        <v>8314</v>
      </c>
      <c r="S292" s="9">
        <f t="shared" si="18"/>
        <v>40526.160844907405</v>
      </c>
      <c r="T292" s="9">
        <f t="shared" si="19"/>
        <v>40576.124305555553</v>
      </c>
    </row>
    <row r="293" spans="1:20" ht="43.5" x14ac:dyDescent="0.35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16"/>
        <v>120</v>
      </c>
      <c r="P293">
        <f t="shared" si="17"/>
        <v>46.88</v>
      </c>
      <c r="Q293" t="s">
        <v>8309</v>
      </c>
      <c r="R293" t="s">
        <v>8314</v>
      </c>
      <c r="S293" s="9">
        <f t="shared" si="18"/>
        <v>41376.560717592591</v>
      </c>
      <c r="T293" s="9">
        <f t="shared" si="19"/>
        <v>41394.792361111111</v>
      </c>
    </row>
    <row r="294" spans="1:20" ht="43.5" x14ac:dyDescent="0.35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16"/>
        <v>102</v>
      </c>
      <c r="P294">
        <f t="shared" si="17"/>
        <v>154.41999999999999</v>
      </c>
      <c r="Q294" t="s">
        <v>8309</v>
      </c>
      <c r="R294" t="s">
        <v>8314</v>
      </c>
      <c r="S294" s="9">
        <f t="shared" si="18"/>
        <v>40812.594895833332</v>
      </c>
      <c r="T294" s="9">
        <f t="shared" si="19"/>
        <v>40844.957638888889</v>
      </c>
    </row>
    <row r="295" spans="1:20" ht="43.5" x14ac:dyDescent="0.35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16"/>
        <v>101</v>
      </c>
      <c r="P295">
        <f t="shared" si="17"/>
        <v>201.22</v>
      </c>
      <c r="Q295" t="s">
        <v>8309</v>
      </c>
      <c r="R295" t="s">
        <v>8314</v>
      </c>
      <c r="S295" s="9">
        <f t="shared" si="18"/>
        <v>41719.459652777776</v>
      </c>
      <c r="T295" s="9">
        <f t="shared" si="19"/>
        <v>41749.459652777776</v>
      </c>
    </row>
    <row r="296" spans="1:20" ht="43.5" x14ac:dyDescent="0.35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9">
        <f t="shared" si="18"/>
        <v>40342.876087962963</v>
      </c>
      <c r="T296" s="9">
        <f t="shared" si="19"/>
        <v>40378.458333333328</v>
      </c>
    </row>
    <row r="297" spans="1:20" ht="43.5" x14ac:dyDescent="0.35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16"/>
        <v>133</v>
      </c>
      <c r="P297">
        <f t="shared" si="17"/>
        <v>100.08</v>
      </c>
      <c r="Q297" t="s">
        <v>8309</v>
      </c>
      <c r="R297" t="s">
        <v>8314</v>
      </c>
      <c r="S297" s="9">
        <f t="shared" si="18"/>
        <v>41518.796400462961</v>
      </c>
      <c r="T297" s="9">
        <f t="shared" si="19"/>
        <v>41578.791666666664</v>
      </c>
    </row>
    <row r="298" spans="1:20" ht="43.5" x14ac:dyDescent="0.35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16"/>
        <v>119</v>
      </c>
      <c r="P298">
        <f t="shared" si="17"/>
        <v>230.09</v>
      </c>
      <c r="Q298" t="s">
        <v>8309</v>
      </c>
      <c r="R298" t="s">
        <v>8314</v>
      </c>
      <c r="S298" s="9">
        <f t="shared" si="18"/>
        <v>41134.267164351848</v>
      </c>
      <c r="T298" s="9">
        <f t="shared" si="19"/>
        <v>41159.267164351848</v>
      </c>
    </row>
    <row r="299" spans="1:20" ht="43.5" x14ac:dyDescent="0.35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16"/>
        <v>101</v>
      </c>
      <c r="P299">
        <f t="shared" si="17"/>
        <v>141.75</v>
      </c>
      <c r="Q299" t="s">
        <v>8309</v>
      </c>
      <c r="R299" t="s">
        <v>8314</v>
      </c>
      <c r="S299" s="9">
        <f t="shared" si="18"/>
        <v>42089.519687499997</v>
      </c>
      <c r="T299" s="9">
        <f t="shared" si="19"/>
        <v>42124.957638888889</v>
      </c>
    </row>
    <row r="300" spans="1:20" ht="29" x14ac:dyDescent="0.35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16"/>
        <v>109</v>
      </c>
      <c r="P300">
        <f t="shared" si="17"/>
        <v>56.34</v>
      </c>
      <c r="Q300" t="s">
        <v>8309</v>
      </c>
      <c r="R300" t="s">
        <v>8314</v>
      </c>
      <c r="S300" s="9">
        <f t="shared" si="18"/>
        <v>41709.255185185182</v>
      </c>
      <c r="T300" s="9">
        <f t="shared" si="19"/>
        <v>41768.666666666664</v>
      </c>
    </row>
    <row r="301" spans="1:20" ht="43.5" x14ac:dyDescent="0.35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16"/>
        <v>179</v>
      </c>
      <c r="P301">
        <f t="shared" si="17"/>
        <v>73.34</v>
      </c>
      <c r="Q301" t="s">
        <v>8309</v>
      </c>
      <c r="R301" t="s">
        <v>8314</v>
      </c>
      <c r="S301" s="9">
        <f t="shared" si="18"/>
        <v>40469.016898148147</v>
      </c>
      <c r="T301" s="9">
        <f t="shared" si="19"/>
        <v>40499.058564814812</v>
      </c>
    </row>
    <row r="302" spans="1:20" ht="43.5" x14ac:dyDescent="0.35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16"/>
        <v>102</v>
      </c>
      <c r="P302">
        <f t="shared" si="17"/>
        <v>85.34</v>
      </c>
      <c r="Q302" t="s">
        <v>8309</v>
      </c>
      <c r="R302" t="s">
        <v>8314</v>
      </c>
      <c r="S302" s="9">
        <f t="shared" si="18"/>
        <v>40626.751597222217</v>
      </c>
      <c r="T302" s="9">
        <f t="shared" si="19"/>
        <v>40657.751597222217</v>
      </c>
    </row>
    <row r="303" spans="1:20" ht="43.5" x14ac:dyDescent="0.35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16"/>
        <v>119</v>
      </c>
      <c r="P303">
        <f t="shared" si="17"/>
        <v>61.5</v>
      </c>
      <c r="Q303" t="s">
        <v>8309</v>
      </c>
      <c r="R303" t="s">
        <v>8314</v>
      </c>
      <c r="S303" s="9">
        <f t="shared" si="18"/>
        <v>41312.529340277775</v>
      </c>
      <c r="T303" s="9">
        <f t="shared" si="19"/>
        <v>41352.487673611111</v>
      </c>
    </row>
    <row r="304" spans="1:20" ht="43.5" x14ac:dyDescent="0.35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16"/>
        <v>100</v>
      </c>
      <c r="P304">
        <f t="shared" si="17"/>
        <v>93.02</v>
      </c>
      <c r="Q304" t="s">
        <v>8309</v>
      </c>
      <c r="R304" t="s">
        <v>8314</v>
      </c>
      <c r="S304" s="9">
        <f t="shared" si="18"/>
        <v>40933.648587962962</v>
      </c>
      <c r="T304" s="9">
        <f t="shared" si="19"/>
        <v>40963.648587962962</v>
      </c>
    </row>
    <row r="305" spans="1:20" ht="43.5" x14ac:dyDescent="0.35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16"/>
        <v>137</v>
      </c>
      <c r="P305">
        <f t="shared" si="17"/>
        <v>50.29</v>
      </c>
      <c r="Q305" t="s">
        <v>8309</v>
      </c>
      <c r="R305" t="s">
        <v>8314</v>
      </c>
      <c r="S305" s="9">
        <f t="shared" si="18"/>
        <v>41031.862800925919</v>
      </c>
      <c r="T305" s="9">
        <f t="shared" si="19"/>
        <v>41061.862800925919</v>
      </c>
    </row>
    <row r="306" spans="1:20" ht="29" x14ac:dyDescent="0.35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16"/>
        <v>232</v>
      </c>
      <c r="P306">
        <f t="shared" si="17"/>
        <v>106.43</v>
      </c>
      <c r="Q306" t="s">
        <v>8309</v>
      </c>
      <c r="R306" t="s">
        <v>8314</v>
      </c>
      <c r="S306" s="9">
        <f t="shared" si="18"/>
        <v>41113.88653935185</v>
      </c>
      <c r="T306" s="9">
        <f t="shared" si="19"/>
        <v>41152.875</v>
      </c>
    </row>
    <row r="307" spans="1:20" ht="29" x14ac:dyDescent="0.35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16"/>
        <v>130</v>
      </c>
      <c r="P307">
        <f t="shared" si="17"/>
        <v>51.72</v>
      </c>
      <c r="Q307" t="s">
        <v>8309</v>
      </c>
      <c r="R307" t="s">
        <v>8314</v>
      </c>
      <c r="S307" s="9">
        <f t="shared" si="18"/>
        <v>40948.421863425923</v>
      </c>
      <c r="T307" s="9">
        <f t="shared" si="19"/>
        <v>40978.421863425923</v>
      </c>
    </row>
    <row r="308" spans="1:20" ht="29" x14ac:dyDescent="0.35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16"/>
        <v>293</v>
      </c>
      <c r="P308">
        <f t="shared" si="17"/>
        <v>36.61</v>
      </c>
      <c r="Q308" t="s">
        <v>8309</v>
      </c>
      <c r="R308" t="s">
        <v>8314</v>
      </c>
      <c r="S308" s="9">
        <f t="shared" si="18"/>
        <v>41333.628854166665</v>
      </c>
      <c r="T308" s="9">
        <f t="shared" si="19"/>
        <v>41353.587187499994</v>
      </c>
    </row>
    <row r="309" spans="1:20" x14ac:dyDescent="0.35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16"/>
        <v>111</v>
      </c>
      <c r="P309">
        <f t="shared" si="17"/>
        <v>42.52</v>
      </c>
      <c r="Q309" t="s">
        <v>8309</v>
      </c>
      <c r="R309" t="s">
        <v>8314</v>
      </c>
      <c r="S309" s="9">
        <f t="shared" si="18"/>
        <v>41282.736122685186</v>
      </c>
      <c r="T309" s="9">
        <f t="shared" si="19"/>
        <v>41312.736122685186</v>
      </c>
    </row>
    <row r="310" spans="1:20" ht="43.5" x14ac:dyDescent="0.35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16"/>
        <v>106</v>
      </c>
      <c r="P310">
        <f t="shared" si="17"/>
        <v>62.71</v>
      </c>
      <c r="Q310" t="s">
        <v>8309</v>
      </c>
      <c r="R310" t="s">
        <v>8314</v>
      </c>
      <c r="S310" s="9">
        <f t="shared" si="18"/>
        <v>40567.486226851848</v>
      </c>
      <c r="T310" s="9">
        <f t="shared" si="19"/>
        <v>40612.486226851848</v>
      </c>
    </row>
    <row r="311" spans="1:20" ht="43.5" x14ac:dyDescent="0.35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16"/>
        <v>119</v>
      </c>
      <c r="P311">
        <f t="shared" si="17"/>
        <v>89.96</v>
      </c>
      <c r="Q311" t="s">
        <v>8309</v>
      </c>
      <c r="R311" t="s">
        <v>8314</v>
      </c>
      <c r="S311" s="9">
        <f t="shared" si="18"/>
        <v>41134.543217592589</v>
      </c>
      <c r="T311" s="9">
        <f t="shared" si="19"/>
        <v>41155.543217592589</v>
      </c>
    </row>
    <row r="312" spans="1:20" ht="43.5" x14ac:dyDescent="0.35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16"/>
        <v>104</v>
      </c>
      <c r="P312">
        <f t="shared" si="17"/>
        <v>28.92</v>
      </c>
      <c r="Q312" t="s">
        <v>8309</v>
      </c>
      <c r="R312" t="s">
        <v>8314</v>
      </c>
      <c r="S312" s="9">
        <f t="shared" si="18"/>
        <v>40820.974803240737</v>
      </c>
      <c r="T312" s="9">
        <f t="shared" si="19"/>
        <v>40835.875</v>
      </c>
    </row>
    <row r="313" spans="1:20" ht="29" x14ac:dyDescent="0.35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16"/>
        <v>104</v>
      </c>
      <c r="P313">
        <f t="shared" si="17"/>
        <v>138.80000000000001</v>
      </c>
      <c r="Q313" t="s">
        <v>8309</v>
      </c>
      <c r="R313" t="s">
        <v>8314</v>
      </c>
      <c r="S313" s="9">
        <f t="shared" si="18"/>
        <v>40868.011481481481</v>
      </c>
      <c r="T313" s="9">
        <f t="shared" si="19"/>
        <v>40909.124305555553</v>
      </c>
    </row>
    <row r="314" spans="1:20" ht="43.5" x14ac:dyDescent="0.35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16"/>
        <v>112</v>
      </c>
      <c r="P314">
        <f t="shared" si="17"/>
        <v>61.3</v>
      </c>
      <c r="Q314" t="s">
        <v>8309</v>
      </c>
      <c r="R314" t="s">
        <v>8314</v>
      </c>
      <c r="S314" s="9">
        <f t="shared" si="18"/>
        <v>41348.669351851851</v>
      </c>
      <c r="T314" s="9">
        <f t="shared" si="19"/>
        <v>41378.669351851851</v>
      </c>
    </row>
    <row r="315" spans="1:20" ht="43.5" x14ac:dyDescent="0.35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16"/>
        <v>105</v>
      </c>
      <c r="P315">
        <f t="shared" si="17"/>
        <v>80.2</v>
      </c>
      <c r="Q315" t="s">
        <v>8309</v>
      </c>
      <c r="R315" t="s">
        <v>8314</v>
      </c>
      <c r="S315" s="9">
        <f t="shared" si="18"/>
        <v>40357.019606481481</v>
      </c>
      <c r="T315" s="9">
        <f t="shared" si="19"/>
        <v>40401.457638888889</v>
      </c>
    </row>
    <row r="316" spans="1:20" ht="43.5" x14ac:dyDescent="0.35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16"/>
        <v>385</v>
      </c>
      <c r="P316">
        <f t="shared" si="17"/>
        <v>32.1</v>
      </c>
      <c r="Q316" t="s">
        <v>8309</v>
      </c>
      <c r="R316" t="s">
        <v>8314</v>
      </c>
      <c r="S316" s="9">
        <f t="shared" si="18"/>
        <v>41304.624861111108</v>
      </c>
      <c r="T316" s="9">
        <f t="shared" si="19"/>
        <v>41334.624861111108</v>
      </c>
    </row>
    <row r="317" spans="1:20" ht="43.5" x14ac:dyDescent="0.35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16"/>
        <v>101</v>
      </c>
      <c r="P317">
        <f t="shared" si="17"/>
        <v>200.89</v>
      </c>
      <c r="Q317" t="s">
        <v>8309</v>
      </c>
      <c r="R317" t="s">
        <v>8314</v>
      </c>
      <c r="S317" s="9">
        <f t="shared" si="18"/>
        <v>41113.564050925925</v>
      </c>
      <c r="T317" s="9">
        <f t="shared" si="19"/>
        <v>41143.564050925925</v>
      </c>
    </row>
    <row r="318" spans="1:20" ht="29" x14ac:dyDescent="0.35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16"/>
        <v>114</v>
      </c>
      <c r="P318">
        <f t="shared" si="17"/>
        <v>108.01</v>
      </c>
      <c r="Q318" t="s">
        <v>8309</v>
      </c>
      <c r="R318" t="s">
        <v>8314</v>
      </c>
      <c r="S318" s="9">
        <f t="shared" si="18"/>
        <v>41950.715243055551</v>
      </c>
      <c r="T318" s="9">
        <f t="shared" si="19"/>
        <v>41983.999305555553</v>
      </c>
    </row>
    <row r="319" spans="1:20" ht="29" x14ac:dyDescent="0.35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16"/>
        <v>101</v>
      </c>
      <c r="P319">
        <f t="shared" si="17"/>
        <v>95.7</v>
      </c>
      <c r="Q319" t="s">
        <v>8309</v>
      </c>
      <c r="R319" t="s">
        <v>8314</v>
      </c>
      <c r="S319" s="9">
        <f t="shared" si="18"/>
        <v>41589.468553240738</v>
      </c>
      <c r="T319" s="9">
        <f t="shared" si="19"/>
        <v>41619.468553240738</v>
      </c>
    </row>
    <row r="320" spans="1:20" ht="43.5" x14ac:dyDescent="0.35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16"/>
        <v>283</v>
      </c>
      <c r="P320">
        <f t="shared" si="17"/>
        <v>49.88</v>
      </c>
      <c r="Q320" t="s">
        <v>8309</v>
      </c>
      <c r="R320" t="s">
        <v>8314</v>
      </c>
      <c r="S320" s="9">
        <f t="shared" si="18"/>
        <v>41329.830451388887</v>
      </c>
      <c r="T320" s="9">
        <f t="shared" si="19"/>
        <v>41359.788784722223</v>
      </c>
    </row>
    <row r="321" spans="1:20" ht="43.5" x14ac:dyDescent="0.35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16"/>
        <v>113</v>
      </c>
      <c r="P321">
        <f t="shared" si="17"/>
        <v>110.47</v>
      </c>
      <c r="Q321" t="s">
        <v>8309</v>
      </c>
      <c r="R321" t="s">
        <v>8314</v>
      </c>
      <c r="S321" s="9">
        <f t="shared" si="18"/>
        <v>40123.629965277774</v>
      </c>
      <c r="T321" s="9">
        <f t="shared" si="19"/>
        <v>40211.124305555553</v>
      </c>
    </row>
    <row r="322" spans="1:20" ht="43.5" x14ac:dyDescent="0.35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ref="O322:O385" si="20">ROUND((E322/D322)*100,0)</f>
        <v>107</v>
      </c>
      <c r="P322">
        <f t="shared" ref="P322:P385" si="21">ROUND(E322/L322,2)</f>
        <v>134.91</v>
      </c>
      <c r="Q322" t="s">
        <v>8309</v>
      </c>
      <c r="R322" t="s">
        <v>8314</v>
      </c>
      <c r="S322" s="9">
        <f t="shared" si="18"/>
        <v>42331.34297453703</v>
      </c>
      <c r="T322" s="9">
        <f t="shared" si="19"/>
        <v>42360.749999999993</v>
      </c>
    </row>
    <row r="323" spans="1:20" ht="43.5" x14ac:dyDescent="0.35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si="20"/>
        <v>103</v>
      </c>
      <c r="P323">
        <f t="shared" si="21"/>
        <v>106.62</v>
      </c>
      <c r="Q323" t="s">
        <v>8309</v>
      </c>
      <c r="R323" t="s">
        <v>8314</v>
      </c>
      <c r="S323" s="9">
        <f t="shared" ref="S323:S386" si="22">(J323/86400)+25569+(-5/24)</f>
        <v>42647.238263888888</v>
      </c>
      <c r="T323" s="9">
        <f t="shared" ref="T323:T386" si="23">(I323/86400)+25569+(-5/24)</f>
        <v>42682.279930555553</v>
      </c>
    </row>
    <row r="324" spans="1:20" ht="29" x14ac:dyDescent="0.35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20"/>
        <v>108</v>
      </c>
      <c r="P324">
        <f t="shared" si="21"/>
        <v>145.04</v>
      </c>
      <c r="Q324" t="s">
        <v>8309</v>
      </c>
      <c r="R324" t="s">
        <v>8314</v>
      </c>
      <c r="S324" s="9">
        <f t="shared" si="22"/>
        <v>42473.361666666664</v>
      </c>
      <c r="T324" s="9">
        <f t="shared" si="23"/>
        <v>42503.361666666664</v>
      </c>
    </row>
    <row r="325" spans="1:20" ht="43.5" x14ac:dyDescent="0.35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20"/>
        <v>123</v>
      </c>
      <c r="P325">
        <f t="shared" si="21"/>
        <v>114.59</v>
      </c>
      <c r="Q325" t="s">
        <v>8309</v>
      </c>
      <c r="R325" t="s">
        <v>8314</v>
      </c>
      <c r="S325" s="9">
        <f t="shared" si="22"/>
        <v>42697.113032407404</v>
      </c>
      <c r="T325" s="9">
        <f t="shared" si="23"/>
        <v>42725.124305555553</v>
      </c>
    </row>
    <row r="326" spans="1:20" ht="43.5" x14ac:dyDescent="0.35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20"/>
        <v>102</v>
      </c>
      <c r="P326">
        <f t="shared" si="21"/>
        <v>105.32</v>
      </c>
      <c r="Q326" t="s">
        <v>8309</v>
      </c>
      <c r="R326" t="s">
        <v>8314</v>
      </c>
      <c r="S326" s="9">
        <f t="shared" si="22"/>
        <v>42184.417916666665</v>
      </c>
      <c r="T326" s="9">
        <f t="shared" si="23"/>
        <v>42217.417916666665</v>
      </c>
    </row>
    <row r="327" spans="1:20" ht="43.5" x14ac:dyDescent="0.35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20"/>
        <v>104</v>
      </c>
      <c r="P327">
        <f t="shared" si="21"/>
        <v>70.92</v>
      </c>
      <c r="Q327" t="s">
        <v>8309</v>
      </c>
      <c r="R327" t="s">
        <v>8314</v>
      </c>
      <c r="S327" s="9">
        <f t="shared" si="22"/>
        <v>42688.979548611103</v>
      </c>
      <c r="T327" s="9">
        <f t="shared" si="23"/>
        <v>42723.979548611103</v>
      </c>
    </row>
    <row r="328" spans="1:20" ht="43.5" x14ac:dyDescent="0.35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20"/>
        <v>113</v>
      </c>
      <c r="P328">
        <f t="shared" si="21"/>
        <v>147.16999999999999</v>
      </c>
      <c r="Q328" t="s">
        <v>8309</v>
      </c>
      <c r="R328" t="s">
        <v>8314</v>
      </c>
      <c r="S328" s="9">
        <f t="shared" si="22"/>
        <v>42775.106550925928</v>
      </c>
      <c r="T328" s="9">
        <f t="shared" si="23"/>
        <v>42808.747916666667</v>
      </c>
    </row>
    <row r="329" spans="1:20" ht="43.5" x14ac:dyDescent="0.35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20"/>
        <v>136</v>
      </c>
      <c r="P329">
        <f t="shared" si="21"/>
        <v>160.47</v>
      </c>
      <c r="Q329" t="s">
        <v>8309</v>
      </c>
      <c r="R329" t="s">
        <v>8314</v>
      </c>
      <c r="S329" s="9">
        <f t="shared" si="22"/>
        <v>42058.026956018519</v>
      </c>
      <c r="T329" s="9">
        <f t="shared" si="23"/>
        <v>42085.124999999993</v>
      </c>
    </row>
    <row r="330" spans="1:20" ht="43.5" x14ac:dyDescent="0.35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20"/>
        <v>104</v>
      </c>
      <c r="P330">
        <f t="shared" si="21"/>
        <v>156.05000000000001</v>
      </c>
      <c r="Q330" t="s">
        <v>8309</v>
      </c>
      <c r="R330" t="s">
        <v>8314</v>
      </c>
      <c r="S330" s="9">
        <f t="shared" si="22"/>
        <v>42278.738287037035</v>
      </c>
      <c r="T330" s="9">
        <f t="shared" si="23"/>
        <v>42308.958333333336</v>
      </c>
    </row>
    <row r="331" spans="1:20" ht="43.5" x14ac:dyDescent="0.35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20"/>
        <v>106</v>
      </c>
      <c r="P331">
        <f t="shared" si="21"/>
        <v>63.17</v>
      </c>
      <c r="Q331" t="s">
        <v>8309</v>
      </c>
      <c r="R331" t="s">
        <v>8314</v>
      </c>
      <c r="S331" s="9">
        <f t="shared" si="22"/>
        <v>42291.258414351854</v>
      </c>
      <c r="T331" s="9">
        <f t="shared" si="23"/>
        <v>42314.958333333336</v>
      </c>
    </row>
    <row r="332" spans="1:20" ht="43.5" x14ac:dyDescent="0.35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20"/>
        <v>102</v>
      </c>
      <c r="P332">
        <f t="shared" si="21"/>
        <v>104.82</v>
      </c>
      <c r="Q332" t="s">
        <v>8309</v>
      </c>
      <c r="R332" t="s">
        <v>8314</v>
      </c>
      <c r="S332" s="9">
        <f t="shared" si="22"/>
        <v>41379.307442129626</v>
      </c>
      <c r="T332" s="9">
        <f t="shared" si="23"/>
        <v>41410.957638888889</v>
      </c>
    </row>
    <row r="333" spans="1:20" ht="43.5" x14ac:dyDescent="0.35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20"/>
        <v>107</v>
      </c>
      <c r="P333">
        <f t="shared" si="21"/>
        <v>97.36</v>
      </c>
      <c r="Q333" t="s">
        <v>8309</v>
      </c>
      <c r="R333" t="s">
        <v>8314</v>
      </c>
      <c r="S333" s="9">
        <f t="shared" si="22"/>
        <v>42507.373078703698</v>
      </c>
      <c r="T333" s="9">
        <f t="shared" si="23"/>
        <v>42538.373078703698</v>
      </c>
    </row>
    <row r="334" spans="1:20" ht="43.5" x14ac:dyDescent="0.35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20"/>
        <v>113</v>
      </c>
      <c r="P334">
        <f t="shared" si="21"/>
        <v>203.63</v>
      </c>
      <c r="Q334" t="s">
        <v>8309</v>
      </c>
      <c r="R334" t="s">
        <v>8314</v>
      </c>
      <c r="S334" s="9">
        <f t="shared" si="22"/>
        <v>42263.471956018511</v>
      </c>
      <c r="T334" s="9">
        <f t="shared" si="23"/>
        <v>42305.124999999993</v>
      </c>
    </row>
    <row r="335" spans="1:20" ht="43.5" x14ac:dyDescent="0.35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20"/>
        <v>125</v>
      </c>
      <c r="P335">
        <f t="shared" si="21"/>
        <v>188.31</v>
      </c>
      <c r="Q335" t="s">
        <v>8309</v>
      </c>
      <c r="R335" t="s">
        <v>8314</v>
      </c>
      <c r="S335" s="9">
        <f t="shared" si="22"/>
        <v>42437.428136574068</v>
      </c>
      <c r="T335" s="9">
        <f t="shared" si="23"/>
        <v>42467.386469907404</v>
      </c>
    </row>
    <row r="336" spans="1:20" ht="43.5" x14ac:dyDescent="0.35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20"/>
        <v>101</v>
      </c>
      <c r="P336">
        <f t="shared" si="21"/>
        <v>146.65</v>
      </c>
      <c r="Q336" t="s">
        <v>8309</v>
      </c>
      <c r="R336" t="s">
        <v>8314</v>
      </c>
      <c r="S336" s="9">
        <f t="shared" si="22"/>
        <v>42101.474039351851</v>
      </c>
      <c r="T336" s="9">
        <f t="shared" si="23"/>
        <v>42139.583333333336</v>
      </c>
    </row>
    <row r="337" spans="1:20" ht="43.5" x14ac:dyDescent="0.35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20"/>
        <v>103</v>
      </c>
      <c r="P337">
        <f t="shared" si="21"/>
        <v>109.19</v>
      </c>
      <c r="Q337" t="s">
        <v>8309</v>
      </c>
      <c r="R337" t="s">
        <v>8314</v>
      </c>
      <c r="S337" s="9">
        <f t="shared" si="22"/>
        <v>42101.529108796291</v>
      </c>
      <c r="T337" s="9">
        <f t="shared" si="23"/>
        <v>42132.708333333336</v>
      </c>
    </row>
    <row r="338" spans="1:20" ht="43.5" x14ac:dyDescent="0.35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20"/>
        <v>117</v>
      </c>
      <c r="P338">
        <f t="shared" si="21"/>
        <v>59.25</v>
      </c>
      <c r="Q338" t="s">
        <v>8309</v>
      </c>
      <c r="R338" t="s">
        <v>8314</v>
      </c>
      <c r="S338" s="9">
        <f t="shared" si="22"/>
        <v>42291.387939814813</v>
      </c>
      <c r="T338" s="9">
        <f t="shared" si="23"/>
        <v>42321.429606481477</v>
      </c>
    </row>
    <row r="339" spans="1:20" ht="43.5" x14ac:dyDescent="0.35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20"/>
        <v>101</v>
      </c>
      <c r="P339">
        <f t="shared" si="21"/>
        <v>97.9</v>
      </c>
      <c r="Q339" t="s">
        <v>8309</v>
      </c>
      <c r="R339" t="s">
        <v>8314</v>
      </c>
      <c r="S339" s="9">
        <f t="shared" si="22"/>
        <v>42046.920231481483</v>
      </c>
      <c r="T339" s="9">
        <f t="shared" si="23"/>
        <v>42076.878564814811</v>
      </c>
    </row>
    <row r="340" spans="1:20" ht="43.5" x14ac:dyDescent="0.35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20"/>
        <v>110</v>
      </c>
      <c r="P340">
        <f t="shared" si="21"/>
        <v>70</v>
      </c>
      <c r="Q340" t="s">
        <v>8309</v>
      </c>
      <c r="R340" t="s">
        <v>8314</v>
      </c>
      <c r="S340" s="9">
        <f t="shared" si="22"/>
        <v>42559.547337962962</v>
      </c>
      <c r="T340" s="9">
        <f t="shared" si="23"/>
        <v>42615.833333333336</v>
      </c>
    </row>
    <row r="341" spans="1:20" ht="43.5" x14ac:dyDescent="0.35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20"/>
        <v>108</v>
      </c>
      <c r="P341">
        <f t="shared" si="21"/>
        <v>72.87</v>
      </c>
      <c r="Q341" t="s">
        <v>8309</v>
      </c>
      <c r="R341" t="s">
        <v>8314</v>
      </c>
      <c r="S341" s="9">
        <f t="shared" si="22"/>
        <v>42093.551712962959</v>
      </c>
      <c r="T341" s="9">
        <f t="shared" si="23"/>
        <v>42123.551712962959</v>
      </c>
    </row>
    <row r="342" spans="1:20" ht="43.5" x14ac:dyDescent="0.35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20"/>
        <v>125</v>
      </c>
      <c r="P342">
        <f t="shared" si="21"/>
        <v>146.35</v>
      </c>
      <c r="Q342" t="s">
        <v>8309</v>
      </c>
      <c r="R342" t="s">
        <v>8314</v>
      </c>
      <c r="S342" s="9">
        <f t="shared" si="22"/>
        <v>42772.460729166669</v>
      </c>
      <c r="T342" s="9">
        <f t="shared" si="23"/>
        <v>42802.666666666664</v>
      </c>
    </row>
    <row r="343" spans="1:20" ht="43.5" x14ac:dyDescent="0.35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20"/>
        <v>107</v>
      </c>
      <c r="P343">
        <f t="shared" si="21"/>
        <v>67.91</v>
      </c>
      <c r="Q343" t="s">
        <v>8309</v>
      </c>
      <c r="R343" t="s">
        <v>8314</v>
      </c>
      <c r="S343" s="9">
        <f t="shared" si="22"/>
        <v>41894.671273148146</v>
      </c>
      <c r="T343" s="9">
        <f t="shared" si="23"/>
        <v>41912.957638888889</v>
      </c>
    </row>
    <row r="344" spans="1:20" ht="29" x14ac:dyDescent="0.35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20"/>
        <v>100</v>
      </c>
      <c r="P344">
        <f t="shared" si="21"/>
        <v>169.85</v>
      </c>
      <c r="Q344" t="s">
        <v>8309</v>
      </c>
      <c r="R344" t="s">
        <v>8314</v>
      </c>
      <c r="S344" s="9">
        <f t="shared" si="22"/>
        <v>42459.572511574072</v>
      </c>
      <c r="T344" s="9">
        <f t="shared" si="23"/>
        <v>42489.572511574072</v>
      </c>
    </row>
    <row r="345" spans="1:20" ht="43.5" x14ac:dyDescent="0.35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20"/>
        <v>102</v>
      </c>
      <c r="P345">
        <f t="shared" si="21"/>
        <v>58.41</v>
      </c>
      <c r="Q345" t="s">
        <v>8309</v>
      </c>
      <c r="R345" t="s">
        <v>8314</v>
      </c>
      <c r="S345" s="9">
        <f t="shared" si="22"/>
        <v>41926.529456018514</v>
      </c>
      <c r="T345" s="9">
        <f t="shared" si="23"/>
        <v>41956.916666666664</v>
      </c>
    </row>
    <row r="346" spans="1:20" ht="43.5" x14ac:dyDescent="0.35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20"/>
        <v>102</v>
      </c>
      <c r="P346">
        <f t="shared" si="21"/>
        <v>119.99</v>
      </c>
      <c r="Q346" t="s">
        <v>8309</v>
      </c>
      <c r="R346" t="s">
        <v>8314</v>
      </c>
      <c r="S346" s="9">
        <f t="shared" si="22"/>
        <v>42111.762662037036</v>
      </c>
      <c r="T346" s="9">
        <f t="shared" si="23"/>
        <v>42155.888888888883</v>
      </c>
    </row>
    <row r="347" spans="1:20" ht="43.5" x14ac:dyDescent="0.35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20"/>
        <v>123</v>
      </c>
      <c r="P347">
        <f t="shared" si="21"/>
        <v>99.86</v>
      </c>
      <c r="Q347" t="s">
        <v>8309</v>
      </c>
      <c r="R347" t="s">
        <v>8314</v>
      </c>
      <c r="S347" s="9">
        <f t="shared" si="22"/>
        <v>42114.735995370364</v>
      </c>
      <c r="T347" s="9">
        <f t="shared" si="23"/>
        <v>42144.735995370364</v>
      </c>
    </row>
    <row r="348" spans="1:20" ht="43.5" x14ac:dyDescent="0.35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20"/>
        <v>170</v>
      </c>
      <c r="P348">
        <f t="shared" si="21"/>
        <v>90.58</v>
      </c>
      <c r="Q348" t="s">
        <v>8309</v>
      </c>
      <c r="R348" t="s">
        <v>8314</v>
      </c>
      <c r="S348" s="9">
        <f t="shared" si="22"/>
        <v>42261.291909722218</v>
      </c>
      <c r="T348" s="9">
        <f t="shared" si="23"/>
        <v>42291.291909722218</v>
      </c>
    </row>
    <row r="349" spans="1:20" ht="43.5" x14ac:dyDescent="0.35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20"/>
        <v>112</v>
      </c>
      <c r="P349">
        <f t="shared" si="21"/>
        <v>117.77</v>
      </c>
      <c r="Q349" t="s">
        <v>8309</v>
      </c>
      <c r="R349" t="s">
        <v>8314</v>
      </c>
      <c r="S349" s="9">
        <f t="shared" si="22"/>
        <v>42292.287141203698</v>
      </c>
      <c r="T349" s="9">
        <f t="shared" si="23"/>
        <v>42322.32880787037</v>
      </c>
    </row>
    <row r="350" spans="1:20" ht="43.5" x14ac:dyDescent="0.35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20"/>
        <v>103</v>
      </c>
      <c r="P350">
        <f t="shared" si="21"/>
        <v>86.55</v>
      </c>
      <c r="Q350" t="s">
        <v>8309</v>
      </c>
      <c r="R350" t="s">
        <v>8314</v>
      </c>
      <c r="S350" s="9">
        <f t="shared" si="22"/>
        <v>42207.378657407404</v>
      </c>
      <c r="T350" s="9">
        <f t="shared" si="23"/>
        <v>42237.378657407404</v>
      </c>
    </row>
    <row r="351" spans="1:20" ht="29" x14ac:dyDescent="0.35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20"/>
        <v>107</v>
      </c>
      <c r="P351">
        <f t="shared" si="21"/>
        <v>71.900000000000006</v>
      </c>
      <c r="Q351" t="s">
        <v>8309</v>
      </c>
      <c r="R351" t="s">
        <v>8314</v>
      </c>
      <c r="S351" s="9">
        <f t="shared" si="22"/>
        <v>42760.290601851848</v>
      </c>
      <c r="T351" s="9">
        <f t="shared" si="23"/>
        <v>42790.290601851848</v>
      </c>
    </row>
    <row r="352" spans="1:20" ht="43.5" x14ac:dyDescent="0.35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20"/>
        <v>115</v>
      </c>
      <c r="P352">
        <f t="shared" si="21"/>
        <v>129.82</v>
      </c>
      <c r="Q352" t="s">
        <v>8309</v>
      </c>
      <c r="R352" t="s">
        <v>8314</v>
      </c>
      <c r="S352" s="9">
        <f t="shared" si="22"/>
        <v>42585.857743055552</v>
      </c>
      <c r="T352" s="9">
        <f t="shared" si="23"/>
        <v>42623.957638888889</v>
      </c>
    </row>
    <row r="353" spans="1:20" ht="43.5" x14ac:dyDescent="0.35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20"/>
        <v>127</v>
      </c>
      <c r="P353">
        <f t="shared" si="21"/>
        <v>44.91</v>
      </c>
      <c r="Q353" t="s">
        <v>8309</v>
      </c>
      <c r="R353" t="s">
        <v>8314</v>
      </c>
      <c r="S353" s="9">
        <f t="shared" si="22"/>
        <v>42427.75641203703</v>
      </c>
      <c r="T353" s="9">
        <f t="shared" si="23"/>
        <v>42467.714745370373</v>
      </c>
    </row>
    <row r="354" spans="1:20" ht="43.5" x14ac:dyDescent="0.35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20"/>
        <v>117</v>
      </c>
      <c r="P354">
        <f t="shared" si="21"/>
        <v>40.76</v>
      </c>
      <c r="Q354" t="s">
        <v>8309</v>
      </c>
      <c r="R354" t="s">
        <v>8314</v>
      </c>
      <c r="S354" s="9">
        <f t="shared" si="22"/>
        <v>41889.959120370368</v>
      </c>
      <c r="T354" s="9">
        <f t="shared" si="23"/>
        <v>41919.959120370368</v>
      </c>
    </row>
    <row r="355" spans="1:20" ht="43.5" x14ac:dyDescent="0.35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20"/>
        <v>109</v>
      </c>
      <c r="P355">
        <f t="shared" si="21"/>
        <v>103.52</v>
      </c>
      <c r="Q355" t="s">
        <v>8309</v>
      </c>
      <c r="R355" t="s">
        <v>8314</v>
      </c>
      <c r="S355" s="9">
        <f t="shared" si="22"/>
        <v>42297.583553240744</v>
      </c>
      <c r="T355" s="9">
        <f t="shared" si="23"/>
        <v>42327.625219907401</v>
      </c>
    </row>
    <row r="356" spans="1:20" ht="43.5" x14ac:dyDescent="0.35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20"/>
        <v>104</v>
      </c>
      <c r="P356">
        <f t="shared" si="21"/>
        <v>125.45</v>
      </c>
      <c r="Q356" t="s">
        <v>8309</v>
      </c>
      <c r="R356" t="s">
        <v>8314</v>
      </c>
      <c r="S356" s="9">
        <f t="shared" si="22"/>
        <v>42438.619456018518</v>
      </c>
      <c r="T356" s="9">
        <f t="shared" si="23"/>
        <v>42468.577789351846</v>
      </c>
    </row>
    <row r="357" spans="1:20" ht="29" x14ac:dyDescent="0.35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20"/>
        <v>116</v>
      </c>
      <c r="P357">
        <f t="shared" si="21"/>
        <v>246.61</v>
      </c>
      <c r="Q357" t="s">
        <v>8309</v>
      </c>
      <c r="R357" t="s">
        <v>8314</v>
      </c>
      <c r="S357" s="9">
        <f t="shared" si="22"/>
        <v>41943.0855787037</v>
      </c>
      <c r="T357" s="9">
        <f t="shared" si="23"/>
        <v>41974.127245370364</v>
      </c>
    </row>
    <row r="358" spans="1:20" ht="29" x14ac:dyDescent="0.35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20"/>
        <v>103</v>
      </c>
      <c r="P358">
        <f t="shared" si="21"/>
        <v>79.400000000000006</v>
      </c>
      <c r="Q358" t="s">
        <v>8309</v>
      </c>
      <c r="R358" t="s">
        <v>8314</v>
      </c>
      <c r="S358" s="9">
        <f t="shared" si="22"/>
        <v>42415.594826388886</v>
      </c>
      <c r="T358" s="9">
        <f t="shared" si="23"/>
        <v>42445.553159722222</v>
      </c>
    </row>
    <row r="359" spans="1:20" ht="43.5" x14ac:dyDescent="0.35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20"/>
        <v>174</v>
      </c>
      <c r="P359">
        <f t="shared" si="21"/>
        <v>86.14</v>
      </c>
      <c r="Q359" t="s">
        <v>8309</v>
      </c>
      <c r="R359" t="s">
        <v>8314</v>
      </c>
      <c r="S359" s="9">
        <f t="shared" si="22"/>
        <v>42078.01385416666</v>
      </c>
      <c r="T359" s="9">
        <f t="shared" si="23"/>
        <v>42118.01385416666</v>
      </c>
    </row>
    <row r="360" spans="1:20" ht="29" x14ac:dyDescent="0.35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20"/>
        <v>103</v>
      </c>
      <c r="P360">
        <f t="shared" si="21"/>
        <v>193.05</v>
      </c>
      <c r="Q360" t="s">
        <v>8309</v>
      </c>
      <c r="R360" t="s">
        <v>8314</v>
      </c>
      <c r="S360" s="9">
        <f t="shared" si="22"/>
        <v>42507.651863425919</v>
      </c>
      <c r="T360" s="9">
        <f t="shared" si="23"/>
        <v>42536.416666666664</v>
      </c>
    </row>
    <row r="361" spans="1:20" ht="43.5" x14ac:dyDescent="0.35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20"/>
        <v>105</v>
      </c>
      <c r="P361">
        <f t="shared" si="21"/>
        <v>84.02</v>
      </c>
      <c r="Q361" t="s">
        <v>8309</v>
      </c>
      <c r="R361" t="s">
        <v>8314</v>
      </c>
      <c r="S361" s="9">
        <f t="shared" si="22"/>
        <v>41934.86215277778</v>
      </c>
      <c r="T361" s="9">
        <f t="shared" si="23"/>
        <v>41957.008333333331</v>
      </c>
    </row>
    <row r="362" spans="1:20" ht="43.5" x14ac:dyDescent="0.35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20"/>
        <v>101</v>
      </c>
      <c r="P362">
        <f t="shared" si="21"/>
        <v>139.83000000000001</v>
      </c>
      <c r="Q362" t="s">
        <v>8309</v>
      </c>
      <c r="R362" t="s">
        <v>8314</v>
      </c>
      <c r="S362" s="9">
        <f t="shared" si="22"/>
        <v>42163.689583333333</v>
      </c>
      <c r="T362" s="9">
        <f t="shared" si="23"/>
        <v>42207.924305555549</v>
      </c>
    </row>
    <row r="363" spans="1:20" ht="43.5" x14ac:dyDescent="0.35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20"/>
        <v>111</v>
      </c>
      <c r="P363">
        <f t="shared" si="21"/>
        <v>109.82</v>
      </c>
      <c r="Q363" t="s">
        <v>8309</v>
      </c>
      <c r="R363" t="s">
        <v>8314</v>
      </c>
      <c r="S363" s="9">
        <f t="shared" si="22"/>
        <v>41935.792893518512</v>
      </c>
      <c r="T363" s="9">
        <f t="shared" si="23"/>
        <v>41965.834560185183</v>
      </c>
    </row>
    <row r="364" spans="1:20" ht="43.5" x14ac:dyDescent="0.35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20"/>
        <v>124</v>
      </c>
      <c r="P364">
        <f t="shared" si="21"/>
        <v>139.53</v>
      </c>
      <c r="Q364" t="s">
        <v>8309</v>
      </c>
      <c r="R364" t="s">
        <v>8314</v>
      </c>
      <c r="S364" s="9">
        <f t="shared" si="22"/>
        <v>41837.002210648148</v>
      </c>
      <c r="T364" s="9">
        <f t="shared" si="23"/>
        <v>41858.791666666664</v>
      </c>
    </row>
    <row r="365" spans="1:20" ht="43.5" x14ac:dyDescent="0.35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20"/>
        <v>101</v>
      </c>
      <c r="P365">
        <f t="shared" si="21"/>
        <v>347.85</v>
      </c>
      <c r="Q365" t="s">
        <v>8309</v>
      </c>
      <c r="R365" t="s">
        <v>8314</v>
      </c>
      <c r="S365" s="9">
        <f t="shared" si="22"/>
        <v>40255.53629629629</v>
      </c>
      <c r="T365" s="9">
        <f t="shared" si="23"/>
        <v>40300.598611111105</v>
      </c>
    </row>
    <row r="366" spans="1:20" ht="43.5" x14ac:dyDescent="0.35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20"/>
        <v>110</v>
      </c>
      <c r="P366">
        <f t="shared" si="21"/>
        <v>68.239999999999995</v>
      </c>
      <c r="Q366" t="s">
        <v>8309</v>
      </c>
      <c r="R366" t="s">
        <v>8314</v>
      </c>
      <c r="S366" s="9">
        <f t="shared" si="22"/>
        <v>41780.651296296295</v>
      </c>
      <c r="T366" s="9">
        <f t="shared" si="23"/>
        <v>41810.957638888889</v>
      </c>
    </row>
    <row r="367" spans="1:20" ht="43.5" x14ac:dyDescent="0.35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20"/>
        <v>104</v>
      </c>
      <c r="P367">
        <f t="shared" si="21"/>
        <v>239.94</v>
      </c>
      <c r="Q367" t="s">
        <v>8309</v>
      </c>
      <c r="R367" t="s">
        <v>8314</v>
      </c>
      <c r="S367" s="9">
        <f t="shared" si="22"/>
        <v>41668.398136574069</v>
      </c>
      <c r="T367" s="9">
        <f t="shared" si="23"/>
        <v>41698.398136574069</v>
      </c>
    </row>
    <row r="368" spans="1:20" ht="43.5" x14ac:dyDescent="0.35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20"/>
        <v>101</v>
      </c>
      <c r="P368">
        <f t="shared" si="21"/>
        <v>287.31</v>
      </c>
      <c r="Q368" t="s">
        <v>8309</v>
      </c>
      <c r="R368" t="s">
        <v>8314</v>
      </c>
      <c r="S368" s="9">
        <f t="shared" si="22"/>
        <v>41019.584699074076</v>
      </c>
      <c r="T368" s="9">
        <f t="shared" si="23"/>
        <v>41049.584699074076</v>
      </c>
    </row>
    <row r="369" spans="1:20" ht="43.5" x14ac:dyDescent="0.35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20"/>
        <v>103</v>
      </c>
      <c r="P369">
        <f t="shared" si="21"/>
        <v>86.85</v>
      </c>
      <c r="Q369" t="s">
        <v>8309</v>
      </c>
      <c r="R369" t="s">
        <v>8314</v>
      </c>
      <c r="S369" s="9">
        <f t="shared" si="22"/>
        <v>41355.368958333333</v>
      </c>
      <c r="T369" s="9">
        <f t="shared" si="23"/>
        <v>41394.999305555553</v>
      </c>
    </row>
    <row r="370" spans="1:20" ht="43.5" x14ac:dyDescent="0.35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20"/>
        <v>104</v>
      </c>
      <c r="P370">
        <f t="shared" si="21"/>
        <v>81.849999999999994</v>
      </c>
      <c r="Q370" t="s">
        <v>8309</v>
      </c>
      <c r="R370" t="s">
        <v>8314</v>
      </c>
      <c r="S370" s="9">
        <f t="shared" si="22"/>
        <v>42043.397245370368</v>
      </c>
      <c r="T370" s="9">
        <f t="shared" si="23"/>
        <v>42078.355578703697</v>
      </c>
    </row>
    <row r="371" spans="1:20" ht="43.5" x14ac:dyDescent="0.35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20"/>
        <v>110</v>
      </c>
      <c r="P371">
        <f t="shared" si="21"/>
        <v>42.87</v>
      </c>
      <c r="Q371" t="s">
        <v>8309</v>
      </c>
      <c r="R371" t="s">
        <v>8314</v>
      </c>
      <c r="S371" s="9">
        <f t="shared" si="22"/>
        <v>40893.3433912037</v>
      </c>
      <c r="T371" s="9">
        <f t="shared" si="23"/>
        <v>40923.3433912037</v>
      </c>
    </row>
    <row r="372" spans="1:20" ht="43.5" x14ac:dyDescent="0.35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20"/>
        <v>122</v>
      </c>
      <c r="P372">
        <f t="shared" si="21"/>
        <v>709.42</v>
      </c>
      <c r="Q372" t="s">
        <v>8309</v>
      </c>
      <c r="R372" t="s">
        <v>8314</v>
      </c>
      <c r="S372" s="9">
        <f t="shared" si="22"/>
        <v>42711.586805555555</v>
      </c>
      <c r="T372" s="9">
        <f t="shared" si="23"/>
        <v>42741.586805555555</v>
      </c>
    </row>
    <row r="373" spans="1:20" ht="43.5" x14ac:dyDescent="0.35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20"/>
        <v>114</v>
      </c>
      <c r="P373">
        <f t="shared" si="21"/>
        <v>161.26</v>
      </c>
      <c r="Q373" t="s">
        <v>8309</v>
      </c>
      <c r="R373" t="s">
        <v>8314</v>
      </c>
      <c r="S373" s="9">
        <f t="shared" si="22"/>
        <v>41261.559479166666</v>
      </c>
      <c r="T373" s="9">
        <f t="shared" si="23"/>
        <v>41306.559479166666</v>
      </c>
    </row>
    <row r="374" spans="1:20" ht="29" x14ac:dyDescent="0.35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20"/>
        <v>125</v>
      </c>
      <c r="P374">
        <f t="shared" si="21"/>
        <v>41.78</v>
      </c>
      <c r="Q374" t="s">
        <v>8309</v>
      </c>
      <c r="R374" t="s">
        <v>8314</v>
      </c>
      <c r="S374" s="9">
        <f t="shared" si="22"/>
        <v>42425.368564814817</v>
      </c>
      <c r="T374" s="9">
        <f t="shared" si="23"/>
        <v>42465.458333333336</v>
      </c>
    </row>
    <row r="375" spans="1:20" ht="43.5" x14ac:dyDescent="0.35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20"/>
        <v>107</v>
      </c>
      <c r="P375">
        <f t="shared" si="21"/>
        <v>89.89</v>
      </c>
      <c r="Q375" t="s">
        <v>8309</v>
      </c>
      <c r="R375" t="s">
        <v>8314</v>
      </c>
      <c r="S375" s="9">
        <f t="shared" si="22"/>
        <v>41078.703680555554</v>
      </c>
      <c r="T375" s="9">
        <f t="shared" si="23"/>
        <v>41108.703680555554</v>
      </c>
    </row>
    <row r="376" spans="1:20" ht="43.5" x14ac:dyDescent="0.35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20"/>
        <v>131</v>
      </c>
      <c r="P376">
        <f t="shared" si="21"/>
        <v>45.05</v>
      </c>
      <c r="Q376" t="s">
        <v>8309</v>
      </c>
      <c r="R376" t="s">
        <v>8314</v>
      </c>
      <c r="S376" s="9">
        <f t="shared" si="22"/>
        <v>40757.680914351848</v>
      </c>
      <c r="T376" s="9">
        <f t="shared" si="23"/>
        <v>40802.680914351848</v>
      </c>
    </row>
    <row r="377" spans="1:20" ht="43.5" x14ac:dyDescent="0.35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20"/>
        <v>120</v>
      </c>
      <c r="P377">
        <f t="shared" si="21"/>
        <v>42.86</v>
      </c>
      <c r="Q377" t="s">
        <v>8309</v>
      </c>
      <c r="R377" t="s">
        <v>8314</v>
      </c>
      <c r="S377" s="9">
        <f t="shared" si="22"/>
        <v>41657.77674768518</v>
      </c>
      <c r="T377" s="9">
        <f t="shared" si="23"/>
        <v>41699.512499999997</v>
      </c>
    </row>
    <row r="378" spans="1:20" ht="43.5" x14ac:dyDescent="0.35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20"/>
        <v>106</v>
      </c>
      <c r="P378">
        <f t="shared" si="21"/>
        <v>54.08</v>
      </c>
      <c r="Q378" t="s">
        <v>8309</v>
      </c>
      <c r="R378" t="s">
        <v>8314</v>
      </c>
      <c r="S378" s="9">
        <f t="shared" si="22"/>
        <v>42576.244398148141</v>
      </c>
      <c r="T378" s="9">
        <f t="shared" si="23"/>
        <v>42607.244398148141</v>
      </c>
    </row>
    <row r="379" spans="1:20" ht="43.5" x14ac:dyDescent="0.35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20"/>
        <v>114</v>
      </c>
      <c r="P379">
        <f t="shared" si="21"/>
        <v>103.22</v>
      </c>
      <c r="Q379" t="s">
        <v>8309</v>
      </c>
      <c r="R379" t="s">
        <v>8314</v>
      </c>
      <c r="S379" s="9">
        <f t="shared" si="22"/>
        <v>42292.042453703696</v>
      </c>
      <c r="T379" s="9">
        <f t="shared" si="23"/>
        <v>42322.084027777775</v>
      </c>
    </row>
    <row r="380" spans="1:20" ht="43.5" x14ac:dyDescent="0.35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20"/>
        <v>112</v>
      </c>
      <c r="P380">
        <f t="shared" si="21"/>
        <v>40.4</v>
      </c>
      <c r="Q380" t="s">
        <v>8309</v>
      </c>
      <c r="R380" t="s">
        <v>8314</v>
      </c>
      <c r="S380" s="9">
        <f t="shared" si="22"/>
        <v>42370.363518518519</v>
      </c>
      <c r="T380" s="9">
        <f t="shared" si="23"/>
        <v>42394.786111111105</v>
      </c>
    </row>
    <row r="381" spans="1:20" ht="43.5" x14ac:dyDescent="0.35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20"/>
        <v>116</v>
      </c>
      <c r="P381">
        <f t="shared" si="21"/>
        <v>116.86</v>
      </c>
      <c r="Q381" t="s">
        <v>8309</v>
      </c>
      <c r="R381" t="s">
        <v>8314</v>
      </c>
      <c r="S381" s="9">
        <f t="shared" si="22"/>
        <v>40987.479999999996</v>
      </c>
      <c r="T381" s="9">
        <f t="shared" si="23"/>
        <v>41032.479999999996</v>
      </c>
    </row>
    <row r="382" spans="1:20" ht="43.5" x14ac:dyDescent="0.35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20"/>
        <v>142</v>
      </c>
      <c r="P382">
        <f t="shared" si="21"/>
        <v>115.51</v>
      </c>
      <c r="Q382" t="s">
        <v>8309</v>
      </c>
      <c r="R382" t="s">
        <v>8314</v>
      </c>
      <c r="S382" s="9">
        <f t="shared" si="22"/>
        <v>42367.511481481481</v>
      </c>
      <c r="T382" s="9">
        <f t="shared" si="23"/>
        <v>42392.511481481481</v>
      </c>
    </row>
    <row r="383" spans="1:20" ht="43.5" x14ac:dyDescent="0.35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20"/>
        <v>105</v>
      </c>
      <c r="P383">
        <f t="shared" si="21"/>
        <v>104.31</v>
      </c>
      <c r="Q383" t="s">
        <v>8309</v>
      </c>
      <c r="R383" t="s">
        <v>8314</v>
      </c>
      <c r="S383" s="9">
        <f t="shared" si="22"/>
        <v>41085.48978009259</v>
      </c>
      <c r="T383" s="9">
        <f t="shared" si="23"/>
        <v>41120</v>
      </c>
    </row>
    <row r="384" spans="1:20" ht="43.5" x14ac:dyDescent="0.35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20"/>
        <v>256</v>
      </c>
      <c r="P384">
        <f t="shared" si="21"/>
        <v>69.77</v>
      </c>
      <c r="Q384" t="s">
        <v>8309</v>
      </c>
      <c r="R384" t="s">
        <v>8314</v>
      </c>
      <c r="S384" s="9">
        <f t="shared" si="22"/>
        <v>41144.501157407409</v>
      </c>
      <c r="T384" s="9">
        <f t="shared" si="23"/>
        <v>41158.501157407409</v>
      </c>
    </row>
    <row r="385" spans="1:20" ht="43.5" x14ac:dyDescent="0.35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20"/>
        <v>207</v>
      </c>
      <c r="P385">
        <f t="shared" si="21"/>
        <v>43.02</v>
      </c>
      <c r="Q385" t="s">
        <v>8309</v>
      </c>
      <c r="R385" t="s">
        <v>8314</v>
      </c>
      <c r="S385" s="9">
        <f t="shared" si="22"/>
        <v>41754.90924768518</v>
      </c>
      <c r="T385" s="9">
        <f t="shared" si="23"/>
        <v>41777.90924768518</v>
      </c>
    </row>
    <row r="386" spans="1:20" ht="43.5" x14ac:dyDescent="0.35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ref="O386:O449" si="24">ROUND((E386/D386)*100,0)</f>
        <v>112</v>
      </c>
      <c r="P386">
        <f t="shared" ref="P386:P449" si="25">ROUND(E386/L386,2)</f>
        <v>58.54</v>
      </c>
      <c r="Q386" t="s">
        <v>8309</v>
      </c>
      <c r="R386" t="s">
        <v>8314</v>
      </c>
      <c r="S386" s="9">
        <f t="shared" si="22"/>
        <v>41980.573460648149</v>
      </c>
      <c r="T386" s="9">
        <f t="shared" si="23"/>
        <v>42010.573460648149</v>
      </c>
    </row>
    <row r="387" spans="1:20" ht="43.5" x14ac:dyDescent="0.35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si="24"/>
        <v>106</v>
      </c>
      <c r="P387">
        <f t="shared" si="25"/>
        <v>111.8</v>
      </c>
      <c r="Q387" t="s">
        <v>8309</v>
      </c>
      <c r="R387" t="s">
        <v>8314</v>
      </c>
      <c r="S387" s="9">
        <f t="shared" ref="S387:S450" si="26">(J387/86400)+25569+(-5/24)</f>
        <v>41934.376168981478</v>
      </c>
      <c r="T387" s="9">
        <f t="shared" ref="T387:T450" si="27">(I387/86400)+25569+(-5/24)</f>
        <v>41964.41783564815</v>
      </c>
    </row>
    <row r="388" spans="1:20" ht="43.5" x14ac:dyDescent="0.35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24"/>
        <v>100</v>
      </c>
      <c r="P388">
        <f t="shared" si="25"/>
        <v>46.23</v>
      </c>
      <c r="Q388" t="s">
        <v>8309</v>
      </c>
      <c r="R388" t="s">
        <v>8314</v>
      </c>
      <c r="S388" s="9">
        <f t="shared" si="26"/>
        <v>42211.742951388886</v>
      </c>
      <c r="T388" s="9">
        <f t="shared" si="27"/>
        <v>42226.742951388886</v>
      </c>
    </row>
    <row r="389" spans="1:20" ht="43.5" x14ac:dyDescent="0.35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24"/>
        <v>214</v>
      </c>
      <c r="P389">
        <f t="shared" si="25"/>
        <v>144.69</v>
      </c>
      <c r="Q389" t="s">
        <v>8309</v>
      </c>
      <c r="R389" t="s">
        <v>8314</v>
      </c>
      <c r="S389" s="9">
        <f t="shared" si="26"/>
        <v>42200.468263888884</v>
      </c>
      <c r="T389" s="9">
        <f t="shared" si="27"/>
        <v>42231.041666666664</v>
      </c>
    </row>
    <row r="390" spans="1:20" ht="43.5" x14ac:dyDescent="0.35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24"/>
        <v>126</v>
      </c>
      <c r="P390">
        <f t="shared" si="25"/>
        <v>88.85</v>
      </c>
      <c r="Q390" t="s">
        <v>8309</v>
      </c>
      <c r="R390" t="s">
        <v>8314</v>
      </c>
      <c r="S390" s="9">
        <f t="shared" si="26"/>
        <v>42548.86782407407</v>
      </c>
      <c r="T390" s="9">
        <f t="shared" si="27"/>
        <v>42578.86782407407</v>
      </c>
    </row>
    <row r="391" spans="1:20" ht="43.5" x14ac:dyDescent="0.35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24"/>
        <v>182</v>
      </c>
      <c r="P391">
        <f t="shared" si="25"/>
        <v>81.75</v>
      </c>
      <c r="Q391" t="s">
        <v>8309</v>
      </c>
      <c r="R391" t="s">
        <v>8314</v>
      </c>
      <c r="S391" s="9">
        <f t="shared" si="26"/>
        <v>41673.854745370372</v>
      </c>
      <c r="T391" s="9">
        <f t="shared" si="27"/>
        <v>41705.749305555553</v>
      </c>
    </row>
    <row r="392" spans="1:20" ht="43.5" x14ac:dyDescent="0.35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24"/>
        <v>100</v>
      </c>
      <c r="P392">
        <f t="shared" si="25"/>
        <v>71.430000000000007</v>
      </c>
      <c r="Q392" t="s">
        <v>8309</v>
      </c>
      <c r="R392" t="s">
        <v>8314</v>
      </c>
      <c r="S392" s="9">
        <f t="shared" si="26"/>
        <v>42111.828379629624</v>
      </c>
      <c r="T392" s="9">
        <f t="shared" si="27"/>
        <v>42131.828379629624</v>
      </c>
    </row>
    <row r="393" spans="1:20" ht="43.5" x14ac:dyDescent="0.35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24"/>
        <v>101</v>
      </c>
      <c r="P393">
        <f t="shared" si="25"/>
        <v>104.26</v>
      </c>
      <c r="Q393" t="s">
        <v>8309</v>
      </c>
      <c r="R393" t="s">
        <v>8314</v>
      </c>
      <c r="S393" s="9">
        <f t="shared" si="26"/>
        <v>40864.833923611106</v>
      </c>
      <c r="T393" s="9">
        <f t="shared" si="27"/>
        <v>40894.832638888889</v>
      </c>
    </row>
    <row r="394" spans="1:20" ht="43.5" x14ac:dyDescent="0.35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24"/>
        <v>101</v>
      </c>
      <c r="P394">
        <f t="shared" si="25"/>
        <v>90.62</v>
      </c>
      <c r="Q394" t="s">
        <v>8309</v>
      </c>
      <c r="R394" t="s">
        <v>8314</v>
      </c>
      <c r="S394" s="9">
        <f t="shared" si="26"/>
        <v>40763.508923611109</v>
      </c>
      <c r="T394" s="9">
        <f t="shared" si="27"/>
        <v>40793.916666666664</v>
      </c>
    </row>
    <row r="395" spans="1:20" ht="29" x14ac:dyDescent="0.35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24"/>
        <v>110</v>
      </c>
      <c r="P395">
        <f t="shared" si="25"/>
        <v>157.33000000000001</v>
      </c>
      <c r="Q395" t="s">
        <v>8309</v>
      </c>
      <c r="R395" t="s">
        <v>8314</v>
      </c>
      <c r="S395" s="9">
        <f t="shared" si="26"/>
        <v>41526.500601851847</v>
      </c>
      <c r="T395" s="9">
        <f t="shared" si="27"/>
        <v>41557.500601851847</v>
      </c>
    </row>
    <row r="396" spans="1:20" ht="43.5" x14ac:dyDescent="0.35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24"/>
        <v>112</v>
      </c>
      <c r="P396">
        <f t="shared" si="25"/>
        <v>105.18</v>
      </c>
      <c r="Q396" t="s">
        <v>8309</v>
      </c>
      <c r="R396" t="s">
        <v>8314</v>
      </c>
      <c r="S396" s="9">
        <f t="shared" si="26"/>
        <v>42417.60974537037</v>
      </c>
      <c r="T396" s="9">
        <f t="shared" si="27"/>
        <v>42477.568078703705</v>
      </c>
    </row>
    <row r="397" spans="1:20" ht="43.5" x14ac:dyDescent="0.35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24"/>
        <v>108</v>
      </c>
      <c r="P397">
        <f t="shared" si="25"/>
        <v>58.72</v>
      </c>
      <c r="Q397" t="s">
        <v>8309</v>
      </c>
      <c r="R397" t="s">
        <v>8314</v>
      </c>
      <c r="S397" s="9">
        <f t="shared" si="26"/>
        <v>40990.700925925921</v>
      </c>
      <c r="T397" s="9">
        <f t="shared" si="27"/>
        <v>41026.688888888886</v>
      </c>
    </row>
    <row r="398" spans="1:20" ht="43.5" x14ac:dyDescent="0.35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24"/>
        <v>107</v>
      </c>
      <c r="P398">
        <f t="shared" si="25"/>
        <v>81.63</v>
      </c>
      <c r="Q398" t="s">
        <v>8309</v>
      </c>
      <c r="R398" t="s">
        <v>8314</v>
      </c>
      <c r="S398" s="9">
        <f t="shared" si="26"/>
        <v>41082.356550925928</v>
      </c>
      <c r="T398" s="9">
        <f t="shared" si="27"/>
        <v>41097.356550925928</v>
      </c>
    </row>
    <row r="399" spans="1:20" ht="43.5" x14ac:dyDescent="0.35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24"/>
        <v>104</v>
      </c>
      <c r="P399">
        <f t="shared" si="25"/>
        <v>56.46</v>
      </c>
      <c r="Q399" t="s">
        <v>8309</v>
      </c>
      <c r="R399" t="s">
        <v>8314</v>
      </c>
      <c r="S399" s="9">
        <f t="shared" si="26"/>
        <v>40379.568101851852</v>
      </c>
      <c r="T399" s="9">
        <f t="shared" si="27"/>
        <v>40421.947222222218</v>
      </c>
    </row>
    <row r="400" spans="1:20" ht="43.5" x14ac:dyDescent="0.35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24"/>
        <v>125</v>
      </c>
      <c r="P400">
        <f t="shared" si="25"/>
        <v>140.1</v>
      </c>
      <c r="Q400" t="s">
        <v>8309</v>
      </c>
      <c r="R400" t="s">
        <v>8314</v>
      </c>
      <c r="S400" s="9">
        <f t="shared" si="26"/>
        <v>42078.584791666661</v>
      </c>
      <c r="T400" s="9">
        <f t="shared" si="27"/>
        <v>42123.584791666661</v>
      </c>
    </row>
    <row r="401" spans="1:20" ht="43.5" x14ac:dyDescent="0.35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24"/>
        <v>107</v>
      </c>
      <c r="P401">
        <f t="shared" si="25"/>
        <v>224.85</v>
      </c>
      <c r="Q401" t="s">
        <v>8309</v>
      </c>
      <c r="R401" t="s">
        <v>8314</v>
      </c>
      <c r="S401" s="9">
        <f t="shared" si="26"/>
        <v>42687.667442129627</v>
      </c>
      <c r="T401" s="9">
        <f t="shared" si="27"/>
        <v>42718.291666666664</v>
      </c>
    </row>
    <row r="402" spans="1:20" ht="43.5" x14ac:dyDescent="0.35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24"/>
        <v>112</v>
      </c>
      <c r="P402">
        <f t="shared" si="25"/>
        <v>181.13</v>
      </c>
      <c r="Q402" t="s">
        <v>8309</v>
      </c>
      <c r="R402" t="s">
        <v>8314</v>
      </c>
      <c r="S402" s="9">
        <f t="shared" si="26"/>
        <v>41745.427627314813</v>
      </c>
      <c r="T402" s="9">
        <f t="shared" si="27"/>
        <v>41775.9375</v>
      </c>
    </row>
    <row r="403" spans="1:20" ht="43.5" x14ac:dyDescent="0.35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24"/>
        <v>104</v>
      </c>
      <c r="P403">
        <f t="shared" si="25"/>
        <v>711.04</v>
      </c>
      <c r="Q403" t="s">
        <v>8309</v>
      </c>
      <c r="R403" t="s">
        <v>8314</v>
      </c>
      <c r="S403" s="9">
        <f t="shared" si="26"/>
        <v>40732.633912037032</v>
      </c>
      <c r="T403" s="9">
        <f t="shared" si="27"/>
        <v>40762.633912037032</v>
      </c>
    </row>
    <row r="404" spans="1:20" ht="43.5" x14ac:dyDescent="0.35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24"/>
        <v>142</v>
      </c>
      <c r="P404">
        <f t="shared" si="25"/>
        <v>65.88</v>
      </c>
      <c r="Q404" t="s">
        <v>8309</v>
      </c>
      <c r="R404" t="s">
        <v>8314</v>
      </c>
      <c r="S404" s="9">
        <f t="shared" si="26"/>
        <v>42292.331215277773</v>
      </c>
      <c r="T404" s="9">
        <f t="shared" si="27"/>
        <v>42313.372881944444</v>
      </c>
    </row>
    <row r="405" spans="1:20" ht="43.5" x14ac:dyDescent="0.35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24"/>
        <v>105</v>
      </c>
      <c r="P405">
        <f t="shared" si="25"/>
        <v>75.19</v>
      </c>
      <c r="Q405" t="s">
        <v>8309</v>
      </c>
      <c r="R405" t="s">
        <v>8314</v>
      </c>
      <c r="S405" s="9">
        <f t="shared" si="26"/>
        <v>40718.102326388886</v>
      </c>
      <c r="T405" s="9">
        <f t="shared" si="27"/>
        <v>40765.088888888888</v>
      </c>
    </row>
    <row r="406" spans="1:20" ht="29" x14ac:dyDescent="0.35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24"/>
        <v>103</v>
      </c>
      <c r="P406">
        <f t="shared" si="25"/>
        <v>133.13999999999999</v>
      </c>
      <c r="Q406" t="s">
        <v>8309</v>
      </c>
      <c r="R406" t="s">
        <v>8314</v>
      </c>
      <c r="S406" s="9">
        <f t="shared" si="26"/>
        <v>41646.419699074067</v>
      </c>
      <c r="T406" s="9">
        <f t="shared" si="27"/>
        <v>41675.75277777778</v>
      </c>
    </row>
    <row r="407" spans="1:20" ht="29" x14ac:dyDescent="0.35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24"/>
        <v>108</v>
      </c>
      <c r="P407">
        <f t="shared" si="25"/>
        <v>55.2</v>
      </c>
      <c r="Q407" t="s">
        <v>8309</v>
      </c>
      <c r="R407" t="s">
        <v>8314</v>
      </c>
      <c r="S407" s="9">
        <f t="shared" si="26"/>
        <v>41673.876608796294</v>
      </c>
      <c r="T407" s="9">
        <f t="shared" si="27"/>
        <v>41703.876608796294</v>
      </c>
    </row>
    <row r="408" spans="1:20" ht="43.5" x14ac:dyDescent="0.35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24"/>
        <v>108</v>
      </c>
      <c r="P408">
        <f t="shared" si="25"/>
        <v>86.16</v>
      </c>
      <c r="Q408" t="s">
        <v>8309</v>
      </c>
      <c r="R408" t="s">
        <v>8314</v>
      </c>
      <c r="S408" s="9">
        <f t="shared" si="26"/>
        <v>40637.95413194444</v>
      </c>
      <c r="T408" s="9">
        <f t="shared" si="27"/>
        <v>40672.040972222218</v>
      </c>
    </row>
    <row r="409" spans="1:20" ht="43.5" x14ac:dyDescent="0.35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24"/>
        <v>102</v>
      </c>
      <c r="P409">
        <f t="shared" si="25"/>
        <v>92.32</v>
      </c>
      <c r="Q409" t="s">
        <v>8309</v>
      </c>
      <c r="R409" t="s">
        <v>8314</v>
      </c>
      <c r="S409" s="9">
        <f t="shared" si="26"/>
        <v>40806.662615740737</v>
      </c>
      <c r="T409" s="9">
        <f t="shared" si="27"/>
        <v>40866.704282407409</v>
      </c>
    </row>
    <row r="410" spans="1:20" ht="43.5" x14ac:dyDescent="0.35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24"/>
        <v>101</v>
      </c>
      <c r="P410">
        <f t="shared" si="25"/>
        <v>160.16</v>
      </c>
      <c r="Q410" t="s">
        <v>8309</v>
      </c>
      <c r="R410" t="s">
        <v>8314</v>
      </c>
      <c r="S410" s="9">
        <f t="shared" si="26"/>
        <v>41543.527662037035</v>
      </c>
      <c r="T410" s="9">
        <f t="shared" si="27"/>
        <v>41583.569328703699</v>
      </c>
    </row>
    <row r="411" spans="1:20" ht="43.5" x14ac:dyDescent="0.35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24"/>
        <v>137</v>
      </c>
      <c r="P411">
        <f t="shared" si="25"/>
        <v>45.6</v>
      </c>
      <c r="Q411" t="s">
        <v>8309</v>
      </c>
      <c r="R411" t="s">
        <v>8314</v>
      </c>
      <c r="S411" s="9">
        <f t="shared" si="26"/>
        <v>42543.654444444437</v>
      </c>
      <c r="T411" s="9">
        <f t="shared" si="27"/>
        <v>42573.654444444437</v>
      </c>
    </row>
    <row r="412" spans="1:20" ht="43.5" x14ac:dyDescent="0.35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24"/>
        <v>128</v>
      </c>
      <c r="P412">
        <f t="shared" si="25"/>
        <v>183.29</v>
      </c>
      <c r="Q412" t="s">
        <v>8309</v>
      </c>
      <c r="R412" t="s">
        <v>8314</v>
      </c>
      <c r="S412" s="9">
        <f t="shared" si="26"/>
        <v>42113.773113425923</v>
      </c>
      <c r="T412" s="9">
        <f t="shared" si="27"/>
        <v>42173.773113425923</v>
      </c>
    </row>
    <row r="413" spans="1:20" ht="43.5" x14ac:dyDescent="0.35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24"/>
        <v>101</v>
      </c>
      <c r="P413">
        <f t="shared" si="25"/>
        <v>125.79</v>
      </c>
      <c r="Q413" t="s">
        <v>8309</v>
      </c>
      <c r="R413" t="s">
        <v>8314</v>
      </c>
      <c r="S413" s="9">
        <f t="shared" si="26"/>
        <v>41597.967638888884</v>
      </c>
      <c r="T413" s="9">
        <f t="shared" si="27"/>
        <v>41630</v>
      </c>
    </row>
    <row r="414" spans="1:20" ht="43.5" x14ac:dyDescent="0.35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24"/>
        <v>127</v>
      </c>
      <c r="P414">
        <f t="shared" si="25"/>
        <v>57.65</v>
      </c>
      <c r="Q414" t="s">
        <v>8309</v>
      </c>
      <c r="R414" t="s">
        <v>8314</v>
      </c>
      <c r="S414" s="9">
        <f t="shared" si="26"/>
        <v>41099.534467592588</v>
      </c>
      <c r="T414" s="9">
        <f t="shared" si="27"/>
        <v>41115.534467592588</v>
      </c>
    </row>
    <row r="415" spans="1:20" ht="43.5" x14ac:dyDescent="0.35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24"/>
        <v>105</v>
      </c>
      <c r="P415">
        <f t="shared" si="25"/>
        <v>78.66</v>
      </c>
      <c r="Q415" t="s">
        <v>8309</v>
      </c>
      <c r="R415" t="s">
        <v>8314</v>
      </c>
      <c r="S415" s="9">
        <f t="shared" si="26"/>
        <v>41079.66910879629</v>
      </c>
      <c r="T415" s="9">
        <f t="shared" si="27"/>
        <v>41109.66910879629</v>
      </c>
    </row>
    <row r="416" spans="1:20" ht="43.5" x14ac:dyDescent="0.35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24"/>
        <v>103</v>
      </c>
      <c r="P416">
        <f t="shared" si="25"/>
        <v>91.48</v>
      </c>
      <c r="Q416" t="s">
        <v>8309</v>
      </c>
      <c r="R416" t="s">
        <v>8314</v>
      </c>
      <c r="S416" s="9">
        <f t="shared" si="26"/>
        <v>41528.85491898148</v>
      </c>
      <c r="T416" s="9">
        <f t="shared" si="27"/>
        <v>41558.85491898148</v>
      </c>
    </row>
    <row r="417" spans="1:20" ht="43.5" x14ac:dyDescent="0.35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24"/>
        <v>102</v>
      </c>
      <c r="P417">
        <f t="shared" si="25"/>
        <v>68.099999999999994</v>
      </c>
      <c r="Q417" t="s">
        <v>8309</v>
      </c>
      <c r="R417" t="s">
        <v>8314</v>
      </c>
      <c r="S417" s="9">
        <f t="shared" si="26"/>
        <v>41904.643541666665</v>
      </c>
      <c r="T417" s="9">
        <f t="shared" si="27"/>
        <v>41929.291666666664</v>
      </c>
    </row>
    <row r="418" spans="1:20" ht="29" x14ac:dyDescent="0.35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24"/>
        <v>120</v>
      </c>
      <c r="P418">
        <f t="shared" si="25"/>
        <v>48.09</v>
      </c>
      <c r="Q418" t="s">
        <v>8309</v>
      </c>
      <c r="R418" t="s">
        <v>8314</v>
      </c>
      <c r="S418" s="9">
        <f t="shared" si="26"/>
        <v>41648.187858796293</v>
      </c>
      <c r="T418" s="9">
        <f t="shared" si="27"/>
        <v>41678.187858796293</v>
      </c>
    </row>
    <row r="419" spans="1:20" ht="43.5" x14ac:dyDescent="0.35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24"/>
        <v>100</v>
      </c>
      <c r="P419">
        <f t="shared" si="25"/>
        <v>202.42</v>
      </c>
      <c r="Q419" t="s">
        <v>8309</v>
      </c>
      <c r="R419" t="s">
        <v>8314</v>
      </c>
      <c r="S419" s="9">
        <f t="shared" si="26"/>
        <v>41360.762268518512</v>
      </c>
      <c r="T419" s="9">
        <f t="shared" si="27"/>
        <v>41371.981249999997</v>
      </c>
    </row>
    <row r="420" spans="1:20" ht="43.5" x14ac:dyDescent="0.35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24"/>
        <v>101</v>
      </c>
      <c r="P420">
        <f t="shared" si="25"/>
        <v>216.75</v>
      </c>
      <c r="Q420" t="s">
        <v>8309</v>
      </c>
      <c r="R420" t="s">
        <v>8314</v>
      </c>
      <c r="S420" s="9">
        <f t="shared" si="26"/>
        <v>42178.07403935185</v>
      </c>
      <c r="T420" s="9">
        <f t="shared" si="27"/>
        <v>42208.07403935185</v>
      </c>
    </row>
    <row r="421" spans="1:20" ht="43.5" x14ac:dyDescent="0.35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24"/>
        <v>100</v>
      </c>
      <c r="P421">
        <f t="shared" si="25"/>
        <v>110.07</v>
      </c>
      <c r="Q421" t="s">
        <v>8309</v>
      </c>
      <c r="R421" t="s">
        <v>8314</v>
      </c>
      <c r="S421" s="9">
        <f t="shared" si="26"/>
        <v>41394.634108796294</v>
      </c>
      <c r="T421" s="9">
        <f t="shared" si="27"/>
        <v>41454.634108796294</v>
      </c>
    </row>
    <row r="422" spans="1:20" ht="43.5" hidden="1" x14ac:dyDescent="0.35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24"/>
        <v>0</v>
      </c>
      <c r="P422">
        <f t="shared" si="25"/>
        <v>4.83</v>
      </c>
      <c r="Q422" t="s">
        <v>8309</v>
      </c>
      <c r="R422" t="s">
        <v>8315</v>
      </c>
      <c r="S422" s="9">
        <f t="shared" si="26"/>
        <v>41682.028136574074</v>
      </c>
      <c r="T422" s="9">
        <f t="shared" si="27"/>
        <v>41711.986469907402</v>
      </c>
    </row>
    <row r="423" spans="1:20" ht="43.5" hidden="1" x14ac:dyDescent="0.35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24"/>
        <v>2</v>
      </c>
      <c r="P423">
        <f t="shared" si="25"/>
        <v>50.17</v>
      </c>
      <c r="Q423" t="s">
        <v>8309</v>
      </c>
      <c r="R423" t="s">
        <v>8315</v>
      </c>
      <c r="S423" s="9">
        <f t="shared" si="26"/>
        <v>42177.283055555548</v>
      </c>
      <c r="T423" s="9">
        <f t="shared" si="27"/>
        <v>42237.283055555548</v>
      </c>
    </row>
    <row r="424" spans="1:20" ht="43.5" hidden="1" x14ac:dyDescent="0.35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24"/>
        <v>1</v>
      </c>
      <c r="P424">
        <f t="shared" si="25"/>
        <v>35.83</v>
      </c>
      <c r="Q424" t="s">
        <v>8309</v>
      </c>
      <c r="R424" t="s">
        <v>8315</v>
      </c>
      <c r="S424" s="9">
        <f t="shared" si="26"/>
        <v>41863.052048611113</v>
      </c>
      <c r="T424" s="9">
        <f t="shared" si="27"/>
        <v>41893.052048611113</v>
      </c>
    </row>
    <row r="425" spans="1:20" ht="43.5" hidden="1" x14ac:dyDescent="0.35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24"/>
        <v>1</v>
      </c>
      <c r="P425">
        <f t="shared" si="25"/>
        <v>11.77</v>
      </c>
      <c r="Q425" t="s">
        <v>8309</v>
      </c>
      <c r="R425" t="s">
        <v>8315</v>
      </c>
      <c r="S425" s="9">
        <f t="shared" si="26"/>
        <v>41400.717939814815</v>
      </c>
      <c r="T425" s="9">
        <f t="shared" si="27"/>
        <v>41430.717939814815</v>
      </c>
    </row>
    <row r="426" spans="1:20" ht="43.5" hidden="1" x14ac:dyDescent="0.35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24"/>
        <v>7</v>
      </c>
      <c r="P426">
        <f t="shared" si="25"/>
        <v>40.78</v>
      </c>
      <c r="Q426" t="s">
        <v>8309</v>
      </c>
      <c r="R426" t="s">
        <v>8315</v>
      </c>
      <c r="S426" s="9">
        <f t="shared" si="26"/>
        <v>40934.167812499996</v>
      </c>
      <c r="T426" s="9">
        <f t="shared" si="27"/>
        <v>40994.126145833332</v>
      </c>
    </row>
    <row r="427" spans="1:20" ht="43.5" hidden="1" x14ac:dyDescent="0.35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24"/>
        <v>0</v>
      </c>
      <c r="P427">
        <f t="shared" si="25"/>
        <v>3</v>
      </c>
      <c r="Q427" t="s">
        <v>8309</v>
      </c>
      <c r="R427" t="s">
        <v>8315</v>
      </c>
      <c r="S427" s="9">
        <f t="shared" si="26"/>
        <v>42275.652824074066</v>
      </c>
      <c r="T427" s="9">
        <f t="shared" si="27"/>
        <v>42335.694490740738</v>
      </c>
    </row>
    <row r="428" spans="1:20" ht="43.5" hidden="1" x14ac:dyDescent="0.35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24"/>
        <v>1</v>
      </c>
      <c r="P428">
        <f t="shared" si="25"/>
        <v>16.63</v>
      </c>
      <c r="Q428" t="s">
        <v>8309</v>
      </c>
      <c r="R428" t="s">
        <v>8315</v>
      </c>
      <c r="S428" s="9">
        <f t="shared" si="26"/>
        <v>42400.503634259258</v>
      </c>
      <c r="T428" s="9">
        <f t="shared" si="27"/>
        <v>42430.503634259258</v>
      </c>
    </row>
    <row r="429" spans="1:20" ht="43.5" hidden="1" x14ac:dyDescent="0.35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9">
        <f t="shared" si="26"/>
        <v>42285.700694444444</v>
      </c>
      <c r="T429" s="9">
        <f t="shared" si="27"/>
        <v>42299.582638888889</v>
      </c>
    </row>
    <row r="430" spans="1:20" ht="29" hidden="1" x14ac:dyDescent="0.35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24"/>
        <v>6</v>
      </c>
      <c r="P430">
        <f t="shared" si="25"/>
        <v>52</v>
      </c>
      <c r="Q430" t="s">
        <v>8309</v>
      </c>
      <c r="R430" t="s">
        <v>8315</v>
      </c>
      <c r="S430" s="9">
        <f t="shared" si="26"/>
        <v>41778.558391203704</v>
      </c>
      <c r="T430" s="9">
        <f t="shared" si="27"/>
        <v>41806.708333333328</v>
      </c>
    </row>
    <row r="431" spans="1:20" ht="43.5" hidden="1" x14ac:dyDescent="0.35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9">
        <f t="shared" si="26"/>
        <v>40070.693078703705</v>
      </c>
      <c r="T431" s="9">
        <f t="shared" si="27"/>
        <v>40143.999305555553</v>
      </c>
    </row>
    <row r="432" spans="1:20" ht="29" hidden="1" x14ac:dyDescent="0.35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24"/>
        <v>2</v>
      </c>
      <c r="P432">
        <f t="shared" si="25"/>
        <v>4.8</v>
      </c>
      <c r="Q432" t="s">
        <v>8309</v>
      </c>
      <c r="R432" t="s">
        <v>8315</v>
      </c>
      <c r="S432" s="9">
        <f t="shared" si="26"/>
        <v>41512.898923611108</v>
      </c>
      <c r="T432" s="9">
        <f t="shared" si="27"/>
        <v>41527.898923611108</v>
      </c>
    </row>
    <row r="433" spans="1:20" ht="43.5" hidden="1" x14ac:dyDescent="0.35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24"/>
        <v>14</v>
      </c>
      <c r="P433">
        <f t="shared" si="25"/>
        <v>51.88</v>
      </c>
      <c r="Q433" t="s">
        <v>8309</v>
      </c>
      <c r="R433" t="s">
        <v>8315</v>
      </c>
      <c r="S433" s="9">
        <f t="shared" si="26"/>
        <v>42526.662997685184</v>
      </c>
      <c r="T433" s="9">
        <f t="shared" si="27"/>
        <v>42556.662997685184</v>
      </c>
    </row>
    <row r="434" spans="1:20" ht="43.5" hidden="1" x14ac:dyDescent="0.35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24"/>
        <v>10</v>
      </c>
      <c r="P434">
        <f t="shared" si="25"/>
        <v>71.25</v>
      </c>
      <c r="Q434" t="s">
        <v>8309</v>
      </c>
      <c r="R434" t="s">
        <v>8315</v>
      </c>
      <c r="S434" s="9">
        <f t="shared" si="26"/>
        <v>42238.51829861111</v>
      </c>
      <c r="T434" s="9">
        <f t="shared" si="27"/>
        <v>42298.51829861111</v>
      </c>
    </row>
    <row r="435" spans="1:20" ht="58" hidden="1" x14ac:dyDescent="0.35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9">
        <f t="shared" si="26"/>
        <v>42228.421550925923</v>
      </c>
      <c r="T435" s="9">
        <f t="shared" si="27"/>
        <v>42288.421550925923</v>
      </c>
    </row>
    <row r="436" spans="1:20" ht="43.5" hidden="1" x14ac:dyDescent="0.35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24"/>
        <v>5</v>
      </c>
      <c r="P436">
        <f t="shared" si="25"/>
        <v>62.5</v>
      </c>
      <c r="Q436" t="s">
        <v>8309</v>
      </c>
      <c r="R436" t="s">
        <v>8315</v>
      </c>
      <c r="S436" s="9">
        <f t="shared" si="26"/>
        <v>41576.626180555555</v>
      </c>
      <c r="T436" s="9">
        <f t="shared" si="27"/>
        <v>41609.667847222219</v>
      </c>
    </row>
    <row r="437" spans="1:20" ht="43.5" hidden="1" x14ac:dyDescent="0.35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24"/>
        <v>0</v>
      </c>
      <c r="P437">
        <f t="shared" si="25"/>
        <v>1</v>
      </c>
      <c r="Q437" t="s">
        <v>8309</v>
      </c>
      <c r="R437" t="s">
        <v>8315</v>
      </c>
      <c r="S437" s="9">
        <f t="shared" si="26"/>
        <v>41500.539120370369</v>
      </c>
      <c r="T437" s="9">
        <f t="shared" si="27"/>
        <v>41530.539120370369</v>
      </c>
    </row>
    <row r="438" spans="1:20" ht="43.5" hidden="1" x14ac:dyDescent="0.35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9">
        <f t="shared" si="26"/>
        <v>41456.154085648144</v>
      </c>
      <c r="T438" s="9">
        <f t="shared" si="27"/>
        <v>41486.154085648144</v>
      </c>
    </row>
    <row r="439" spans="1:20" ht="43.5" hidden="1" x14ac:dyDescent="0.35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9">
        <f t="shared" si="26"/>
        <v>42591.110254629624</v>
      </c>
      <c r="T439" s="9">
        <f t="shared" si="27"/>
        <v>42651.110254629624</v>
      </c>
    </row>
    <row r="440" spans="1:20" ht="43.5" hidden="1" x14ac:dyDescent="0.35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24"/>
        <v>9</v>
      </c>
      <c r="P440">
        <f t="shared" si="25"/>
        <v>170.55</v>
      </c>
      <c r="Q440" t="s">
        <v>8309</v>
      </c>
      <c r="R440" t="s">
        <v>8315</v>
      </c>
      <c r="S440" s="9">
        <f t="shared" si="26"/>
        <v>42296.052754629629</v>
      </c>
      <c r="T440" s="9">
        <f t="shared" si="27"/>
        <v>42326.094421296293</v>
      </c>
    </row>
    <row r="441" spans="1:20" ht="43.5" hidden="1" x14ac:dyDescent="0.35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9">
        <f t="shared" si="26"/>
        <v>41919.553449074076</v>
      </c>
      <c r="T441" s="9">
        <f t="shared" si="27"/>
        <v>41929.553449074076</v>
      </c>
    </row>
    <row r="442" spans="1:20" ht="29" hidden="1" x14ac:dyDescent="0.35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24"/>
        <v>0</v>
      </c>
      <c r="P442">
        <f t="shared" si="25"/>
        <v>5</v>
      </c>
      <c r="Q442" t="s">
        <v>8309</v>
      </c>
      <c r="R442" t="s">
        <v>8315</v>
      </c>
      <c r="S442" s="9">
        <f t="shared" si="26"/>
        <v>42423.777233796289</v>
      </c>
      <c r="T442" s="9">
        <f t="shared" si="27"/>
        <v>42453.735567129632</v>
      </c>
    </row>
    <row r="443" spans="1:20" ht="43.5" hidden="1" x14ac:dyDescent="0.35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9">
        <f t="shared" si="26"/>
        <v>41550.585601851846</v>
      </c>
      <c r="T443" s="9">
        <f t="shared" si="27"/>
        <v>41580.585601851846</v>
      </c>
    </row>
    <row r="444" spans="1:20" hidden="1" x14ac:dyDescent="0.35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24"/>
        <v>39</v>
      </c>
      <c r="P444">
        <f t="shared" si="25"/>
        <v>393.59</v>
      </c>
      <c r="Q444" t="s">
        <v>8309</v>
      </c>
      <c r="R444" t="s">
        <v>8315</v>
      </c>
      <c r="S444" s="9">
        <f t="shared" si="26"/>
        <v>42024.680358796293</v>
      </c>
      <c r="T444" s="9">
        <f t="shared" si="27"/>
        <v>42054.680358796293</v>
      </c>
    </row>
    <row r="445" spans="1:20" ht="43.5" hidden="1" x14ac:dyDescent="0.35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24"/>
        <v>0</v>
      </c>
      <c r="P445">
        <f t="shared" si="25"/>
        <v>5</v>
      </c>
      <c r="Q445" t="s">
        <v>8309</v>
      </c>
      <c r="R445" t="s">
        <v>8315</v>
      </c>
      <c r="S445" s="9">
        <f t="shared" si="26"/>
        <v>41649.806724537033</v>
      </c>
      <c r="T445" s="9">
        <f t="shared" si="27"/>
        <v>41679.806724537033</v>
      </c>
    </row>
    <row r="446" spans="1:20" ht="29" hidden="1" x14ac:dyDescent="0.35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9">
        <f t="shared" si="26"/>
        <v>40894.69862268518</v>
      </c>
      <c r="T446" s="9">
        <f t="shared" si="27"/>
        <v>40954.69862268518</v>
      </c>
    </row>
    <row r="447" spans="1:20" ht="43.5" hidden="1" x14ac:dyDescent="0.35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24"/>
        <v>0</v>
      </c>
      <c r="P447">
        <f t="shared" si="25"/>
        <v>1</v>
      </c>
      <c r="Q447" t="s">
        <v>8309</v>
      </c>
      <c r="R447" t="s">
        <v>8315</v>
      </c>
      <c r="S447" s="9">
        <f t="shared" si="26"/>
        <v>42130.127025462956</v>
      </c>
      <c r="T447" s="9">
        <f t="shared" si="27"/>
        <v>42145.127025462956</v>
      </c>
    </row>
    <row r="448" spans="1:20" ht="43.5" hidden="1" x14ac:dyDescent="0.35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24"/>
        <v>7</v>
      </c>
      <c r="P448">
        <f t="shared" si="25"/>
        <v>47.88</v>
      </c>
      <c r="Q448" t="s">
        <v>8309</v>
      </c>
      <c r="R448" t="s">
        <v>8315</v>
      </c>
      <c r="S448" s="9">
        <f t="shared" si="26"/>
        <v>42036.875231481477</v>
      </c>
      <c r="T448" s="9">
        <f t="shared" si="27"/>
        <v>42066.875231481477</v>
      </c>
    </row>
    <row r="449" spans="1:20" ht="43.5" hidden="1" x14ac:dyDescent="0.35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24"/>
        <v>0</v>
      </c>
      <c r="P449">
        <f t="shared" si="25"/>
        <v>5</v>
      </c>
      <c r="Q449" t="s">
        <v>8309</v>
      </c>
      <c r="R449" t="s">
        <v>8315</v>
      </c>
      <c r="S449" s="9">
        <f t="shared" si="26"/>
        <v>41331.34679398148</v>
      </c>
      <c r="T449" s="9">
        <f t="shared" si="27"/>
        <v>41356.305127314808</v>
      </c>
    </row>
    <row r="450" spans="1:20" ht="43.5" hidden="1" x14ac:dyDescent="0.35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ref="O450:O513" si="28">ROUND((E450/D450)*100,0)</f>
        <v>3</v>
      </c>
      <c r="P450">
        <f t="shared" ref="P450:P513" si="29">ROUND(E450/L450,2)</f>
        <v>20.5</v>
      </c>
      <c r="Q450" t="s">
        <v>8309</v>
      </c>
      <c r="R450" t="s">
        <v>8315</v>
      </c>
      <c r="S450" s="9">
        <f t="shared" si="26"/>
        <v>41753.549710648142</v>
      </c>
      <c r="T450" s="9">
        <f t="shared" si="27"/>
        <v>41773.549710648142</v>
      </c>
    </row>
    <row r="451" spans="1:20" ht="43.5" hidden="1" x14ac:dyDescent="0.35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si="28"/>
        <v>2</v>
      </c>
      <c r="P451">
        <f t="shared" si="29"/>
        <v>9</v>
      </c>
      <c r="Q451" t="s">
        <v>8309</v>
      </c>
      <c r="R451" t="s">
        <v>8315</v>
      </c>
      <c r="S451" s="9">
        <f t="shared" ref="S451:S514" si="30">(J451/86400)+25569+(-5/24)</f>
        <v>41534.359780092593</v>
      </c>
      <c r="T451" s="9">
        <f t="shared" ref="T451:T514" si="31">(I451/86400)+25569+(-5/24)</f>
        <v>41564.359780092593</v>
      </c>
    </row>
    <row r="452" spans="1:20" ht="43.5" hidden="1" x14ac:dyDescent="0.35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28"/>
        <v>1</v>
      </c>
      <c r="P452">
        <f t="shared" si="29"/>
        <v>56.57</v>
      </c>
      <c r="Q452" t="s">
        <v>8309</v>
      </c>
      <c r="R452" t="s">
        <v>8315</v>
      </c>
      <c r="S452" s="9">
        <f t="shared" si="30"/>
        <v>41654.73842592592</v>
      </c>
      <c r="T452" s="9">
        <f t="shared" si="31"/>
        <v>41684.73842592592</v>
      </c>
    </row>
    <row r="453" spans="1:20" ht="43.5" hidden="1" x14ac:dyDescent="0.35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9">
        <f t="shared" si="30"/>
        <v>41634.506840277776</v>
      </c>
      <c r="T453" s="9">
        <f t="shared" si="31"/>
        <v>41664.506840277776</v>
      </c>
    </row>
    <row r="454" spans="1:20" ht="29" hidden="1" x14ac:dyDescent="0.35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9">
        <f t="shared" si="30"/>
        <v>42107.49554398148</v>
      </c>
      <c r="T454" s="9">
        <f t="shared" si="31"/>
        <v>42137.49554398148</v>
      </c>
    </row>
    <row r="455" spans="1:20" ht="43.5" hidden="1" x14ac:dyDescent="0.35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28"/>
        <v>0</v>
      </c>
      <c r="P455">
        <f t="shared" si="29"/>
        <v>13</v>
      </c>
      <c r="Q455" t="s">
        <v>8309</v>
      </c>
      <c r="R455" t="s">
        <v>8315</v>
      </c>
      <c r="S455" s="9">
        <f t="shared" si="30"/>
        <v>42038.616655092592</v>
      </c>
      <c r="T455" s="9">
        <f t="shared" si="31"/>
        <v>42054.616655092592</v>
      </c>
    </row>
    <row r="456" spans="1:20" ht="43.5" hidden="1" x14ac:dyDescent="0.35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28"/>
        <v>1</v>
      </c>
      <c r="P456">
        <f t="shared" si="29"/>
        <v>16.399999999999999</v>
      </c>
      <c r="Q456" t="s">
        <v>8309</v>
      </c>
      <c r="R456" t="s">
        <v>8315</v>
      </c>
      <c r="S456" s="9">
        <f t="shared" si="30"/>
        <v>41938.508923611109</v>
      </c>
      <c r="T456" s="9">
        <f t="shared" si="31"/>
        <v>41969.343055555553</v>
      </c>
    </row>
    <row r="457" spans="1:20" ht="43.5" hidden="1" x14ac:dyDescent="0.35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28"/>
        <v>0</v>
      </c>
      <c r="P457">
        <f t="shared" si="29"/>
        <v>22.5</v>
      </c>
      <c r="Q457" t="s">
        <v>8309</v>
      </c>
      <c r="R457" t="s">
        <v>8315</v>
      </c>
      <c r="S457" s="9">
        <f t="shared" si="30"/>
        <v>40970.794236111113</v>
      </c>
      <c r="T457" s="9">
        <f t="shared" si="31"/>
        <v>41015.813194444439</v>
      </c>
    </row>
    <row r="458" spans="1:20" ht="43.5" hidden="1" x14ac:dyDescent="0.35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28"/>
        <v>1</v>
      </c>
      <c r="P458">
        <f t="shared" si="29"/>
        <v>20.329999999999998</v>
      </c>
      <c r="Q458" t="s">
        <v>8309</v>
      </c>
      <c r="R458" t="s">
        <v>8315</v>
      </c>
      <c r="S458" s="9">
        <f t="shared" si="30"/>
        <v>41547.486122685186</v>
      </c>
      <c r="T458" s="9">
        <f t="shared" si="31"/>
        <v>41568.957638888889</v>
      </c>
    </row>
    <row r="459" spans="1:20" ht="43.5" hidden="1" x14ac:dyDescent="0.35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9">
        <f t="shared" si="30"/>
        <v>41837.559166666666</v>
      </c>
      <c r="T459" s="9">
        <f t="shared" si="31"/>
        <v>41867.559166666666</v>
      </c>
    </row>
    <row r="460" spans="1:20" ht="43.5" hidden="1" x14ac:dyDescent="0.35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28"/>
        <v>8</v>
      </c>
      <c r="P460">
        <f t="shared" si="29"/>
        <v>16.760000000000002</v>
      </c>
      <c r="Q460" t="s">
        <v>8309</v>
      </c>
      <c r="R460" t="s">
        <v>8315</v>
      </c>
      <c r="S460" s="9">
        <f t="shared" si="30"/>
        <v>41378.491435185184</v>
      </c>
      <c r="T460" s="9">
        <f t="shared" si="31"/>
        <v>41408.491435185184</v>
      </c>
    </row>
    <row r="461" spans="1:20" ht="43.5" hidden="1" x14ac:dyDescent="0.35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28"/>
        <v>0</v>
      </c>
      <c r="P461">
        <f t="shared" si="29"/>
        <v>25</v>
      </c>
      <c r="Q461" t="s">
        <v>8309</v>
      </c>
      <c r="R461" t="s">
        <v>8315</v>
      </c>
      <c r="S461" s="9">
        <f t="shared" si="30"/>
        <v>40800.432025462964</v>
      </c>
      <c r="T461" s="9">
        <f t="shared" si="31"/>
        <v>40860.473692129628</v>
      </c>
    </row>
    <row r="462" spans="1:20" ht="29" hidden="1" x14ac:dyDescent="0.35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28"/>
        <v>0</v>
      </c>
      <c r="P462">
        <f t="shared" si="29"/>
        <v>12.5</v>
      </c>
      <c r="Q462" t="s">
        <v>8309</v>
      </c>
      <c r="R462" t="s">
        <v>8315</v>
      </c>
      <c r="S462" s="9">
        <f t="shared" si="30"/>
        <v>41759.334201388883</v>
      </c>
      <c r="T462" s="9">
        <f t="shared" si="31"/>
        <v>41790.958333333328</v>
      </c>
    </row>
    <row r="463" spans="1:20" ht="43.5" hidden="1" x14ac:dyDescent="0.35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9">
        <f t="shared" si="30"/>
        <v>41407.638506944444</v>
      </c>
      <c r="T463" s="9">
        <f t="shared" si="31"/>
        <v>41427.638506944444</v>
      </c>
    </row>
    <row r="464" spans="1:20" ht="43.5" hidden="1" x14ac:dyDescent="0.35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9">
        <f t="shared" si="30"/>
        <v>40704.918298611105</v>
      </c>
      <c r="T464" s="9">
        <f t="shared" si="31"/>
        <v>40764.918298611105</v>
      </c>
    </row>
    <row r="465" spans="1:20" ht="43.5" hidden="1" x14ac:dyDescent="0.35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28"/>
        <v>2</v>
      </c>
      <c r="P465">
        <f t="shared" si="29"/>
        <v>113.64</v>
      </c>
      <c r="Q465" t="s">
        <v>8309</v>
      </c>
      <c r="R465" t="s">
        <v>8315</v>
      </c>
      <c r="S465" s="9">
        <f t="shared" si="30"/>
        <v>40750.501770833333</v>
      </c>
      <c r="T465" s="9">
        <f t="shared" si="31"/>
        <v>40810.501770833333</v>
      </c>
    </row>
    <row r="466" spans="1:20" ht="29" hidden="1" x14ac:dyDescent="0.35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28"/>
        <v>0</v>
      </c>
      <c r="P466">
        <f t="shared" si="29"/>
        <v>1</v>
      </c>
      <c r="Q466" t="s">
        <v>8309</v>
      </c>
      <c r="R466" t="s">
        <v>8315</v>
      </c>
      <c r="S466" s="9">
        <f t="shared" si="30"/>
        <v>42488.640451388885</v>
      </c>
      <c r="T466" s="9">
        <f t="shared" si="31"/>
        <v>42508.640451388885</v>
      </c>
    </row>
    <row r="467" spans="1:20" hidden="1" x14ac:dyDescent="0.35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28"/>
        <v>27</v>
      </c>
      <c r="P467">
        <f t="shared" si="29"/>
        <v>17.25</v>
      </c>
      <c r="Q467" t="s">
        <v>8309</v>
      </c>
      <c r="R467" t="s">
        <v>8315</v>
      </c>
      <c r="S467" s="9">
        <f t="shared" si="30"/>
        <v>41800.911736111106</v>
      </c>
      <c r="T467" s="9">
        <f t="shared" si="31"/>
        <v>41816.911736111106</v>
      </c>
    </row>
    <row r="468" spans="1:20" ht="43.5" hidden="1" x14ac:dyDescent="0.35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28"/>
        <v>1</v>
      </c>
      <c r="P468">
        <f t="shared" si="29"/>
        <v>15.2</v>
      </c>
      <c r="Q468" t="s">
        <v>8309</v>
      </c>
      <c r="R468" t="s">
        <v>8315</v>
      </c>
      <c r="S468" s="9">
        <f t="shared" si="30"/>
        <v>41129.734537037039</v>
      </c>
      <c r="T468" s="9">
        <f t="shared" si="31"/>
        <v>41159.734537037039</v>
      </c>
    </row>
    <row r="469" spans="1:20" ht="43.5" hidden="1" x14ac:dyDescent="0.35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28"/>
        <v>22</v>
      </c>
      <c r="P469">
        <f t="shared" si="29"/>
        <v>110.64</v>
      </c>
      <c r="Q469" t="s">
        <v>8309</v>
      </c>
      <c r="R469" t="s">
        <v>8315</v>
      </c>
      <c r="S469" s="9">
        <f t="shared" si="30"/>
        <v>41135.471458333333</v>
      </c>
      <c r="T469" s="9">
        <f t="shared" si="31"/>
        <v>41180.471458333333</v>
      </c>
    </row>
    <row r="470" spans="1:20" ht="43.5" hidden="1" x14ac:dyDescent="0.35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9">
        <f t="shared" si="30"/>
        <v>41040.959293981483</v>
      </c>
      <c r="T470" s="9">
        <f t="shared" si="31"/>
        <v>41100.952141203699</v>
      </c>
    </row>
    <row r="471" spans="1:20" ht="29" hidden="1" x14ac:dyDescent="0.35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9">
        <f t="shared" si="30"/>
        <v>41827.781527777777</v>
      </c>
      <c r="T471" s="9">
        <f t="shared" si="31"/>
        <v>41887.781527777777</v>
      </c>
    </row>
    <row r="472" spans="1:20" ht="43.5" hidden="1" x14ac:dyDescent="0.35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28"/>
        <v>1</v>
      </c>
      <c r="P472">
        <f t="shared" si="29"/>
        <v>25.5</v>
      </c>
      <c r="Q472" t="s">
        <v>8309</v>
      </c>
      <c r="R472" t="s">
        <v>8315</v>
      </c>
      <c r="S472" s="9">
        <f t="shared" si="30"/>
        <v>41604.959363425922</v>
      </c>
      <c r="T472" s="9">
        <f t="shared" si="31"/>
        <v>41654.958333333328</v>
      </c>
    </row>
    <row r="473" spans="1:20" ht="58" hidden="1" x14ac:dyDescent="0.35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28"/>
        <v>12</v>
      </c>
      <c r="P473">
        <f t="shared" si="29"/>
        <v>38.479999999999997</v>
      </c>
      <c r="Q473" t="s">
        <v>8309</v>
      </c>
      <c r="R473" t="s">
        <v>8315</v>
      </c>
      <c r="S473" s="9">
        <f t="shared" si="30"/>
        <v>41703.513645833329</v>
      </c>
      <c r="T473" s="9">
        <f t="shared" si="31"/>
        <v>41748.471979166665</v>
      </c>
    </row>
    <row r="474" spans="1:20" ht="43.5" hidden="1" x14ac:dyDescent="0.35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28"/>
        <v>18</v>
      </c>
      <c r="P474">
        <f t="shared" si="29"/>
        <v>28.2</v>
      </c>
      <c r="Q474" t="s">
        <v>8309</v>
      </c>
      <c r="R474" t="s">
        <v>8315</v>
      </c>
      <c r="S474" s="9">
        <f t="shared" si="30"/>
        <v>41844.714328703703</v>
      </c>
      <c r="T474" s="9">
        <f t="shared" si="31"/>
        <v>41874.714328703703</v>
      </c>
    </row>
    <row r="475" spans="1:20" ht="43.5" hidden="1" x14ac:dyDescent="0.35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28"/>
        <v>3</v>
      </c>
      <c r="P475">
        <f t="shared" si="29"/>
        <v>61.5</v>
      </c>
      <c r="Q475" t="s">
        <v>8309</v>
      </c>
      <c r="R475" t="s">
        <v>8315</v>
      </c>
      <c r="S475" s="9">
        <f t="shared" si="30"/>
        <v>41869.489803240736</v>
      </c>
      <c r="T475" s="9">
        <f t="shared" si="31"/>
        <v>41899.489803240736</v>
      </c>
    </row>
    <row r="476" spans="1:20" ht="43.5" hidden="1" x14ac:dyDescent="0.35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28"/>
        <v>0</v>
      </c>
      <c r="P476">
        <f t="shared" si="29"/>
        <v>1</v>
      </c>
      <c r="Q476" t="s">
        <v>8309</v>
      </c>
      <c r="R476" t="s">
        <v>8315</v>
      </c>
      <c r="S476" s="9">
        <f t="shared" si="30"/>
        <v>42753.120706018519</v>
      </c>
      <c r="T476" s="9">
        <f t="shared" si="31"/>
        <v>42783.120706018519</v>
      </c>
    </row>
    <row r="477" spans="1:20" ht="43.5" hidden="1" x14ac:dyDescent="0.35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9">
        <f t="shared" si="30"/>
        <v>42099.877812500003</v>
      </c>
      <c r="T477" s="9">
        <f t="shared" si="31"/>
        <v>42129.877812500003</v>
      </c>
    </row>
    <row r="478" spans="1:20" hidden="1" x14ac:dyDescent="0.35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28"/>
        <v>2</v>
      </c>
      <c r="P478">
        <f t="shared" si="29"/>
        <v>39.57</v>
      </c>
      <c r="Q478" t="s">
        <v>8309</v>
      </c>
      <c r="R478" t="s">
        <v>8315</v>
      </c>
      <c r="S478" s="9">
        <f t="shared" si="30"/>
        <v>41757.76667824074</v>
      </c>
      <c r="T478" s="9">
        <f t="shared" si="31"/>
        <v>41792.957638888889</v>
      </c>
    </row>
    <row r="479" spans="1:20" ht="43.5" hidden="1" x14ac:dyDescent="0.35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9">
        <f t="shared" si="30"/>
        <v>40987.626550925925</v>
      </c>
      <c r="T479" s="9">
        <f t="shared" si="31"/>
        <v>41047.626550925925</v>
      </c>
    </row>
    <row r="480" spans="1:20" ht="43.5" hidden="1" x14ac:dyDescent="0.35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9">
        <f t="shared" si="30"/>
        <v>42065.702650462961</v>
      </c>
      <c r="T480" s="9">
        <f t="shared" si="31"/>
        <v>42095.660983796297</v>
      </c>
    </row>
    <row r="481" spans="1:20" ht="43.5" hidden="1" x14ac:dyDescent="0.35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28"/>
        <v>33</v>
      </c>
      <c r="P481">
        <f t="shared" si="29"/>
        <v>88.8</v>
      </c>
      <c r="Q481" t="s">
        <v>8309</v>
      </c>
      <c r="R481" t="s">
        <v>8315</v>
      </c>
      <c r="S481" s="9">
        <f t="shared" si="30"/>
        <v>41904.199479166666</v>
      </c>
      <c r="T481" s="9">
        <f t="shared" si="31"/>
        <v>41964.24114583333</v>
      </c>
    </row>
    <row r="482" spans="1:20" ht="43.5" hidden="1" x14ac:dyDescent="0.35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28"/>
        <v>19</v>
      </c>
      <c r="P482">
        <f t="shared" si="29"/>
        <v>55.46</v>
      </c>
      <c r="Q482" t="s">
        <v>8309</v>
      </c>
      <c r="R482" t="s">
        <v>8315</v>
      </c>
      <c r="S482" s="9">
        <f t="shared" si="30"/>
        <v>41465.29184027778</v>
      </c>
      <c r="T482" s="9">
        <f t="shared" si="31"/>
        <v>41495.29184027778</v>
      </c>
    </row>
    <row r="483" spans="1:20" ht="43.5" hidden="1" x14ac:dyDescent="0.35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28"/>
        <v>6</v>
      </c>
      <c r="P483">
        <f t="shared" si="29"/>
        <v>87.14</v>
      </c>
      <c r="Q483" t="s">
        <v>8309</v>
      </c>
      <c r="R483" t="s">
        <v>8315</v>
      </c>
      <c r="S483" s="9">
        <f t="shared" si="30"/>
        <v>41162.46399305555</v>
      </c>
      <c r="T483" s="9">
        <f t="shared" si="31"/>
        <v>41192.46399305555</v>
      </c>
    </row>
    <row r="484" spans="1:20" ht="43.5" hidden="1" x14ac:dyDescent="0.35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28"/>
        <v>0</v>
      </c>
      <c r="P484">
        <f t="shared" si="29"/>
        <v>10</v>
      </c>
      <c r="Q484" t="s">
        <v>8309</v>
      </c>
      <c r="R484" t="s">
        <v>8315</v>
      </c>
      <c r="S484" s="9">
        <f t="shared" si="30"/>
        <v>42447.688541666663</v>
      </c>
      <c r="T484" s="9">
        <f t="shared" si="31"/>
        <v>42474.398611111108</v>
      </c>
    </row>
    <row r="485" spans="1:20" ht="43.5" hidden="1" x14ac:dyDescent="0.35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28"/>
        <v>50</v>
      </c>
      <c r="P485">
        <f t="shared" si="29"/>
        <v>51.22</v>
      </c>
      <c r="Q485" t="s">
        <v>8309</v>
      </c>
      <c r="R485" t="s">
        <v>8315</v>
      </c>
      <c r="S485" s="9">
        <f t="shared" si="30"/>
        <v>41242.989259259259</v>
      </c>
      <c r="T485" s="9">
        <f t="shared" si="31"/>
        <v>41302.989259259259</v>
      </c>
    </row>
    <row r="486" spans="1:20" ht="58" hidden="1" x14ac:dyDescent="0.35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28"/>
        <v>0</v>
      </c>
      <c r="P486">
        <f t="shared" si="29"/>
        <v>13.55</v>
      </c>
      <c r="Q486" t="s">
        <v>8309</v>
      </c>
      <c r="R486" t="s">
        <v>8315</v>
      </c>
      <c r="S486" s="9">
        <f t="shared" si="30"/>
        <v>42272.731157407405</v>
      </c>
      <c r="T486" s="9">
        <f t="shared" si="31"/>
        <v>42313.772824074076</v>
      </c>
    </row>
    <row r="487" spans="1:20" ht="29" hidden="1" x14ac:dyDescent="0.35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28"/>
        <v>22</v>
      </c>
      <c r="P487">
        <f t="shared" si="29"/>
        <v>66.52</v>
      </c>
      <c r="Q487" t="s">
        <v>8309</v>
      </c>
      <c r="R487" t="s">
        <v>8315</v>
      </c>
      <c r="S487" s="9">
        <f t="shared" si="30"/>
        <v>41381.297442129631</v>
      </c>
      <c r="T487" s="9">
        <f t="shared" si="31"/>
        <v>41411.297442129631</v>
      </c>
    </row>
    <row r="488" spans="1:20" ht="43.5" hidden="1" x14ac:dyDescent="0.35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28"/>
        <v>0</v>
      </c>
      <c r="P488">
        <f t="shared" si="29"/>
        <v>50</v>
      </c>
      <c r="Q488" t="s">
        <v>8309</v>
      </c>
      <c r="R488" t="s">
        <v>8315</v>
      </c>
      <c r="S488" s="9">
        <f t="shared" si="30"/>
        <v>41761.734247685185</v>
      </c>
      <c r="T488" s="9">
        <f t="shared" si="31"/>
        <v>41791.734247685185</v>
      </c>
    </row>
    <row r="489" spans="1:20" ht="43.5" hidden="1" x14ac:dyDescent="0.35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9">
        <f t="shared" si="30"/>
        <v>42669.386504629627</v>
      </c>
      <c r="T489" s="9">
        <f t="shared" si="31"/>
        <v>42729.428171296291</v>
      </c>
    </row>
    <row r="490" spans="1:20" ht="29" hidden="1" x14ac:dyDescent="0.35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9">
        <f t="shared" si="30"/>
        <v>42713.84606481481</v>
      </c>
      <c r="T490" s="9">
        <f t="shared" si="31"/>
        <v>42743.84606481481</v>
      </c>
    </row>
    <row r="491" spans="1:20" ht="43.5" hidden="1" x14ac:dyDescent="0.35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28"/>
        <v>0</v>
      </c>
      <c r="P491">
        <f t="shared" si="29"/>
        <v>71.67</v>
      </c>
      <c r="Q491" t="s">
        <v>8309</v>
      </c>
      <c r="R491" t="s">
        <v>8315</v>
      </c>
      <c r="S491" s="9">
        <f t="shared" si="30"/>
        <v>40882.273333333331</v>
      </c>
      <c r="T491" s="9">
        <f t="shared" si="31"/>
        <v>40913.272916666661</v>
      </c>
    </row>
    <row r="492" spans="1:20" hidden="1" x14ac:dyDescent="0.35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9">
        <f t="shared" si="30"/>
        <v>41113.760243055549</v>
      </c>
      <c r="T492" s="9">
        <f t="shared" si="31"/>
        <v>41143.760243055549</v>
      </c>
    </row>
    <row r="493" spans="1:20" ht="43.5" hidden="1" x14ac:dyDescent="0.35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9">
        <f t="shared" si="30"/>
        <v>42366.774293981478</v>
      </c>
      <c r="T493" s="9">
        <f t="shared" si="31"/>
        <v>42396.774293981478</v>
      </c>
    </row>
    <row r="494" spans="1:20" ht="43.5" hidden="1" x14ac:dyDescent="0.35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9">
        <f t="shared" si="30"/>
        <v>42595.826736111114</v>
      </c>
      <c r="T494" s="9">
        <f t="shared" si="31"/>
        <v>42655.826736111114</v>
      </c>
    </row>
    <row r="495" spans="1:20" ht="43.5" hidden="1" x14ac:dyDescent="0.35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9">
        <f t="shared" si="30"/>
        <v>42114.517800925925</v>
      </c>
      <c r="T495" s="9">
        <f t="shared" si="31"/>
        <v>42144.517800925925</v>
      </c>
    </row>
    <row r="496" spans="1:20" ht="43.5" hidden="1" x14ac:dyDescent="0.35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28"/>
        <v>0</v>
      </c>
      <c r="P496">
        <f t="shared" si="29"/>
        <v>10.33</v>
      </c>
      <c r="Q496" t="s">
        <v>8309</v>
      </c>
      <c r="R496" t="s">
        <v>8315</v>
      </c>
      <c r="S496" s="9">
        <f t="shared" si="30"/>
        <v>41799.62228009259</v>
      </c>
      <c r="T496" s="9">
        <f t="shared" si="31"/>
        <v>41822.916666666664</v>
      </c>
    </row>
    <row r="497" spans="1:20" ht="43.5" hidden="1" x14ac:dyDescent="0.35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9">
        <f t="shared" si="30"/>
        <v>42171.619270833333</v>
      </c>
      <c r="T497" s="9">
        <f t="shared" si="31"/>
        <v>42201.619270833333</v>
      </c>
    </row>
    <row r="498" spans="1:20" ht="29" hidden="1" x14ac:dyDescent="0.35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28"/>
        <v>0</v>
      </c>
      <c r="P498">
        <f t="shared" si="29"/>
        <v>1</v>
      </c>
      <c r="Q498" t="s">
        <v>8309</v>
      </c>
      <c r="R498" t="s">
        <v>8315</v>
      </c>
      <c r="S498" s="9">
        <f t="shared" si="30"/>
        <v>41620.723078703704</v>
      </c>
      <c r="T498" s="9">
        <f t="shared" si="31"/>
        <v>41680.723078703704</v>
      </c>
    </row>
    <row r="499" spans="1:20" hidden="1" x14ac:dyDescent="0.35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28"/>
        <v>1</v>
      </c>
      <c r="P499">
        <f t="shared" si="29"/>
        <v>10</v>
      </c>
      <c r="Q499" t="s">
        <v>8309</v>
      </c>
      <c r="R499" t="s">
        <v>8315</v>
      </c>
      <c r="S499" s="9">
        <f t="shared" si="30"/>
        <v>41944.829456018517</v>
      </c>
      <c r="T499" s="9">
        <f t="shared" si="31"/>
        <v>41997.999999999993</v>
      </c>
    </row>
    <row r="500" spans="1:20" ht="43.5" hidden="1" x14ac:dyDescent="0.35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28"/>
        <v>5</v>
      </c>
      <c r="P500">
        <f t="shared" si="29"/>
        <v>136.09</v>
      </c>
      <c r="Q500" t="s">
        <v>8309</v>
      </c>
      <c r="R500" t="s">
        <v>8315</v>
      </c>
      <c r="S500" s="9">
        <f t="shared" si="30"/>
        <v>40858.553807870368</v>
      </c>
      <c r="T500" s="9">
        <f t="shared" si="31"/>
        <v>40900.553807870368</v>
      </c>
    </row>
    <row r="501" spans="1:20" ht="58" hidden="1" x14ac:dyDescent="0.35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28"/>
        <v>10</v>
      </c>
      <c r="P501">
        <f t="shared" si="29"/>
        <v>73.459999999999994</v>
      </c>
      <c r="Q501" t="s">
        <v>8309</v>
      </c>
      <c r="R501" t="s">
        <v>8315</v>
      </c>
      <c r="S501" s="9">
        <f t="shared" si="30"/>
        <v>40043.687129629623</v>
      </c>
      <c r="T501" s="9">
        <f t="shared" si="31"/>
        <v>40098.665972222218</v>
      </c>
    </row>
    <row r="502" spans="1:20" ht="43.5" hidden="1" x14ac:dyDescent="0.35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28"/>
        <v>3</v>
      </c>
      <c r="P502">
        <f t="shared" si="29"/>
        <v>53.75</v>
      </c>
      <c r="Q502" t="s">
        <v>8309</v>
      </c>
      <c r="R502" t="s">
        <v>8315</v>
      </c>
      <c r="S502" s="9">
        <f t="shared" si="30"/>
        <v>40247.677673611106</v>
      </c>
      <c r="T502" s="9">
        <f t="shared" si="31"/>
        <v>40306.719444444439</v>
      </c>
    </row>
    <row r="503" spans="1:20" ht="43.5" hidden="1" x14ac:dyDescent="0.35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9">
        <f t="shared" si="30"/>
        <v>40703.026053240741</v>
      </c>
      <c r="T503" s="9">
        <f t="shared" si="31"/>
        <v>40733.026053240741</v>
      </c>
    </row>
    <row r="504" spans="1:20" ht="43.5" hidden="1" x14ac:dyDescent="0.35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28"/>
        <v>1</v>
      </c>
      <c r="P504">
        <f t="shared" si="29"/>
        <v>57.5</v>
      </c>
      <c r="Q504" t="s">
        <v>8309</v>
      </c>
      <c r="R504" t="s">
        <v>8315</v>
      </c>
      <c r="S504" s="9">
        <f t="shared" si="30"/>
        <v>40956.345196759255</v>
      </c>
      <c r="T504" s="9">
        <f t="shared" si="31"/>
        <v>40986.303530092591</v>
      </c>
    </row>
    <row r="505" spans="1:20" ht="43.5" hidden="1" x14ac:dyDescent="0.35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28"/>
        <v>2</v>
      </c>
      <c r="P505">
        <f t="shared" si="29"/>
        <v>12.67</v>
      </c>
      <c r="Q505" t="s">
        <v>8309</v>
      </c>
      <c r="R505" t="s">
        <v>8315</v>
      </c>
      <c r="S505" s="9">
        <f t="shared" si="30"/>
        <v>41991.318321759252</v>
      </c>
      <c r="T505" s="9">
        <f t="shared" si="31"/>
        <v>42021.318321759252</v>
      </c>
    </row>
    <row r="506" spans="1:20" ht="43.5" hidden="1" x14ac:dyDescent="0.35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28"/>
        <v>1</v>
      </c>
      <c r="P506">
        <f t="shared" si="29"/>
        <v>67</v>
      </c>
      <c r="Q506" t="s">
        <v>8309</v>
      </c>
      <c r="R506" t="s">
        <v>8315</v>
      </c>
      <c r="S506" s="9">
        <f t="shared" si="30"/>
        <v>40949.775312499994</v>
      </c>
      <c r="T506" s="9">
        <f t="shared" si="31"/>
        <v>41009.73364583333</v>
      </c>
    </row>
    <row r="507" spans="1:20" ht="43.5" hidden="1" x14ac:dyDescent="0.35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28"/>
        <v>0</v>
      </c>
      <c r="P507">
        <f t="shared" si="29"/>
        <v>3.71</v>
      </c>
      <c r="Q507" t="s">
        <v>8309</v>
      </c>
      <c r="R507" t="s">
        <v>8315</v>
      </c>
      <c r="S507" s="9">
        <f t="shared" si="30"/>
        <v>42317.889884259253</v>
      </c>
      <c r="T507" s="9">
        <f t="shared" si="31"/>
        <v>42362.889884259253</v>
      </c>
    </row>
    <row r="508" spans="1:20" ht="43.5" hidden="1" x14ac:dyDescent="0.35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28"/>
        <v>0</v>
      </c>
      <c r="P508">
        <f t="shared" si="29"/>
        <v>250</v>
      </c>
      <c r="Q508" t="s">
        <v>8309</v>
      </c>
      <c r="R508" t="s">
        <v>8315</v>
      </c>
      <c r="S508" s="9">
        <f t="shared" si="30"/>
        <v>41466.343981481477</v>
      </c>
      <c r="T508" s="9">
        <f t="shared" si="31"/>
        <v>41496.343981481477</v>
      </c>
    </row>
    <row r="509" spans="1:20" ht="43.5" hidden="1" x14ac:dyDescent="0.35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28"/>
        <v>3</v>
      </c>
      <c r="P509">
        <f t="shared" si="29"/>
        <v>64</v>
      </c>
      <c r="Q509" t="s">
        <v>8309</v>
      </c>
      <c r="R509" t="s">
        <v>8315</v>
      </c>
      <c r="S509" s="9">
        <f t="shared" si="30"/>
        <v>41156.750659722216</v>
      </c>
      <c r="T509" s="9">
        <f t="shared" si="31"/>
        <v>41201.750659722216</v>
      </c>
    </row>
    <row r="510" spans="1:20" ht="43.5" hidden="1" x14ac:dyDescent="0.35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28"/>
        <v>1</v>
      </c>
      <c r="P510">
        <f t="shared" si="29"/>
        <v>133.33000000000001</v>
      </c>
      <c r="Q510" t="s">
        <v>8309</v>
      </c>
      <c r="R510" t="s">
        <v>8315</v>
      </c>
      <c r="S510" s="9">
        <f t="shared" si="30"/>
        <v>40994.815983796296</v>
      </c>
      <c r="T510" s="9">
        <f t="shared" si="31"/>
        <v>41054.384722222218</v>
      </c>
    </row>
    <row r="511" spans="1:20" ht="43.5" hidden="1" x14ac:dyDescent="0.35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28"/>
        <v>0</v>
      </c>
      <c r="P511">
        <f t="shared" si="29"/>
        <v>10</v>
      </c>
      <c r="Q511" t="s">
        <v>8309</v>
      </c>
      <c r="R511" t="s">
        <v>8315</v>
      </c>
      <c r="S511" s="9">
        <f t="shared" si="30"/>
        <v>42153.423263888886</v>
      </c>
      <c r="T511" s="9">
        <f t="shared" si="31"/>
        <v>42183.423263888886</v>
      </c>
    </row>
    <row r="512" spans="1:20" ht="43.5" hidden="1" x14ac:dyDescent="0.35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9">
        <f t="shared" si="30"/>
        <v>42399.968043981477</v>
      </c>
      <c r="T512" s="9">
        <f t="shared" si="31"/>
        <v>42429.968043981477</v>
      </c>
    </row>
    <row r="513" spans="1:20" ht="43.5" hidden="1" x14ac:dyDescent="0.35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9">
        <f t="shared" si="30"/>
        <v>41340.09469907407</v>
      </c>
      <c r="T513" s="9">
        <f t="shared" si="31"/>
        <v>41370.053032407406</v>
      </c>
    </row>
    <row r="514" spans="1:20" ht="43.5" hidden="1" x14ac:dyDescent="0.35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ref="O514:O577" si="32">ROUND((E514/D514)*100,0)</f>
        <v>0</v>
      </c>
      <c r="P514">
        <f t="shared" ref="P514:P577" si="33">ROUND(E514/L514,2)</f>
        <v>5.5</v>
      </c>
      <c r="Q514" t="s">
        <v>8309</v>
      </c>
      <c r="R514" t="s">
        <v>8315</v>
      </c>
      <c r="S514" s="9">
        <f t="shared" si="30"/>
        <v>42649.533877314818</v>
      </c>
      <c r="T514" s="9">
        <f t="shared" si="31"/>
        <v>42694.575543981475</v>
      </c>
    </row>
    <row r="515" spans="1:20" ht="29" hidden="1" x14ac:dyDescent="0.35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si="32"/>
        <v>14</v>
      </c>
      <c r="P515">
        <f t="shared" si="33"/>
        <v>102.38</v>
      </c>
      <c r="Q515" t="s">
        <v>8309</v>
      </c>
      <c r="R515" t="s">
        <v>8315</v>
      </c>
      <c r="S515" s="9">
        <f t="shared" ref="S515:S578" si="34">(J515/86400)+25569+(-5/24)</f>
        <v>42552.445659722223</v>
      </c>
      <c r="T515" s="9">
        <f t="shared" ref="T515:T578" si="35">(I515/86400)+25569+(-5/24)</f>
        <v>42597.083333333336</v>
      </c>
    </row>
    <row r="516" spans="1:20" ht="43.5" hidden="1" x14ac:dyDescent="0.35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32"/>
        <v>3</v>
      </c>
      <c r="P516">
        <f t="shared" si="33"/>
        <v>16.670000000000002</v>
      </c>
      <c r="Q516" t="s">
        <v>8309</v>
      </c>
      <c r="R516" t="s">
        <v>8315</v>
      </c>
      <c r="S516" s="9">
        <f t="shared" si="34"/>
        <v>41830.405636574069</v>
      </c>
      <c r="T516" s="9">
        <f t="shared" si="35"/>
        <v>41860.405636574069</v>
      </c>
    </row>
    <row r="517" spans="1:20" ht="29" hidden="1" x14ac:dyDescent="0.35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32"/>
        <v>25</v>
      </c>
      <c r="P517">
        <f t="shared" si="33"/>
        <v>725.03</v>
      </c>
      <c r="Q517" t="s">
        <v>8309</v>
      </c>
      <c r="R517" t="s">
        <v>8315</v>
      </c>
      <c r="S517" s="9">
        <f t="shared" si="34"/>
        <v>42327.282418981478</v>
      </c>
      <c r="T517" s="9">
        <f t="shared" si="35"/>
        <v>42367.282418981478</v>
      </c>
    </row>
    <row r="518" spans="1:20" ht="29" hidden="1" x14ac:dyDescent="0.35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9">
        <f t="shared" si="34"/>
        <v>42091.570370370369</v>
      </c>
      <c r="T518" s="9">
        <f t="shared" si="35"/>
        <v>42151.570370370369</v>
      </c>
    </row>
    <row r="519" spans="1:20" ht="43.5" hidden="1" x14ac:dyDescent="0.35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32"/>
        <v>1</v>
      </c>
      <c r="P519">
        <f t="shared" si="33"/>
        <v>68.33</v>
      </c>
      <c r="Q519" t="s">
        <v>8309</v>
      </c>
      <c r="R519" t="s">
        <v>8315</v>
      </c>
      <c r="S519" s="9">
        <f t="shared" si="34"/>
        <v>42738.406956018516</v>
      </c>
      <c r="T519" s="9">
        <f t="shared" si="35"/>
        <v>42768.406956018516</v>
      </c>
    </row>
    <row r="520" spans="1:20" ht="43.5" hidden="1" x14ac:dyDescent="0.35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9">
        <f t="shared" si="34"/>
        <v>42223.407685185179</v>
      </c>
      <c r="T520" s="9">
        <f t="shared" si="35"/>
        <v>42253.406944444439</v>
      </c>
    </row>
    <row r="521" spans="1:20" ht="43.5" hidden="1" x14ac:dyDescent="0.35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32"/>
        <v>23</v>
      </c>
      <c r="P521">
        <f t="shared" si="33"/>
        <v>39.229999999999997</v>
      </c>
      <c r="Q521" t="s">
        <v>8309</v>
      </c>
      <c r="R521" t="s">
        <v>8315</v>
      </c>
      <c r="S521" s="9">
        <f t="shared" si="34"/>
        <v>41218.183113425919</v>
      </c>
      <c r="T521" s="9">
        <f t="shared" si="35"/>
        <v>41248.183113425919</v>
      </c>
    </row>
    <row r="522" spans="1:20" ht="43.5" x14ac:dyDescent="0.35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32"/>
        <v>102</v>
      </c>
      <c r="P522">
        <f t="shared" si="33"/>
        <v>150.15</v>
      </c>
      <c r="Q522" t="s">
        <v>8316</v>
      </c>
      <c r="R522" t="s">
        <v>8317</v>
      </c>
      <c r="S522" s="9">
        <f t="shared" si="34"/>
        <v>42318.493761574071</v>
      </c>
      <c r="T522" s="9">
        <f t="shared" si="35"/>
        <v>42348.493761574071</v>
      </c>
    </row>
    <row r="523" spans="1:20" ht="43.5" x14ac:dyDescent="0.35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32"/>
        <v>105</v>
      </c>
      <c r="P523">
        <f t="shared" si="33"/>
        <v>93.43</v>
      </c>
      <c r="Q523" t="s">
        <v>8316</v>
      </c>
      <c r="R523" t="s">
        <v>8317</v>
      </c>
      <c r="S523" s="9">
        <f t="shared" si="34"/>
        <v>42645.884479166663</v>
      </c>
      <c r="T523" s="9">
        <f t="shared" si="35"/>
        <v>42674.999305555553</v>
      </c>
    </row>
    <row r="524" spans="1:20" ht="29" x14ac:dyDescent="0.35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32"/>
        <v>115</v>
      </c>
      <c r="P524">
        <f t="shared" si="33"/>
        <v>110.97</v>
      </c>
      <c r="Q524" t="s">
        <v>8316</v>
      </c>
      <c r="R524" t="s">
        <v>8317</v>
      </c>
      <c r="S524" s="9">
        <f t="shared" si="34"/>
        <v>42429.832465277774</v>
      </c>
      <c r="T524" s="9">
        <f t="shared" si="35"/>
        <v>42449.790798611109</v>
      </c>
    </row>
    <row r="525" spans="1:20" ht="43.5" x14ac:dyDescent="0.35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32"/>
        <v>121</v>
      </c>
      <c r="P525">
        <f t="shared" si="33"/>
        <v>71.790000000000006</v>
      </c>
      <c r="Q525" t="s">
        <v>8316</v>
      </c>
      <c r="R525" t="s">
        <v>8317</v>
      </c>
      <c r="S525" s="9">
        <f t="shared" si="34"/>
        <v>42237.924490740734</v>
      </c>
      <c r="T525" s="9">
        <f t="shared" si="35"/>
        <v>42267.924490740734</v>
      </c>
    </row>
    <row r="526" spans="1:20" ht="43.5" x14ac:dyDescent="0.35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32"/>
        <v>109</v>
      </c>
      <c r="P526">
        <f t="shared" si="33"/>
        <v>29.26</v>
      </c>
      <c r="Q526" t="s">
        <v>8316</v>
      </c>
      <c r="R526" t="s">
        <v>8317</v>
      </c>
      <c r="S526" s="9">
        <f t="shared" si="34"/>
        <v>42492.508900462963</v>
      </c>
      <c r="T526" s="9">
        <f t="shared" si="35"/>
        <v>42522.508900462963</v>
      </c>
    </row>
    <row r="527" spans="1:20" ht="43.5" x14ac:dyDescent="0.35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9">
        <f t="shared" si="34"/>
        <v>41850.192604166667</v>
      </c>
      <c r="T527" s="9">
        <f t="shared" si="35"/>
        <v>41895.192604166667</v>
      </c>
    </row>
    <row r="528" spans="1:20" ht="43.5" x14ac:dyDescent="0.35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32"/>
        <v>114</v>
      </c>
      <c r="P528">
        <f t="shared" si="33"/>
        <v>74.349999999999994</v>
      </c>
      <c r="Q528" t="s">
        <v>8316</v>
      </c>
      <c r="R528" t="s">
        <v>8317</v>
      </c>
      <c r="S528" s="9">
        <f t="shared" si="34"/>
        <v>42192.383611111109</v>
      </c>
      <c r="T528" s="9">
        <f t="shared" si="35"/>
        <v>42223.499999999993</v>
      </c>
    </row>
    <row r="529" spans="1:20" ht="43.5" x14ac:dyDescent="0.35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32"/>
        <v>101</v>
      </c>
      <c r="P529">
        <f t="shared" si="33"/>
        <v>63.83</v>
      </c>
      <c r="Q529" t="s">
        <v>8316</v>
      </c>
      <c r="R529" t="s">
        <v>8317</v>
      </c>
      <c r="S529" s="9">
        <f t="shared" si="34"/>
        <v>42752.997291666667</v>
      </c>
      <c r="T529" s="9">
        <f t="shared" si="35"/>
        <v>42783.461805555555</v>
      </c>
    </row>
    <row r="530" spans="1:20" x14ac:dyDescent="0.35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32"/>
        <v>116</v>
      </c>
      <c r="P530">
        <f t="shared" si="33"/>
        <v>44.33</v>
      </c>
      <c r="Q530" t="s">
        <v>8316</v>
      </c>
      <c r="R530" t="s">
        <v>8317</v>
      </c>
      <c r="S530" s="9">
        <f t="shared" si="34"/>
        <v>42155.71188657407</v>
      </c>
      <c r="T530" s="9">
        <f t="shared" si="35"/>
        <v>42176.680555555555</v>
      </c>
    </row>
    <row r="531" spans="1:20" ht="43.5" x14ac:dyDescent="0.35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32"/>
        <v>130</v>
      </c>
      <c r="P531">
        <f t="shared" si="33"/>
        <v>86.94</v>
      </c>
      <c r="Q531" t="s">
        <v>8316</v>
      </c>
      <c r="R531" t="s">
        <v>8317</v>
      </c>
      <c r="S531" s="9">
        <f t="shared" si="34"/>
        <v>42724.822847222218</v>
      </c>
      <c r="T531" s="9">
        <f t="shared" si="35"/>
        <v>42745.999999999993</v>
      </c>
    </row>
    <row r="532" spans="1:20" ht="43.5" x14ac:dyDescent="0.35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32"/>
        <v>108</v>
      </c>
      <c r="P532">
        <f t="shared" si="33"/>
        <v>126.55</v>
      </c>
      <c r="Q532" t="s">
        <v>8316</v>
      </c>
      <c r="R532" t="s">
        <v>8317</v>
      </c>
      <c r="S532" s="9">
        <f t="shared" si="34"/>
        <v>42157.382731481477</v>
      </c>
      <c r="T532" s="9">
        <f t="shared" si="35"/>
        <v>42178.874999999993</v>
      </c>
    </row>
    <row r="533" spans="1:20" ht="43.5" x14ac:dyDescent="0.35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32"/>
        <v>100</v>
      </c>
      <c r="P533">
        <f t="shared" si="33"/>
        <v>129.03</v>
      </c>
      <c r="Q533" t="s">
        <v>8316</v>
      </c>
      <c r="R533" t="s">
        <v>8317</v>
      </c>
      <c r="S533" s="9">
        <f t="shared" si="34"/>
        <v>42675.856817129628</v>
      </c>
      <c r="T533" s="9">
        <f t="shared" si="35"/>
        <v>42721.082638888889</v>
      </c>
    </row>
    <row r="534" spans="1:20" ht="43.5" x14ac:dyDescent="0.35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32"/>
        <v>123</v>
      </c>
      <c r="P534">
        <f t="shared" si="33"/>
        <v>71.239999999999995</v>
      </c>
      <c r="Q534" t="s">
        <v>8316</v>
      </c>
      <c r="R534" t="s">
        <v>8317</v>
      </c>
      <c r="S534" s="9">
        <f t="shared" si="34"/>
        <v>42472.798703703702</v>
      </c>
      <c r="T534" s="9">
        <f t="shared" si="35"/>
        <v>42502.798703703702</v>
      </c>
    </row>
    <row r="535" spans="1:20" ht="43.5" x14ac:dyDescent="0.35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32"/>
        <v>100</v>
      </c>
      <c r="P535">
        <f t="shared" si="33"/>
        <v>117.88</v>
      </c>
      <c r="Q535" t="s">
        <v>8316</v>
      </c>
      <c r="R535" t="s">
        <v>8317</v>
      </c>
      <c r="S535" s="9">
        <f t="shared" si="34"/>
        <v>42482.226446759254</v>
      </c>
      <c r="T535" s="9">
        <f t="shared" si="35"/>
        <v>42506.226446759254</v>
      </c>
    </row>
    <row r="536" spans="1:20" ht="43.5" x14ac:dyDescent="0.35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32"/>
        <v>105</v>
      </c>
      <c r="P536">
        <f t="shared" si="33"/>
        <v>327.08</v>
      </c>
      <c r="Q536" t="s">
        <v>8316</v>
      </c>
      <c r="R536" t="s">
        <v>8317</v>
      </c>
      <c r="S536" s="9">
        <f t="shared" si="34"/>
        <v>42270.602662037032</v>
      </c>
      <c r="T536" s="9">
        <f t="shared" si="35"/>
        <v>42309.749999999993</v>
      </c>
    </row>
    <row r="537" spans="1:20" ht="29" x14ac:dyDescent="0.35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32"/>
        <v>103</v>
      </c>
      <c r="P537">
        <f t="shared" si="33"/>
        <v>34.75</v>
      </c>
      <c r="Q537" t="s">
        <v>8316</v>
      </c>
      <c r="R537" t="s">
        <v>8317</v>
      </c>
      <c r="S537" s="9">
        <f t="shared" si="34"/>
        <v>42711.336863425924</v>
      </c>
      <c r="T537" s="9">
        <f t="shared" si="35"/>
        <v>42741.336863425924</v>
      </c>
    </row>
    <row r="538" spans="1:20" ht="43.5" x14ac:dyDescent="0.35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32"/>
        <v>118</v>
      </c>
      <c r="P538">
        <f t="shared" si="33"/>
        <v>100.06</v>
      </c>
      <c r="Q538" t="s">
        <v>8316</v>
      </c>
      <c r="R538" t="s">
        <v>8317</v>
      </c>
      <c r="S538" s="9">
        <f t="shared" si="34"/>
        <v>42179.136655092589</v>
      </c>
      <c r="T538" s="9">
        <f t="shared" si="35"/>
        <v>42219.541666666664</v>
      </c>
    </row>
    <row r="539" spans="1:20" ht="43.5" x14ac:dyDescent="0.35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32"/>
        <v>121</v>
      </c>
      <c r="P539">
        <f t="shared" si="33"/>
        <v>40.85</v>
      </c>
      <c r="Q539" t="s">
        <v>8316</v>
      </c>
      <c r="R539" t="s">
        <v>8317</v>
      </c>
      <c r="S539" s="9">
        <f t="shared" si="34"/>
        <v>42282.560081018521</v>
      </c>
      <c r="T539" s="9">
        <f t="shared" si="35"/>
        <v>42312.601747685178</v>
      </c>
    </row>
    <row r="540" spans="1:20" ht="43.5" x14ac:dyDescent="0.35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32"/>
        <v>302</v>
      </c>
      <c r="P540">
        <f t="shared" si="33"/>
        <v>252.02</v>
      </c>
      <c r="Q540" t="s">
        <v>8316</v>
      </c>
      <c r="R540" t="s">
        <v>8317</v>
      </c>
      <c r="S540" s="9">
        <f t="shared" si="34"/>
        <v>42473.586377314808</v>
      </c>
      <c r="T540" s="9">
        <f t="shared" si="35"/>
        <v>42503.586377314808</v>
      </c>
    </row>
    <row r="541" spans="1:20" ht="43.5" x14ac:dyDescent="0.35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32"/>
        <v>101</v>
      </c>
      <c r="P541">
        <f t="shared" si="33"/>
        <v>25.16</v>
      </c>
      <c r="Q541" t="s">
        <v>8316</v>
      </c>
      <c r="R541" t="s">
        <v>8317</v>
      </c>
      <c r="S541" s="9">
        <f t="shared" si="34"/>
        <v>42534.841516203705</v>
      </c>
      <c r="T541" s="9">
        <f t="shared" si="35"/>
        <v>42555.841516203705</v>
      </c>
    </row>
    <row r="542" spans="1:20" ht="58" hidden="1" x14ac:dyDescent="0.35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32"/>
        <v>0</v>
      </c>
      <c r="P542">
        <f t="shared" si="33"/>
        <v>1</v>
      </c>
      <c r="Q542" t="s">
        <v>8318</v>
      </c>
      <c r="R542" t="s">
        <v>8319</v>
      </c>
      <c r="S542" s="9">
        <f t="shared" si="34"/>
        <v>42009.608865740738</v>
      </c>
      <c r="T542" s="9">
        <f t="shared" si="35"/>
        <v>42039.608865740738</v>
      </c>
    </row>
    <row r="543" spans="1:20" ht="43.5" hidden="1" x14ac:dyDescent="0.35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32"/>
        <v>1</v>
      </c>
      <c r="P543">
        <f t="shared" si="33"/>
        <v>25</v>
      </c>
      <c r="Q543" t="s">
        <v>8318</v>
      </c>
      <c r="R543" t="s">
        <v>8319</v>
      </c>
      <c r="S543" s="9">
        <f t="shared" si="34"/>
        <v>42275.838356481479</v>
      </c>
      <c r="T543" s="9">
        <f t="shared" si="35"/>
        <v>42305.838356481479</v>
      </c>
    </row>
    <row r="544" spans="1:20" ht="43.5" hidden="1" x14ac:dyDescent="0.35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32"/>
        <v>0</v>
      </c>
      <c r="P544">
        <f t="shared" si="33"/>
        <v>1</v>
      </c>
      <c r="Q544" t="s">
        <v>8318</v>
      </c>
      <c r="R544" t="s">
        <v>8319</v>
      </c>
      <c r="S544" s="9">
        <f t="shared" si="34"/>
        <v>42433.529120370367</v>
      </c>
      <c r="T544" s="9">
        <f t="shared" si="35"/>
        <v>42493.487453703703</v>
      </c>
    </row>
    <row r="545" spans="1:20" ht="43.5" hidden="1" x14ac:dyDescent="0.35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32"/>
        <v>0</v>
      </c>
      <c r="P545">
        <f t="shared" si="33"/>
        <v>35</v>
      </c>
      <c r="Q545" t="s">
        <v>8318</v>
      </c>
      <c r="R545" t="s">
        <v>8319</v>
      </c>
      <c r="S545" s="9">
        <f t="shared" si="34"/>
        <v>41913.88381944444</v>
      </c>
      <c r="T545" s="9">
        <f t="shared" si="35"/>
        <v>41943.88381944444</v>
      </c>
    </row>
    <row r="546" spans="1:20" ht="43.5" hidden="1" x14ac:dyDescent="0.35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32"/>
        <v>1</v>
      </c>
      <c r="P546">
        <f t="shared" si="33"/>
        <v>3</v>
      </c>
      <c r="Q546" t="s">
        <v>8318</v>
      </c>
      <c r="R546" t="s">
        <v>8319</v>
      </c>
      <c r="S546" s="9">
        <f t="shared" si="34"/>
        <v>42525.448611111111</v>
      </c>
      <c r="T546" s="9">
        <f t="shared" si="35"/>
        <v>42555.448611111111</v>
      </c>
    </row>
    <row r="547" spans="1:20" ht="43.5" hidden="1" x14ac:dyDescent="0.35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32"/>
        <v>27</v>
      </c>
      <c r="P547">
        <f t="shared" si="33"/>
        <v>402.71</v>
      </c>
      <c r="Q547" t="s">
        <v>8318</v>
      </c>
      <c r="R547" t="s">
        <v>8319</v>
      </c>
      <c r="S547" s="9">
        <f t="shared" si="34"/>
        <v>42283.38413194444</v>
      </c>
      <c r="T547" s="9">
        <f t="shared" si="35"/>
        <v>42323.425798611112</v>
      </c>
    </row>
    <row r="548" spans="1:20" ht="43.5" hidden="1" x14ac:dyDescent="0.35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32"/>
        <v>0</v>
      </c>
      <c r="P548">
        <f t="shared" si="33"/>
        <v>26</v>
      </c>
      <c r="Q548" t="s">
        <v>8318</v>
      </c>
      <c r="R548" t="s">
        <v>8319</v>
      </c>
      <c r="S548" s="9">
        <f t="shared" si="34"/>
        <v>42249.459664351853</v>
      </c>
      <c r="T548" s="9">
        <f t="shared" si="35"/>
        <v>42294.459664351853</v>
      </c>
    </row>
    <row r="549" spans="1:20" ht="43.5" hidden="1" x14ac:dyDescent="0.35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9">
        <f t="shared" si="34"/>
        <v>42380.488009259258</v>
      </c>
      <c r="T549" s="9">
        <f t="shared" si="35"/>
        <v>42410.488009259258</v>
      </c>
    </row>
    <row r="550" spans="1:20" ht="43.5" hidden="1" x14ac:dyDescent="0.35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32"/>
        <v>0</v>
      </c>
      <c r="P550">
        <f t="shared" si="33"/>
        <v>9</v>
      </c>
      <c r="Q550" t="s">
        <v>8318</v>
      </c>
      <c r="R550" t="s">
        <v>8319</v>
      </c>
      <c r="S550" s="9">
        <f t="shared" si="34"/>
        <v>42276.695</v>
      </c>
      <c r="T550" s="9">
        <f t="shared" si="35"/>
        <v>42306.695</v>
      </c>
    </row>
    <row r="551" spans="1:20" ht="43.5" hidden="1" x14ac:dyDescent="0.35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32"/>
        <v>3</v>
      </c>
      <c r="P551">
        <f t="shared" si="33"/>
        <v>8.5</v>
      </c>
      <c r="Q551" t="s">
        <v>8318</v>
      </c>
      <c r="R551" t="s">
        <v>8319</v>
      </c>
      <c r="S551" s="9">
        <f t="shared" si="34"/>
        <v>42163.428495370368</v>
      </c>
      <c r="T551" s="9">
        <f t="shared" si="35"/>
        <v>42193.428495370368</v>
      </c>
    </row>
    <row r="552" spans="1:20" ht="43.5" hidden="1" x14ac:dyDescent="0.35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32"/>
        <v>1</v>
      </c>
      <c r="P552">
        <f t="shared" si="33"/>
        <v>8.75</v>
      </c>
      <c r="Q552" t="s">
        <v>8318</v>
      </c>
      <c r="R552" t="s">
        <v>8319</v>
      </c>
      <c r="S552" s="9">
        <f t="shared" si="34"/>
        <v>42753.47042824074</v>
      </c>
      <c r="T552" s="9">
        <f t="shared" si="35"/>
        <v>42765.999999999993</v>
      </c>
    </row>
    <row r="553" spans="1:20" ht="43.5" hidden="1" x14ac:dyDescent="0.35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32"/>
        <v>5</v>
      </c>
      <c r="P553">
        <f t="shared" si="33"/>
        <v>135.04</v>
      </c>
      <c r="Q553" t="s">
        <v>8318</v>
      </c>
      <c r="R553" t="s">
        <v>8319</v>
      </c>
      <c r="S553" s="9">
        <f t="shared" si="34"/>
        <v>42173.067407407405</v>
      </c>
      <c r="T553" s="9">
        <f t="shared" si="35"/>
        <v>42217.536805555552</v>
      </c>
    </row>
    <row r="554" spans="1:20" ht="43.5" hidden="1" x14ac:dyDescent="0.35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9">
        <f t="shared" si="34"/>
        <v>42318.408518518518</v>
      </c>
      <c r="T554" s="9">
        <f t="shared" si="35"/>
        <v>42378.408518518518</v>
      </c>
    </row>
    <row r="555" spans="1:20" ht="43.5" hidden="1" x14ac:dyDescent="0.35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32"/>
        <v>0</v>
      </c>
      <c r="P555">
        <f t="shared" si="33"/>
        <v>20.5</v>
      </c>
      <c r="Q555" t="s">
        <v>8318</v>
      </c>
      <c r="R555" t="s">
        <v>8319</v>
      </c>
      <c r="S555" s="9">
        <f t="shared" si="34"/>
        <v>41927.511469907404</v>
      </c>
      <c r="T555" s="9">
        <f t="shared" si="35"/>
        <v>41957.553136574068</v>
      </c>
    </row>
    <row r="556" spans="1:20" ht="43.5" hidden="1" x14ac:dyDescent="0.35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32"/>
        <v>37</v>
      </c>
      <c r="P556">
        <f t="shared" si="33"/>
        <v>64.36</v>
      </c>
      <c r="Q556" t="s">
        <v>8318</v>
      </c>
      <c r="R556" t="s">
        <v>8319</v>
      </c>
      <c r="S556" s="9">
        <f t="shared" si="34"/>
        <v>41901.476527777777</v>
      </c>
      <c r="T556" s="9">
        <f t="shared" si="35"/>
        <v>41931.476527777777</v>
      </c>
    </row>
    <row r="557" spans="1:20" ht="43.5" hidden="1" x14ac:dyDescent="0.35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9">
        <f t="shared" si="34"/>
        <v>42503.145173611112</v>
      </c>
      <c r="T557" s="9">
        <f t="shared" si="35"/>
        <v>42533.145173611112</v>
      </c>
    </row>
    <row r="558" spans="1:20" ht="29" hidden="1" x14ac:dyDescent="0.35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32"/>
        <v>3</v>
      </c>
      <c r="P558">
        <f t="shared" si="33"/>
        <v>200</v>
      </c>
      <c r="Q558" t="s">
        <v>8318</v>
      </c>
      <c r="R558" t="s">
        <v>8319</v>
      </c>
      <c r="S558" s="9">
        <f t="shared" si="34"/>
        <v>42345.651817129627</v>
      </c>
      <c r="T558" s="9">
        <f t="shared" si="35"/>
        <v>42375.651817129627</v>
      </c>
    </row>
    <row r="559" spans="1:20" ht="43.5" hidden="1" x14ac:dyDescent="0.35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32"/>
        <v>1</v>
      </c>
      <c r="P559">
        <f t="shared" si="33"/>
        <v>68.3</v>
      </c>
      <c r="Q559" t="s">
        <v>8318</v>
      </c>
      <c r="R559" t="s">
        <v>8319</v>
      </c>
      <c r="S559" s="9">
        <f t="shared" si="34"/>
        <v>42676.733831018515</v>
      </c>
      <c r="T559" s="9">
        <f t="shared" si="35"/>
        <v>42706.775497685179</v>
      </c>
    </row>
    <row r="560" spans="1:20" ht="43.5" hidden="1" x14ac:dyDescent="0.35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9">
        <f t="shared" si="34"/>
        <v>42057.674826388888</v>
      </c>
      <c r="T560" s="9">
        <f t="shared" si="35"/>
        <v>42087.633159722223</v>
      </c>
    </row>
    <row r="561" spans="1:20" ht="43.5" hidden="1" x14ac:dyDescent="0.35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32"/>
        <v>0</v>
      </c>
      <c r="P561">
        <f t="shared" si="33"/>
        <v>50</v>
      </c>
      <c r="Q561" t="s">
        <v>8318</v>
      </c>
      <c r="R561" t="s">
        <v>8319</v>
      </c>
      <c r="S561" s="9">
        <f t="shared" si="34"/>
        <v>42321.074768518512</v>
      </c>
      <c r="T561" s="9">
        <f t="shared" si="35"/>
        <v>42351.074768518512</v>
      </c>
    </row>
    <row r="562" spans="1:20" ht="43.5" hidden="1" x14ac:dyDescent="0.35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32"/>
        <v>0</v>
      </c>
      <c r="P562">
        <f t="shared" si="33"/>
        <v>4</v>
      </c>
      <c r="Q562" t="s">
        <v>8318</v>
      </c>
      <c r="R562" t="s">
        <v>8319</v>
      </c>
      <c r="S562" s="9">
        <f t="shared" si="34"/>
        <v>41960.563020833331</v>
      </c>
      <c r="T562" s="9">
        <f t="shared" si="35"/>
        <v>41990.563020833331</v>
      </c>
    </row>
    <row r="563" spans="1:20" ht="43.5" hidden="1" x14ac:dyDescent="0.35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32"/>
        <v>0</v>
      </c>
      <c r="P563">
        <f t="shared" si="33"/>
        <v>27.5</v>
      </c>
      <c r="Q563" t="s">
        <v>8318</v>
      </c>
      <c r="R563" t="s">
        <v>8319</v>
      </c>
      <c r="S563" s="9">
        <f t="shared" si="34"/>
        <v>42268.450381944444</v>
      </c>
      <c r="T563" s="9">
        <f t="shared" si="35"/>
        <v>42303.450381944444</v>
      </c>
    </row>
    <row r="564" spans="1:20" ht="43.5" hidden="1" x14ac:dyDescent="0.35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9">
        <f t="shared" si="34"/>
        <v>42692.180729166663</v>
      </c>
      <c r="T564" s="9">
        <f t="shared" si="35"/>
        <v>42722.180729166663</v>
      </c>
    </row>
    <row r="565" spans="1:20" ht="43.5" hidden="1" x14ac:dyDescent="0.35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32"/>
        <v>0</v>
      </c>
      <c r="P565">
        <f t="shared" si="33"/>
        <v>34</v>
      </c>
      <c r="Q565" t="s">
        <v>8318</v>
      </c>
      <c r="R565" t="s">
        <v>8319</v>
      </c>
      <c r="S565" s="9">
        <f t="shared" si="34"/>
        <v>42021.861655092587</v>
      </c>
      <c r="T565" s="9">
        <f t="shared" si="35"/>
        <v>42051.861655092587</v>
      </c>
    </row>
    <row r="566" spans="1:20" ht="43.5" hidden="1" x14ac:dyDescent="0.35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32"/>
        <v>0</v>
      </c>
      <c r="P566">
        <f t="shared" si="33"/>
        <v>1</v>
      </c>
      <c r="Q566" t="s">
        <v>8318</v>
      </c>
      <c r="R566" t="s">
        <v>8319</v>
      </c>
      <c r="S566" s="9">
        <f t="shared" si="34"/>
        <v>42411.734664351847</v>
      </c>
      <c r="T566" s="9">
        <f t="shared" si="35"/>
        <v>42441.734664351847</v>
      </c>
    </row>
    <row r="567" spans="1:20" ht="43.5" hidden="1" x14ac:dyDescent="0.35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9">
        <f t="shared" si="34"/>
        <v>42165.576956018514</v>
      </c>
      <c r="T567" s="9">
        <f t="shared" si="35"/>
        <v>42195.576956018514</v>
      </c>
    </row>
    <row r="568" spans="1:20" ht="43.5" hidden="1" x14ac:dyDescent="0.35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32"/>
        <v>0</v>
      </c>
      <c r="P568">
        <f t="shared" si="33"/>
        <v>1</v>
      </c>
      <c r="Q568" t="s">
        <v>8318</v>
      </c>
      <c r="R568" t="s">
        <v>8319</v>
      </c>
      <c r="S568" s="9">
        <f t="shared" si="34"/>
        <v>42535.476076388884</v>
      </c>
      <c r="T568" s="9">
        <f t="shared" si="35"/>
        <v>42565.476076388884</v>
      </c>
    </row>
    <row r="569" spans="1:20" ht="43.5" hidden="1" x14ac:dyDescent="0.35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9">
        <f t="shared" si="34"/>
        <v>41975.634189814817</v>
      </c>
      <c r="T569" s="9">
        <f t="shared" si="35"/>
        <v>42005.634189814817</v>
      </c>
    </row>
    <row r="570" spans="1:20" ht="58" hidden="1" x14ac:dyDescent="0.35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9">
        <f t="shared" si="34"/>
        <v>42348.713229166664</v>
      </c>
      <c r="T570" s="9">
        <f t="shared" si="35"/>
        <v>42385.249999999993</v>
      </c>
    </row>
    <row r="571" spans="1:20" ht="43.5" hidden="1" x14ac:dyDescent="0.35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32"/>
        <v>1</v>
      </c>
      <c r="P571">
        <f t="shared" si="33"/>
        <v>20</v>
      </c>
      <c r="Q571" t="s">
        <v>8318</v>
      </c>
      <c r="R571" t="s">
        <v>8319</v>
      </c>
      <c r="S571" s="9">
        <f t="shared" si="34"/>
        <v>42340.639027777775</v>
      </c>
      <c r="T571" s="9">
        <f t="shared" si="35"/>
        <v>42370.639027777775</v>
      </c>
    </row>
    <row r="572" spans="1:20" ht="29" hidden="1" x14ac:dyDescent="0.35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32"/>
        <v>0</v>
      </c>
      <c r="P572">
        <f t="shared" si="33"/>
        <v>142</v>
      </c>
      <c r="Q572" t="s">
        <v>8318</v>
      </c>
      <c r="R572" t="s">
        <v>8319</v>
      </c>
      <c r="S572" s="9">
        <f t="shared" si="34"/>
        <v>42388.589918981474</v>
      </c>
      <c r="T572" s="9">
        <f t="shared" si="35"/>
        <v>42418.589918981474</v>
      </c>
    </row>
    <row r="573" spans="1:20" ht="43.5" hidden="1" x14ac:dyDescent="0.35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32"/>
        <v>0</v>
      </c>
      <c r="P573">
        <f t="shared" si="33"/>
        <v>53</v>
      </c>
      <c r="Q573" t="s">
        <v>8318</v>
      </c>
      <c r="R573" t="s">
        <v>8319</v>
      </c>
      <c r="S573" s="9">
        <f t="shared" si="34"/>
        <v>42192.607905092591</v>
      </c>
      <c r="T573" s="9">
        <f t="shared" si="35"/>
        <v>42211.957638888889</v>
      </c>
    </row>
    <row r="574" spans="1:20" ht="43.5" hidden="1" x14ac:dyDescent="0.35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9">
        <f t="shared" si="34"/>
        <v>42282.507962962962</v>
      </c>
      <c r="T574" s="9">
        <f t="shared" si="35"/>
        <v>42312.549629629626</v>
      </c>
    </row>
    <row r="575" spans="1:20" ht="43.5" hidden="1" x14ac:dyDescent="0.35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32"/>
        <v>0</v>
      </c>
      <c r="P575">
        <f t="shared" si="33"/>
        <v>38.44</v>
      </c>
      <c r="Q575" t="s">
        <v>8318</v>
      </c>
      <c r="R575" t="s">
        <v>8319</v>
      </c>
      <c r="S575" s="9">
        <f t="shared" si="34"/>
        <v>41962.841793981475</v>
      </c>
      <c r="T575" s="9">
        <f t="shared" si="35"/>
        <v>42021.841666666667</v>
      </c>
    </row>
    <row r="576" spans="1:20" ht="43.5" hidden="1" x14ac:dyDescent="0.35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32"/>
        <v>1</v>
      </c>
      <c r="P576">
        <f t="shared" si="33"/>
        <v>20</v>
      </c>
      <c r="Q576" t="s">
        <v>8318</v>
      </c>
      <c r="R576" t="s">
        <v>8319</v>
      </c>
      <c r="S576" s="9">
        <f t="shared" si="34"/>
        <v>42632.235034722216</v>
      </c>
      <c r="T576" s="9">
        <f t="shared" si="35"/>
        <v>42662.235034722216</v>
      </c>
    </row>
    <row r="577" spans="1:20" ht="43.5" hidden="1" x14ac:dyDescent="0.35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32"/>
        <v>0</v>
      </c>
      <c r="P577">
        <f t="shared" si="33"/>
        <v>64.75</v>
      </c>
      <c r="Q577" t="s">
        <v>8318</v>
      </c>
      <c r="R577" t="s">
        <v>8319</v>
      </c>
      <c r="S577" s="9">
        <f t="shared" si="34"/>
        <v>42138.484293981477</v>
      </c>
      <c r="T577" s="9">
        <f t="shared" si="35"/>
        <v>42168.484293981477</v>
      </c>
    </row>
    <row r="578" spans="1:20" ht="43.5" hidden="1" x14ac:dyDescent="0.35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ref="O578:O641" si="36">ROUND((E578/D578)*100,0)</f>
        <v>0</v>
      </c>
      <c r="P578">
        <f t="shared" ref="P578:P641" si="37">ROUND(E578/L578,2)</f>
        <v>1</v>
      </c>
      <c r="Q578" t="s">
        <v>8318</v>
      </c>
      <c r="R578" t="s">
        <v>8319</v>
      </c>
      <c r="S578" s="9">
        <f t="shared" si="34"/>
        <v>42031.263333333329</v>
      </c>
      <c r="T578" s="9">
        <f t="shared" si="35"/>
        <v>42091.221666666665</v>
      </c>
    </row>
    <row r="579" spans="1:20" ht="43.5" hidden="1" x14ac:dyDescent="0.35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si="36"/>
        <v>0</v>
      </c>
      <c r="P579">
        <f t="shared" si="37"/>
        <v>10</v>
      </c>
      <c r="Q579" t="s">
        <v>8318</v>
      </c>
      <c r="R579" t="s">
        <v>8319</v>
      </c>
      <c r="S579" s="9">
        <f t="shared" ref="S579:S642" si="38">(J579/86400)+25569+(-5/24)</f>
        <v>42450.380810185183</v>
      </c>
      <c r="T579" s="9">
        <f t="shared" ref="T579:T642" si="39">(I579/86400)+25569+(-5/24)</f>
        <v>42510.380810185183</v>
      </c>
    </row>
    <row r="580" spans="1:20" ht="29" hidden="1" x14ac:dyDescent="0.35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36"/>
        <v>0</v>
      </c>
      <c r="P580">
        <f t="shared" si="37"/>
        <v>2</v>
      </c>
      <c r="Q580" t="s">
        <v>8318</v>
      </c>
      <c r="R580" t="s">
        <v>8319</v>
      </c>
      <c r="S580" s="9">
        <f t="shared" si="38"/>
        <v>42230.370289351849</v>
      </c>
      <c r="T580" s="9">
        <f t="shared" si="39"/>
        <v>42254.370289351849</v>
      </c>
    </row>
    <row r="581" spans="1:20" ht="29" hidden="1" x14ac:dyDescent="0.35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36"/>
        <v>1</v>
      </c>
      <c r="P581">
        <f t="shared" si="37"/>
        <v>35</v>
      </c>
      <c r="Q581" t="s">
        <v>8318</v>
      </c>
      <c r="R581" t="s">
        <v>8319</v>
      </c>
      <c r="S581" s="9">
        <f t="shared" si="38"/>
        <v>41968.643784722219</v>
      </c>
      <c r="T581" s="9">
        <f t="shared" si="39"/>
        <v>41998.643784722219</v>
      </c>
    </row>
    <row r="582" spans="1:20" ht="43.5" hidden="1" x14ac:dyDescent="0.35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36"/>
        <v>0</v>
      </c>
      <c r="P582">
        <f t="shared" si="37"/>
        <v>1</v>
      </c>
      <c r="Q582" t="s">
        <v>8318</v>
      </c>
      <c r="R582" t="s">
        <v>8319</v>
      </c>
      <c r="S582" s="9">
        <f t="shared" si="38"/>
        <v>42605.699849537035</v>
      </c>
      <c r="T582" s="9">
        <f t="shared" si="39"/>
        <v>42635.699849537035</v>
      </c>
    </row>
    <row r="583" spans="1:20" ht="43.5" hidden="1" x14ac:dyDescent="0.35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9">
        <f t="shared" si="38"/>
        <v>42187.804444444446</v>
      </c>
      <c r="T583" s="9">
        <f t="shared" si="39"/>
        <v>42217.804444444446</v>
      </c>
    </row>
    <row r="584" spans="1:20" ht="43.5" hidden="1" x14ac:dyDescent="0.35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9">
        <f t="shared" si="38"/>
        <v>42055.531469907401</v>
      </c>
      <c r="T584" s="9">
        <f t="shared" si="39"/>
        <v>42078.541666666664</v>
      </c>
    </row>
    <row r="585" spans="1:20" ht="29" hidden="1" x14ac:dyDescent="0.35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36"/>
        <v>0</v>
      </c>
      <c r="P585">
        <f t="shared" si="37"/>
        <v>1</v>
      </c>
      <c r="Q585" t="s">
        <v>8318</v>
      </c>
      <c r="R585" t="s">
        <v>8319</v>
      </c>
      <c r="S585" s="9">
        <f t="shared" si="38"/>
        <v>42052.730173611104</v>
      </c>
      <c r="T585" s="9">
        <f t="shared" si="39"/>
        <v>42082.688506944447</v>
      </c>
    </row>
    <row r="586" spans="1:20" ht="29" hidden="1" x14ac:dyDescent="0.35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9">
        <f t="shared" si="38"/>
        <v>42049.508287037032</v>
      </c>
      <c r="T586" s="9">
        <f t="shared" si="39"/>
        <v>42079.466620370367</v>
      </c>
    </row>
    <row r="587" spans="1:20" ht="43.5" hidden="1" x14ac:dyDescent="0.35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9">
        <f t="shared" si="38"/>
        <v>42283.182604166665</v>
      </c>
      <c r="T587" s="9">
        <f t="shared" si="39"/>
        <v>42338.791666666664</v>
      </c>
    </row>
    <row r="588" spans="1:20" ht="29" hidden="1" x14ac:dyDescent="0.35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36"/>
        <v>1</v>
      </c>
      <c r="P588">
        <f t="shared" si="37"/>
        <v>14</v>
      </c>
      <c r="Q588" t="s">
        <v>8318</v>
      </c>
      <c r="R588" t="s">
        <v>8319</v>
      </c>
      <c r="S588" s="9">
        <f t="shared" si="38"/>
        <v>42020.645914351851</v>
      </c>
      <c r="T588" s="9">
        <f t="shared" si="39"/>
        <v>42050.645914351851</v>
      </c>
    </row>
    <row r="589" spans="1:20" ht="72.5" hidden="1" x14ac:dyDescent="0.35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36"/>
        <v>9</v>
      </c>
      <c r="P589">
        <f t="shared" si="37"/>
        <v>389.29</v>
      </c>
      <c r="Q589" t="s">
        <v>8318</v>
      </c>
      <c r="R589" t="s">
        <v>8319</v>
      </c>
      <c r="S589" s="9">
        <f t="shared" si="38"/>
        <v>42080.548993055556</v>
      </c>
      <c r="T589" s="9">
        <f t="shared" si="39"/>
        <v>42110.548993055556</v>
      </c>
    </row>
    <row r="590" spans="1:20" ht="43.5" hidden="1" x14ac:dyDescent="0.35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36"/>
        <v>3</v>
      </c>
      <c r="P590">
        <f t="shared" si="37"/>
        <v>150.5</v>
      </c>
      <c r="Q590" t="s">
        <v>8318</v>
      </c>
      <c r="R590" t="s">
        <v>8319</v>
      </c>
      <c r="S590" s="9">
        <f t="shared" si="38"/>
        <v>42631.561180555553</v>
      </c>
      <c r="T590" s="9">
        <f t="shared" si="39"/>
        <v>42691.602847222217</v>
      </c>
    </row>
    <row r="591" spans="1:20" hidden="1" x14ac:dyDescent="0.35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36"/>
        <v>0</v>
      </c>
      <c r="P591">
        <f t="shared" si="37"/>
        <v>1</v>
      </c>
      <c r="Q591" t="s">
        <v>8318</v>
      </c>
      <c r="R591" t="s">
        <v>8319</v>
      </c>
      <c r="S591" s="9">
        <f t="shared" si="38"/>
        <v>42178.406238425923</v>
      </c>
      <c r="T591" s="9">
        <f t="shared" si="39"/>
        <v>42193.406238425923</v>
      </c>
    </row>
    <row r="592" spans="1:20" ht="43.5" hidden="1" x14ac:dyDescent="0.35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36"/>
        <v>4</v>
      </c>
      <c r="P592">
        <f t="shared" si="37"/>
        <v>24.78</v>
      </c>
      <c r="Q592" t="s">
        <v>8318</v>
      </c>
      <c r="R592" t="s">
        <v>8319</v>
      </c>
      <c r="S592" s="9">
        <f t="shared" si="38"/>
        <v>42377.34642361111</v>
      </c>
      <c r="T592" s="9">
        <f t="shared" si="39"/>
        <v>42408.334027777775</v>
      </c>
    </row>
    <row r="593" spans="1:20" ht="43.5" hidden="1" x14ac:dyDescent="0.35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36"/>
        <v>0</v>
      </c>
      <c r="P593">
        <f t="shared" si="37"/>
        <v>30.5</v>
      </c>
      <c r="Q593" t="s">
        <v>8318</v>
      </c>
      <c r="R593" t="s">
        <v>8319</v>
      </c>
      <c r="S593" s="9">
        <f t="shared" si="38"/>
        <v>42177.334837962961</v>
      </c>
      <c r="T593" s="9">
        <f t="shared" si="39"/>
        <v>42207.334837962961</v>
      </c>
    </row>
    <row r="594" spans="1:20" ht="43.5" hidden="1" x14ac:dyDescent="0.35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36"/>
        <v>3</v>
      </c>
      <c r="P594">
        <f t="shared" si="37"/>
        <v>250</v>
      </c>
      <c r="Q594" t="s">
        <v>8318</v>
      </c>
      <c r="R594" t="s">
        <v>8319</v>
      </c>
      <c r="S594" s="9">
        <f t="shared" si="38"/>
        <v>41946.023842592593</v>
      </c>
      <c r="T594" s="9">
        <f t="shared" si="39"/>
        <v>41976.023842592585</v>
      </c>
    </row>
    <row r="595" spans="1:20" ht="43.5" hidden="1" x14ac:dyDescent="0.35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36"/>
        <v>23</v>
      </c>
      <c r="P595">
        <f t="shared" si="37"/>
        <v>16.43</v>
      </c>
      <c r="Q595" t="s">
        <v>8318</v>
      </c>
      <c r="R595" t="s">
        <v>8319</v>
      </c>
      <c r="S595" s="9">
        <f t="shared" si="38"/>
        <v>42070.469270833331</v>
      </c>
      <c r="T595" s="9">
        <f t="shared" si="39"/>
        <v>42100.427604166667</v>
      </c>
    </row>
    <row r="596" spans="1:20" ht="29" hidden="1" x14ac:dyDescent="0.35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36"/>
        <v>0</v>
      </c>
      <c r="P596">
        <f t="shared" si="37"/>
        <v>13</v>
      </c>
      <c r="Q596" t="s">
        <v>8318</v>
      </c>
      <c r="R596" t="s">
        <v>8319</v>
      </c>
      <c r="S596" s="9">
        <f t="shared" si="38"/>
        <v>42446.571828703702</v>
      </c>
      <c r="T596" s="9">
        <f t="shared" si="39"/>
        <v>42476.571828703702</v>
      </c>
    </row>
    <row r="597" spans="1:20" ht="43.5" hidden="1" x14ac:dyDescent="0.35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36"/>
        <v>0</v>
      </c>
      <c r="P597">
        <f t="shared" si="37"/>
        <v>53.25</v>
      </c>
      <c r="Q597" t="s">
        <v>8318</v>
      </c>
      <c r="R597" t="s">
        <v>8319</v>
      </c>
      <c r="S597" s="9">
        <f t="shared" si="38"/>
        <v>42082.861550925925</v>
      </c>
      <c r="T597" s="9">
        <f t="shared" si="39"/>
        <v>42127.861550925925</v>
      </c>
    </row>
    <row r="598" spans="1:20" ht="29" hidden="1" x14ac:dyDescent="0.35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36"/>
        <v>0</v>
      </c>
      <c r="P598">
        <f t="shared" si="37"/>
        <v>3</v>
      </c>
      <c r="Q598" t="s">
        <v>8318</v>
      </c>
      <c r="R598" t="s">
        <v>8319</v>
      </c>
      <c r="S598" s="9">
        <f t="shared" si="38"/>
        <v>42646.688564814809</v>
      </c>
      <c r="T598" s="9">
        <f t="shared" si="39"/>
        <v>42676.688564814809</v>
      </c>
    </row>
    <row r="599" spans="1:20" ht="43.5" hidden="1" x14ac:dyDescent="0.35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36"/>
        <v>0</v>
      </c>
      <c r="P599">
        <f t="shared" si="37"/>
        <v>10</v>
      </c>
      <c r="Q599" t="s">
        <v>8318</v>
      </c>
      <c r="R599" t="s">
        <v>8319</v>
      </c>
      <c r="S599" s="9">
        <f t="shared" si="38"/>
        <v>42545.496932870366</v>
      </c>
      <c r="T599" s="9">
        <f t="shared" si="39"/>
        <v>42582.458333333336</v>
      </c>
    </row>
    <row r="600" spans="1:20" ht="29" hidden="1" x14ac:dyDescent="0.35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36"/>
        <v>34</v>
      </c>
      <c r="P600">
        <f t="shared" si="37"/>
        <v>121.43</v>
      </c>
      <c r="Q600" t="s">
        <v>8318</v>
      </c>
      <c r="R600" t="s">
        <v>8319</v>
      </c>
      <c r="S600" s="9">
        <f t="shared" si="38"/>
        <v>41947.793761574074</v>
      </c>
      <c r="T600" s="9">
        <f t="shared" si="39"/>
        <v>41977.793761574074</v>
      </c>
    </row>
    <row r="601" spans="1:20" ht="43.5" hidden="1" x14ac:dyDescent="0.35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36"/>
        <v>0</v>
      </c>
      <c r="P601">
        <f t="shared" si="37"/>
        <v>15.5</v>
      </c>
      <c r="Q601" t="s">
        <v>8318</v>
      </c>
      <c r="R601" t="s">
        <v>8319</v>
      </c>
      <c r="S601" s="9">
        <f t="shared" si="38"/>
        <v>42047.604189814818</v>
      </c>
      <c r="T601" s="9">
        <f t="shared" si="39"/>
        <v>42071.427777777775</v>
      </c>
    </row>
    <row r="602" spans="1:20" ht="29" hidden="1" x14ac:dyDescent="0.35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9">
        <f t="shared" si="38"/>
        <v>42073.589837962958</v>
      </c>
      <c r="T602" s="9">
        <f t="shared" si="39"/>
        <v>42133.589837962958</v>
      </c>
    </row>
    <row r="603" spans="1:20" ht="43.5" hidden="1" x14ac:dyDescent="0.35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36"/>
        <v>1</v>
      </c>
      <c r="P603">
        <f t="shared" si="37"/>
        <v>23.33</v>
      </c>
      <c r="Q603" t="s">
        <v>8318</v>
      </c>
      <c r="R603" t="s">
        <v>8319</v>
      </c>
      <c r="S603" s="9">
        <f t="shared" si="38"/>
        <v>41969.64975694444</v>
      </c>
      <c r="T603" s="9">
        <f t="shared" si="39"/>
        <v>41999.64975694444</v>
      </c>
    </row>
    <row r="604" spans="1:20" ht="43.5" hidden="1" x14ac:dyDescent="0.35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9">
        <f t="shared" si="38"/>
        <v>42143.585821759254</v>
      </c>
      <c r="T604" s="9">
        <f t="shared" si="39"/>
        <v>42173.585821759254</v>
      </c>
    </row>
    <row r="605" spans="1:20" ht="43.5" hidden="1" x14ac:dyDescent="0.35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36"/>
        <v>4</v>
      </c>
      <c r="P605">
        <f t="shared" si="37"/>
        <v>45.39</v>
      </c>
      <c r="Q605" t="s">
        <v>8318</v>
      </c>
      <c r="R605" t="s">
        <v>8319</v>
      </c>
      <c r="S605" s="9">
        <f t="shared" si="38"/>
        <v>41835.430821759255</v>
      </c>
      <c r="T605" s="9">
        <f t="shared" si="39"/>
        <v>41865.430821759255</v>
      </c>
    </row>
    <row r="606" spans="1:20" ht="43.5" hidden="1" x14ac:dyDescent="0.35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9">
        <f t="shared" si="38"/>
        <v>41848.827037037037</v>
      </c>
      <c r="T606" s="9">
        <f t="shared" si="39"/>
        <v>41878.827037037037</v>
      </c>
    </row>
    <row r="607" spans="1:20" ht="29" hidden="1" x14ac:dyDescent="0.35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36"/>
        <v>3</v>
      </c>
      <c r="P607">
        <f t="shared" si="37"/>
        <v>16.38</v>
      </c>
      <c r="Q607" t="s">
        <v>8318</v>
      </c>
      <c r="R607" t="s">
        <v>8319</v>
      </c>
      <c r="S607" s="9">
        <f t="shared" si="38"/>
        <v>42194.149398148147</v>
      </c>
      <c r="T607" s="9">
        <f t="shared" si="39"/>
        <v>42239.149398148147</v>
      </c>
    </row>
    <row r="608" spans="1:20" ht="43.5" hidden="1" x14ac:dyDescent="0.35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36"/>
        <v>0</v>
      </c>
      <c r="P608">
        <f t="shared" si="37"/>
        <v>10</v>
      </c>
      <c r="Q608" t="s">
        <v>8318</v>
      </c>
      <c r="R608" t="s">
        <v>8319</v>
      </c>
      <c r="S608" s="9">
        <f t="shared" si="38"/>
        <v>42102.442233796297</v>
      </c>
      <c r="T608" s="9">
        <f t="shared" si="39"/>
        <v>42148.416666666664</v>
      </c>
    </row>
    <row r="609" spans="1:20" ht="43.5" hidden="1" x14ac:dyDescent="0.35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9">
        <f t="shared" si="38"/>
        <v>42300.617314814815</v>
      </c>
      <c r="T609" s="9">
        <f t="shared" si="39"/>
        <v>42330.65898148148</v>
      </c>
    </row>
    <row r="610" spans="1:20" ht="43.5" hidden="1" x14ac:dyDescent="0.35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36"/>
        <v>1</v>
      </c>
      <c r="P610">
        <f t="shared" si="37"/>
        <v>292.2</v>
      </c>
      <c r="Q610" t="s">
        <v>8318</v>
      </c>
      <c r="R610" t="s">
        <v>8319</v>
      </c>
      <c r="S610" s="9">
        <f t="shared" si="38"/>
        <v>42140.712731481479</v>
      </c>
      <c r="T610" s="9">
        <f t="shared" si="39"/>
        <v>42170.712731481479</v>
      </c>
    </row>
    <row r="611" spans="1:20" ht="43.5" hidden="1" x14ac:dyDescent="0.35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36"/>
        <v>1</v>
      </c>
      <c r="P611">
        <f t="shared" si="37"/>
        <v>5</v>
      </c>
      <c r="Q611" t="s">
        <v>8318</v>
      </c>
      <c r="R611" t="s">
        <v>8319</v>
      </c>
      <c r="S611" s="9">
        <f t="shared" si="38"/>
        <v>42306.825740740744</v>
      </c>
      <c r="T611" s="9">
        <f t="shared" si="39"/>
        <v>42336.867407407401</v>
      </c>
    </row>
    <row r="612" spans="1:20" ht="43.5" hidden="1" x14ac:dyDescent="0.35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9">
        <f t="shared" si="38"/>
        <v>42086.622523148144</v>
      </c>
      <c r="T612" s="9">
        <f t="shared" si="39"/>
        <v>42116.622523148144</v>
      </c>
    </row>
    <row r="613" spans="1:20" ht="43.5" hidden="1" x14ac:dyDescent="0.35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9">
        <f t="shared" si="38"/>
        <v>42328.352280092593</v>
      </c>
      <c r="T613" s="9">
        <f t="shared" si="39"/>
        <v>42388.352280092593</v>
      </c>
    </row>
    <row r="614" spans="1:20" ht="29" hidden="1" x14ac:dyDescent="0.35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9">
        <f t="shared" si="38"/>
        <v>42584.823449074072</v>
      </c>
      <c r="T614" s="9">
        <f t="shared" si="39"/>
        <v>42614.823449074072</v>
      </c>
    </row>
    <row r="615" spans="1:20" ht="43.5" hidden="1" x14ac:dyDescent="0.35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36"/>
        <v>21</v>
      </c>
      <c r="P615">
        <f t="shared" si="37"/>
        <v>105.93</v>
      </c>
      <c r="Q615" t="s">
        <v>8318</v>
      </c>
      <c r="R615" t="s">
        <v>8319</v>
      </c>
      <c r="S615" s="9">
        <f t="shared" si="38"/>
        <v>42247.288425925923</v>
      </c>
      <c r="T615" s="9">
        <f t="shared" si="39"/>
        <v>42277.999305555553</v>
      </c>
    </row>
    <row r="616" spans="1:20" ht="43.5" hidden="1" x14ac:dyDescent="0.35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9">
        <f t="shared" si="38"/>
        <v>42514.853472222218</v>
      </c>
      <c r="T616" s="9">
        <f t="shared" si="39"/>
        <v>42544.853472222218</v>
      </c>
    </row>
    <row r="617" spans="1:20" ht="43.5" hidden="1" x14ac:dyDescent="0.35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9">
        <f t="shared" si="38"/>
        <v>42241.913877314808</v>
      </c>
      <c r="T617" s="9">
        <f t="shared" si="39"/>
        <v>42271.913877314808</v>
      </c>
    </row>
    <row r="618" spans="1:20" ht="43.5" hidden="1" x14ac:dyDescent="0.35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9">
        <f t="shared" si="38"/>
        <v>42761.167905092589</v>
      </c>
      <c r="T618" s="9">
        <f t="shared" si="39"/>
        <v>42791.167905092589</v>
      </c>
    </row>
    <row r="619" spans="1:20" ht="43.5" hidden="1" x14ac:dyDescent="0.35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9">
        <f t="shared" si="38"/>
        <v>42087.134756944441</v>
      </c>
      <c r="T619" s="9">
        <f t="shared" si="39"/>
        <v>42132.134756944441</v>
      </c>
    </row>
    <row r="620" spans="1:20" ht="43.5" hidden="1" x14ac:dyDescent="0.35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9">
        <f t="shared" si="38"/>
        <v>42317.60188657407</v>
      </c>
      <c r="T620" s="9">
        <f t="shared" si="39"/>
        <v>42347.60188657407</v>
      </c>
    </row>
    <row r="621" spans="1:20" ht="29" hidden="1" x14ac:dyDescent="0.35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36"/>
        <v>0</v>
      </c>
      <c r="P621">
        <f t="shared" si="37"/>
        <v>1</v>
      </c>
      <c r="Q621" t="s">
        <v>8318</v>
      </c>
      <c r="R621" t="s">
        <v>8319</v>
      </c>
      <c r="S621" s="9">
        <f t="shared" si="38"/>
        <v>41908.442013888889</v>
      </c>
      <c r="T621" s="9">
        <f t="shared" si="39"/>
        <v>41968.483680555553</v>
      </c>
    </row>
    <row r="622" spans="1:20" ht="43.5" hidden="1" x14ac:dyDescent="0.35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9">
        <f t="shared" si="38"/>
        <v>41831.508541666662</v>
      </c>
      <c r="T622" s="9">
        <f t="shared" si="39"/>
        <v>41876.508541666662</v>
      </c>
    </row>
    <row r="623" spans="1:20" ht="43.5" hidden="1" x14ac:dyDescent="0.35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36"/>
        <v>1</v>
      </c>
      <c r="P623">
        <f t="shared" si="37"/>
        <v>87</v>
      </c>
      <c r="Q623" t="s">
        <v>8318</v>
      </c>
      <c r="R623" t="s">
        <v>8319</v>
      </c>
      <c r="S623" s="9">
        <f t="shared" si="38"/>
        <v>42528.779363425921</v>
      </c>
      <c r="T623" s="9">
        <f t="shared" si="39"/>
        <v>42558.779363425921</v>
      </c>
    </row>
    <row r="624" spans="1:20" ht="43.5" hidden="1" x14ac:dyDescent="0.35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36"/>
        <v>6</v>
      </c>
      <c r="P624">
        <f t="shared" si="37"/>
        <v>37.89</v>
      </c>
      <c r="Q624" t="s">
        <v>8318</v>
      </c>
      <c r="R624" t="s">
        <v>8319</v>
      </c>
      <c r="S624" s="9">
        <f t="shared" si="38"/>
        <v>42532.566412037035</v>
      </c>
      <c r="T624" s="9">
        <f t="shared" si="39"/>
        <v>42552.566412037035</v>
      </c>
    </row>
    <row r="625" spans="1:20" ht="43.5" hidden="1" x14ac:dyDescent="0.35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9">
        <f t="shared" si="38"/>
        <v>42121.800891203697</v>
      </c>
      <c r="T625" s="9">
        <f t="shared" si="39"/>
        <v>42151.800891203697</v>
      </c>
    </row>
    <row r="626" spans="1:20" ht="43.5" hidden="1" x14ac:dyDescent="0.35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9">
        <f t="shared" si="38"/>
        <v>42108.78056712963</v>
      </c>
      <c r="T626" s="9">
        <f t="shared" si="39"/>
        <v>42138.78056712963</v>
      </c>
    </row>
    <row r="627" spans="1:20" ht="43.5" hidden="1" x14ac:dyDescent="0.35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9">
        <f t="shared" si="38"/>
        <v>42790.687233796292</v>
      </c>
      <c r="T627" s="9">
        <f t="shared" si="39"/>
        <v>42820.645567129628</v>
      </c>
    </row>
    <row r="628" spans="1:20" ht="43.5" hidden="1" x14ac:dyDescent="0.35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36"/>
        <v>17</v>
      </c>
      <c r="P628">
        <f t="shared" si="37"/>
        <v>111.41</v>
      </c>
      <c r="Q628" t="s">
        <v>8318</v>
      </c>
      <c r="R628" t="s">
        <v>8319</v>
      </c>
      <c r="S628" s="9">
        <f t="shared" si="38"/>
        <v>42198.351145833331</v>
      </c>
      <c r="T628" s="9">
        <f t="shared" si="39"/>
        <v>42231.348611111105</v>
      </c>
    </row>
    <row r="629" spans="1:20" ht="43.5" hidden="1" x14ac:dyDescent="0.35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36"/>
        <v>0</v>
      </c>
      <c r="P629">
        <f t="shared" si="37"/>
        <v>90</v>
      </c>
      <c r="Q629" t="s">
        <v>8318</v>
      </c>
      <c r="R629" t="s">
        <v>8319</v>
      </c>
      <c r="S629" s="9">
        <f t="shared" si="38"/>
        <v>42384.098506944443</v>
      </c>
      <c r="T629" s="9">
        <f t="shared" si="39"/>
        <v>42443.749999999993</v>
      </c>
    </row>
    <row r="630" spans="1:20" ht="43.5" hidden="1" x14ac:dyDescent="0.35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9">
        <f t="shared" si="38"/>
        <v>41803.484456018516</v>
      </c>
      <c r="T630" s="9">
        <f t="shared" si="39"/>
        <v>41833.484456018516</v>
      </c>
    </row>
    <row r="631" spans="1:20" ht="43.5" hidden="1" x14ac:dyDescent="0.35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36"/>
        <v>0</v>
      </c>
      <c r="P631">
        <f t="shared" si="37"/>
        <v>116.67</v>
      </c>
      <c r="Q631" t="s">
        <v>8318</v>
      </c>
      <c r="R631" t="s">
        <v>8319</v>
      </c>
      <c r="S631" s="9">
        <f t="shared" si="38"/>
        <v>42474.429490740738</v>
      </c>
      <c r="T631" s="9">
        <f t="shared" si="39"/>
        <v>42504.429490740738</v>
      </c>
    </row>
    <row r="632" spans="1:20" ht="43.5" hidden="1" x14ac:dyDescent="0.35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36"/>
        <v>0</v>
      </c>
      <c r="P632">
        <f t="shared" si="37"/>
        <v>10</v>
      </c>
      <c r="Q632" t="s">
        <v>8318</v>
      </c>
      <c r="R632" t="s">
        <v>8319</v>
      </c>
      <c r="S632" s="9">
        <f t="shared" si="38"/>
        <v>42223.411122685182</v>
      </c>
      <c r="T632" s="9">
        <f t="shared" si="39"/>
        <v>42253.006944444445</v>
      </c>
    </row>
    <row r="633" spans="1:20" ht="29" hidden="1" x14ac:dyDescent="0.35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36"/>
        <v>1</v>
      </c>
      <c r="P633">
        <f t="shared" si="37"/>
        <v>76.67</v>
      </c>
      <c r="Q633" t="s">
        <v>8318</v>
      </c>
      <c r="R633" t="s">
        <v>8319</v>
      </c>
      <c r="S633" s="9">
        <f t="shared" si="38"/>
        <v>42489.563993055555</v>
      </c>
      <c r="T633" s="9">
        <f t="shared" si="39"/>
        <v>42518.563993055555</v>
      </c>
    </row>
    <row r="634" spans="1:20" ht="29" hidden="1" x14ac:dyDescent="0.35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9">
        <f t="shared" si="38"/>
        <v>42303.450983796291</v>
      </c>
      <c r="T634" s="9">
        <f t="shared" si="39"/>
        <v>42333.492650462962</v>
      </c>
    </row>
    <row r="635" spans="1:20" ht="43.5" hidden="1" x14ac:dyDescent="0.35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36"/>
        <v>12</v>
      </c>
      <c r="P635">
        <f t="shared" si="37"/>
        <v>49.8</v>
      </c>
      <c r="Q635" t="s">
        <v>8318</v>
      </c>
      <c r="R635" t="s">
        <v>8319</v>
      </c>
      <c r="S635" s="9">
        <f t="shared" si="38"/>
        <v>42507.090995370367</v>
      </c>
      <c r="T635" s="9">
        <f t="shared" si="39"/>
        <v>42538.749999999993</v>
      </c>
    </row>
    <row r="636" spans="1:20" ht="29" hidden="1" x14ac:dyDescent="0.35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36"/>
        <v>0</v>
      </c>
      <c r="P636">
        <f t="shared" si="37"/>
        <v>1</v>
      </c>
      <c r="Q636" t="s">
        <v>8318</v>
      </c>
      <c r="R636" t="s">
        <v>8319</v>
      </c>
      <c r="S636" s="9">
        <f t="shared" si="38"/>
        <v>42031.720243055555</v>
      </c>
      <c r="T636" s="9">
        <f t="shared" si="39"/>
        <v>42061.720243055555</v>
      </c>
    </row>
    <row r="637" spans="1:20" ht="29" hidden="1" x14ac:dyDescent="0.35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36"/>
        <v>0</v>
      </c>
      <c r="P637">
        <f t="shared" si="37"/>
        <v>2</v>
      </c>
      <c r="Q637" t="s">
        <v>8318</v>
      </c>
      <c r="R637" t="s">
        <v>8319</v>
      </c>
      <c r="S637" s="9">
        <f t="shared" si="38"/>
        <v>42075.883819444447</v>
      </c>
      <c r="T637" s="9">
        <f t="shared" si="39"/>
        <v>42105.883819444447</v>
      </c>
    </row>
    <row r="638" spans="1:20" ht="29" hidden="1" x14ac:dyDescent="0.35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36"/>
        <v>0</v>
      </c>
      <c r="P638">
        <f t="shared" si="37"/>
        <v>4</v>
      </c>
      <c r="Q638" t="s">
        <v>8318</v>
      </c>
      <c r="R638" t="s">
        <v>8319</v>
      </c>
      <c r="S638" s="9">
        <f t="shared" si="38"/>
        <v>42131.247106481482</v>
      </c>
      <c r="T638" s="9">
        <f t="shared" si="39"/>
        <v>42161.240972222215</v>
      </c>
    </row>
    <row r="639" spans="1:20" ht="43.5" hidden="1" x14ac:dyDescent="0.35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9">
        <f t="shared" si="38"/>
        <v>42762.75368055555</v>
      </c>
      <c r="T639" s="9">
        <f t="shared" si="39"/>
        <v>42791.75277777778</v>
      </c>
    </row>
    <row r="640" spans="1:20" hidden="1" x14ac:dyDescent="0.35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36"/>
        <v>0</v>
      </c>
      <c r="P640">
        <f t="shared" si="37"/>
        <v>3</v>
      </c>
      <c r="Q640" t="s">
        <v>8318</v>
      </c>
      <c r="R640" t="s">
        <v>8319</v>
      </c>
      <c r="S640" s="9">
        <f t="shared" si="38"/>
        <v>42759.384976851848</v>
      </c>
      <c r="T640" s="9">
        <f t="shared" si="39"/>
        <v>42819.343310185184</v>
      </c>
    </row>
    <row r="641" spans="1:20" ht="29" hidden="1" x14ac:dyDescent="0.35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36"/>
        <v>0</v>
      </c>
      <c r="P641">
        <f t="shared" si="37"/>
        <v>1</v>
      </c>
      <c r="Q641" t="s">
        <v>8318</v>
      </c>
      <c r="R641" t="s">
        <v>8319</v>
      </c>
      <c r="S641" s="9">
        <f t="shared" si="38"/>
        <v>41865.374942129631</v>
      </c>
      <c r="T641" s="9">
        <f t="shared" si="39"/>
        <v>41925.374942129631</v>
      </c>
    </row>
    <row r="642" spans="1:20" ht="43.5" x14ac:dyDescent="0.35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ref="O642:O705" si="40">ROUND((E642/D642)*100,0)</f>
        <v>144</v>
      </c>
      <c r="P642">
        <f t="shared" ref="P642:P705" si="41">ROUND(E642/L642,2)</f>
        <v>50.5</v>
      </c>
      <c r="Q642" t="s">
        <v>8318</v>
      </c>
      <c r="R642" t="s">
        <v>8320</v>
      </c>
      <c r="S642" s="9">
        <f t="shared" si="38"/>
        <v>42683.211979166663</v>
      </c>
      <c r="T642" s="9">
        <f t="shared" si="39"/>
        <v>42698.749999999993</v>
      </c>
    </row>
    <row r="643" spans="1:20" ht="43.5" x14ac:dyDescent="0.35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si="40"/>
        <v>119</v>
      </c>
      <c r="P643">
        <f t="shared" si="41"/>
        <v>151.32</v>
      </c>
      <c r="Q643" t="s">
        <v>8318</v>
      </c>
      <c r="R643" t="s">
        <v>8320</v>
      </c>
      <c r="S643" s="9">
        <f t="shared" ref="S643:S706" si="42">(J643/86400)+25569+(-5/24)</f>
        <v>42199.361666666664</v>
      </c>
      <c r="T643" s="9">
        <f t="shared" ref="T643:T706" si="43">(I643/86400)+25569+(-5/24)</f>
        <v>42229.361666666664</v>
      </c>
    </row>
    <row r="644" spans="1:20" ht="43.5" x14ac:dyDescent="0.35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40"/>
        <v>1460</v>
      </c>
      <c r="P644">
        <f t="shared" si="41"/>
        <v>134.36000000000001</v>
      </c>
      <c r="Q644" t="s">
        <v>8318</v>
      </c>
      <c r="R644" t="s">
        <v>8320</v>
      </c>
      <c r="S644" s="9">
        <f t="shared" si="42"/>
        <v>42199.442986111106</v>
      </c>
      <c r="T644" s="9">
        <f t="shared" si="43"/>
        <v>42235.442986111106</v>
      </c>
    </row>
    <row r="645" spans="1:20" ht="29" x14ac:dyDescent="0.35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40"/>
        <v>106</v>
      </c>
      <c r="P645">
        <f t="shared" si="41"/>
        <v>174.03</v>
      </c>
      <c r="Q645" t="s">
        <v>8318</v>
      </c>
      <c r="R645" t="s">
        <v>8320</v>
      </c>
      <c r="S645" s="9">
        <f t="shared" si="42"/>
        <v>42100.43373842592</v>
      </c>
      <c r="T645" s="9">
        <f t="shared" si="43"/>
        <v>42155.43373842592</v>
      </c>
    </row>
    <row r="646" spans="1:20" ht="43.5" x14ac:dyDescent="0.35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40"/>
        <v>300</v>
      </c>
      <c r="P646">
        <f t="shared" si="41"/>
        <v>73.489999999999995</v>
      </c>
      <c r="Q646" t="s">
        <v>8318</v>
      </c>
      <c r="R646" t="s">
        <v>8320</v>
      </c>
      <c r="S646" s="9">
        <f t="shared" si="42"/>
        <v>41898.457627314812</v>
      </c>
      <c r="T646" s="9">
        <f t="shared" si="43"/>
        <v>41940.833333333328</v>
      </c>
    </row>
    <row r="647" spans="1:20" ht="29" x14ac:dyDescent="0.35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40"/>
        <v>279</v>
      </c>
      <c r="P647">
        <f t="shared" si="41"/>
        <v>23.52</v>
      </c>
      <c r="Q647" t="s">
        <v>8318</v>
      </c>
      <c r="R647" t="s">
        <v>8320</v>
      </c>
      <c r="S647" s="9">
        <f t="shared" si="42"/>
        <v>42563.817986111106</v>
      </c>
      <c r="T647" s="9">
        <f t="shared" si="43"/>
        <v>42593.817986111106</v>
      </c>
    </row>
    <row r="648" spans="1:20" ht="43.5" x14ac:dyDescent="0.35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40"/>
        <v>132</v>
      </c>
      <c r="P648">
        <f t="shared" si="41"/>
        <v>39.07</v>
      </c>
      <c r="Q648" t="s">
        <v>8318</v>
      </c>
      <c r="R648" t="s">
        <v>8320</v>
      </c>
      <c r="S648" s="9">
        <f t="shared" si="42"/>
        <v>41832.644293981481</v>
      </c>
      <c r="T648" s="9">
        <f t="shared" si="43"/>
        <v>41862.644293981481</v>
      </c>
    </row>
    <row r="649" spans="1:20" ht="43.5" x14ac:dyDescent="0.35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40"/>
        <v>107</v>
      </c>
      <c r="P649">
        <f t="shared" si="41"/>
        <v>125.94</v>
      </c>
      <c r="Q649" t="s">
        <v>8318</v>
      </c>
      <c r="R649" t="s">
        <v>8320</v>
      </c>
      <c r="S649" s="9">
        <f t="shared" si="42"/>
        <v>42416.559594907405</v>
      </c>
      <c r="T649" s="9">
        <f t="shared" si="43"/>
        <v>42446.517928240741</v>
      </c>
    </row>
    <row r="650" spans="1:20" ht="29" x14ac:dyDescent="0.35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40"/>
        <v>127</v>
      </c>
      <c r="P650">
        <f t="shared" si="41"/>
        <v>1644</v>
      </c>
      <c r="Q650" t="s">
        <v>8318</v>
      </c>
      <c r="R650" t="s">
        <v>8320</v>
      </c>
      <c r="S650" s="9">
        <f t="shared" si="42"/>
        <v>41891.485046296293</v>
      </c>
      <c r="T650" s="9">
        <f t="shared" si="43"/>
        <v>41926.485046296293</v>
      </c>
    </row>
    <row r="651" spans="1:20" ht="43.5" x14ac:dyDescent="0.35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40"/>
        <v>140</v>
      </c>
      <c r="P651">
        <f t="shared" si="41"/>
        <v>42.67</v>
      </c>
      <c r="Q651" t="s">
        <v>8318</v>
      </c>
      <c r="R651" t="s">
        <v>8320</v>
      </c>
      <c r="S651" s="9">
        <f t="shared" si="42"/>
        <v>41877.703854166662</v>
      </c>
      <c r="T651" s="9">
        <f t="shared" si="43"/>
        <v>41898.703854166662</v>
      </c>
    </row>
    <row r="652" spans="1:20" ht="43.5" x14ac:dyDescent="0.35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40"/>
        <v>112</v>
      </c>
      <c r="P652">
        <f t="shared" si="41"/>
        <v>35.130000000000003</v>
      </c>
      <c r="Q652" t="s">
        <v>8318</v>
      </c>
      <c r="R652" t="s">
        <v>8320</v>
      </c>
      <c r="S652" s="9">
        <f t="shared" si="42"/>
        <v>41931.828518518516</v>
      </c>
      <c r="T652" s="9">
        <f t="shared" si="43"/>
        <v>41991.870185185187</v>
      </c>
    </row>
    <row r="653" spans="1:20" ht="43.5" x14ac:dyDescent="0.35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40"/>
        <v>101</v>
      </c>
      <c r="P653">
        <f t="shared" si="41"/>
        <v>239.35</v>
      </c>
      <c r="Q653" t="s">
        <v>8318</v>
      </c>
      <c r="R653" t="s">
        <v>8320</v>
      </c>
      <c r="S653" s="9">
        <f t="shared" si="42"/>
        <v>41955.809155092589</v>
      </c>
      <c r="T653" s="9">
        <f t="shared" si="43"/>
        <v>41985.809155092589</v>
      </c>
    </row>
    <row r="654" spans="1:20" ht="43.5" x14ac:dyDescent="0.35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40"/>
        <v>100</v>
      </c>
      <c r="P654">
        <f t="shared" si="41"/>
        <v>107.64</v>
      </c>
      <c r="Q654" t="s">
        <v>8318</v>
      </c>
      <c r="R654" t="s">
        <v>8320</v>
      </c>
      <c r="S654" s="9">
        <f t="shared" si="42"/>
        <v>42675.482060185182</v>
      </c>
      <c r="T654" s="9">
        <f t="shared" si="43"/>
        <v>42705.523726851847</v>
      </c>
    </row>
    <row r="655" spans="1:20" ht="43.5" x14ac:dyDescent="0.35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40"/>
        <v>141</v>
      </c>
      <c r="P655">
        <f t="shared" si="41"/>
        <v>95.83</v>
      </c>
      <c r="Q655" t="s">
        <v>8318</v>
      </c>
      <c r="R655" t="s">
        <v>8320</v>
      </c>
      <c r="S655" s="9">
        <f t="shared" si="42"/>
        <v>42199.410185185181</v>
      </c>
      <c r="T655" s="9">
        <f t="shared" si="43"/>
        <v>42236.410185185181</v>
      </c>
    </row>
    <row r="656" spans="1:20" ht="43.5" x14ac:dyDescent="0.35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40"/>
        <v>267</v>
      </c>
      <c r="P656">
        <f t="shared" si="41"/>
        <v>31.66</v>
      </c>
      <c r="Q656" t="s">
        <v>8318</v>
      </c>
      <c r="R656" t="s">
        <v>8320</v>
      </c>
      <c r="S656" s="9">
        <f t="shared" si="42"/>
        <v>42163.748993055553</v>
      </c>
      <c r="T656" s="9">
        <f t="shared" si="43"/>
        <v>42193.748993055553</v>
      </c>
    </row>
    <row r="657" spans="1:20" ht="43.5" x14ac:dyDescent="0.35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40"/>
        <v>147</v>
      </c>
      <c r="P657">
        <f t="shared" si="41"/>
        <v>42.89</v>
      </c>
      <c r="Q657" t="s">
        <v>8318</v>
      </c>
      <c r="R657" t="s">
        <v>8320</v>
      </c>
      <c r="S657" s="9">
        <f t="shared" si="42"/>
        <v>42045.748981481483</v>
      </c>
      <c r="T657" s="9">
        <f t="shared" si="43"/>
        <v>42075.707314814812</v>
      </c>
    </row>
    <row r="658" spans="1:20" ht="43.5" x14ac:dyDescent="0.35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40"/>
        <v>214</v>
      </c>
      <c r="P658">
        <f t="shared" si="41"/>
        <v>122.74</v>
      </c>
      <c r="Q658" t="s">
        <v>8318</v>
      </c>
      <c r="R658" t="s">
        <v>8320</v>
      </c>
      <c r="S658" s="9">
        <f t="shared" si="42"/>
        <v>42417.596284722218</v>
      </c>
      <c r="T658" s="9">
        <f t="shared" si="43"/>
        <v>42477.554618055554</v>
      </c>
    </row>
    <row r="659" spans="1:20" ht="43.5" x14ac:dyDescent="0.35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40"/>
        <v>126</v>
      </c>
      <c r="P659">
        <f t="shared" si="41"/>
        <v>190.45</v>
      </c>
      <c r="Q659" t="s">
        <v>8318</v>
      </c>
      <c r="R659" t="s">
        <v>8320</v>
      </c>
      <c r="S659" s="9">
        <f t="shared" si="42"/>
        <v>42331.637407407405</v>
      </c>
      <c r="T659" s="9">
        <f t="shared" si="43"/>
        <v>42361.637407407405</v>
      </c>
    </row>
    <row r="660" spans="1:20" ht="43.5" x14ac:dyDescent="0.35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40"/>
        <v>104</v>
      </c>
      <c r="P660">
        <f t="shared" si="41"/>
        <v>109.34</v>
      </c>
      <c r="Q660" t="s">
        <v>8318</v>
      </c>
      <c r="R660" t="s">
        <v>8320</v>
      </c>
      <c r="S660" s="9">
        <f t="shared" si="42"/>
        <v>42178.952418981477</v>
      </c>
      <c r="T660" s="9">
        <f t="shared" si="43"/>
        <v>42211.541666666664</v>
      </c>
    </row>
    <row r="661" spans="1:20" x14ac:dyDescent="0.35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40"/>
        <v>101</v>
      </c>
      <c r="P661">
        <f t="shared" si="41"/>
        <v>143.66999999999999</v>
      </c>
      <c r="Q661" t="s">
        <v>8318</v>
      </c>
      <c r="R661" t="s">
        <v>8320</v>
      </c>
      <c r="S661" s="9">
        <f t="shared" si="42"/>
        <v>42209.385358796295</v>
      </c>
      <c r="T661" s="9">
        <f t="shared" si="43"/>
        <v>42239.385358796295</v>
      </c>
    </row>
    <row r="662" spans="1:20" ht="43.5" hidden="1" x14ac:dyDescent="0.35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40"/>
        <v>3</v>
      </c>
      <c r="P662">
        <f t="shared" si="41"/>
        <v>84.94</v>
      </c>
      <c r="Q662" t="s">
        <v>8318</v>
      </c>
      <c r="R662" t="s">
        <v>8320</v>
      </c>
      <c r="S662" s="9">
        <f t="shared" si="42"/>
        <v>41922.533321759256</v>
      </c>
      <c r="T662" s="9">
        <f t="shared" si="43"/>
        <v>41952.57498842592</v>
      </c>
    </row>
    <row r="663" spans="1:20" ht="43.5" hidden="1" x14ac:dyDescent="0.35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40"/>
        <v>1</v>
      </c>
      <c r="P663">
        <f t="shared" si="41"/>
        <v>10.56</v>
      </c>
      <c r="Q663" t="s">
        <v>8318</v>
      </c>
      <c r="R663" t="s">
        <v>8320</v>
      </c>
      <c r="S663" s="9">
        <f t="shared" si="42"/>
        <v>42636.437025462961</v>
      </c>
      <c r="T663" s="9">
        <f t="shared" si="43"/>
        <v>42666.437025462961</v>
      </c>
    </row>
    <row r="664" spans="1:20" ht="29" hidden="1" x14ac:dyDescent="0.35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40"/>
        <v>0</v>
      </c>
      <c r="P664">
        <f t="shared" si="41"/>
        <v>39</v>
      </c>
      <c r="Q664" t="s">
        <v>8318</v>
      </c>
      <c r="R664" t="s">
        <v>8320</v>
      </c>
      <c r="S664" s="9">
        <f t="shared" si="42"/>
        <v>41990.229710648149</v>
      </c>
      <c r="T664" s="9">
        <f t="shared" si="43"/>
        <v>42020.229710648149</v>
      </c>
    </row>
    <row r="665" spans="1:20" ht="43.5" hidden="1" x14ac:dyDescent="0.35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40"/>
        <v>0</v>
      </c>
      <c r="P665">
        <f t="shared" si="41"/>
        <v>100</v>
      </c>
      <c r="Q665" t="s">
        <v>8318</v>
      </c>
      <c r="R665" t="s">
        <v>8320</v>
      </c>
      <c r="S665" s="9">
        <f t="shared" si="42"/>
        <v>42173.634907407402</v>
      </c>
      <c r="T665" s="9">
        <f t="shared" si="43"/>
        <v>42203.634907407402</v>
      </c>
    </row>
    <row r="666" spans="1:20" ht="43.5" hidden="1" x14ac:dyDescent="0.35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40"/>
        <v>8</v>
      </c>
      <c r="P666">
        <f t="shared" si="41"/>
        <v>31.17</v>
      </c>
      <c r="Q666" t="s">
        <v>8318</v>
      </c>
      <c r="R666" t="s">
        <v>8320</v>
      </c>
      <c r="S666" s="9">
        <f t="shared" si="42"/>
        <v>42077.458043981482</v>
      </c>
      <c r="T666" s="9">
        <f t="shared" si="43"/>
        <v>42107.458043981482</v>
      </c>
    </row>
    <row r="667" spans="1:20" ht="43.5" hidden="1" x14ac:dyDescent="0.35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40"/>
        <v>19</v>
      </c>
      <c r="P667">
        <f t="shared" si="41"/>
        <v>155.33000000000001</v>
      </c>
      <c r="Q667" t="s">
        <v>8318</v>
      </c>
      <c r="R667" t="s">
        <v>8320</v>
      </c>
      <c r="S667" s="9">
        <f t="shared" si="42"/>
        <v>42688.503020833326</v>
      </c>
      <c r="T667" s="9">
        <f t="shared" si="43"/>
        <v>42748.503020833326</v>
      </c>
    </row>
    <row r="668" spans="1:20" ht="43.5" hidden="1" x14ac:dyDescent="0.35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40"/>
        <v>0</v>
      </c>
      <c r="P668">
        <f t="shared" si="41"/>
        <v>2</v>
      </c>
      <c r="Q668" t="s">
        <v>8318</v>
      </c>
      <c r="R668" t="s">
        <v>8320</v>
      </c>
      <c r="S668" s="9">
        <f t="shared" si="42"/>
        <v>41838.623819444438</v>
      </c>
      <c r="T668" s="9">
        <f t="shared" si="43"/>
        <v>41868.623819444438</v>
      </c>
    </row>
    <row r="669" spans="1:20" ht="43.5" hidden="1" x14ac:dyDescent="0.35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40"/>
        <v>10</v>
      </c>
      <c r="P669">
        <f t="shared" si="41"/>
        <v>178.93</v>
      </c>
      <c r="Q669" t="s">
        <v>8318</v>
      </c>
      <c r="R669" t="s">
        <v>8320</v>
      </c>
      <c r="S669" s="9">
        <f t="shared" si="42"/>
        <v>42632.165081018517</v>
      </c>
      <c r="T669" s="9">
        <f t="shared" si="43"/>
        <v>42672.165081018517</v>
      </c>
    </row>
    <row r="670" spans="1:20" ht="43.5" hidden="1" x14ac:dyDescent="0.35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40"/>
        <v>5</v>
      </c>
      <c r="P670">
        <f t="shared" si="41"/>
        <v>27.36</v>
      </c>
      <c r="Q670" t="s">
        <v>8318</v>
      </c>
      <c r="R670" t="s">
        <v>8320</v>
      </c>
      <c r="S670" s="9">
        <f t="shared" si="42"/>
        <v>42090.622939814813</v>
      </c>
      <c r="T670" s="9">
        <f t="shared" si="43"/>
        <v>42135.622939814813</v>
      </c>
    </row>
    <row r="671" spans="1:20" ht="58" hidden="1" x14ac:dyDescent="0.35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40"/>
        <v>22</v>
      </c>
      <c r="P671">
        <f t="shared" si="41"/>
        <v>1536.25</v>
      </c>
      <c r="Q671" t="s">
        <v>8318</v>
      </c>
      <c r="R671" t="s">
        <v>8320</v>
      </c>
      <c r="S671" s="9">
        <f t="shared" si="42"/>
        <v>42527.417337962957</v>
      </c>
      <c r="T671" s="9">
        <f t="shared" si="43"/>
        <v>42557.417337962957</v>
      </c>
    </row>
    <row r="672" spans="1:20" ht="43.5" hidden="1" x14ac:dyDescent="0.35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40"/>
        <v>29</v>
      </c>
      <c r="P672">
        <f t="shared" si="41"/>
        <v>85</v>
      </c>
      <c r="Q672" t="s">
        <v>8318</v>
      </c>
      <c r="R672" t="s">
        <v>8320</v>
      </c>
      <c r="S672" s="9">
        <f t="shared" si="42"/>
        <v>42506.501388888886</v>
      </c>
      <c r="T672" s="9">
        <f t="shared" si="43"/>
        <v>42540.131944444445</v>
      </c>
    </row>
    <row r="673" spans="1:20" ht="43.5" hidden="1" x14ac:dyDescent="0.35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40"/>
        <v>39</v>
      </c>
      <c r="P673">
        <f t="shared" si="41"/>
        <v>788.53</v>
      </c>
      <c r="Q673" t="s">
        <v>8318</v>
      </c>
      <c r="R673" t="s">
        <v>8320</v>
      </c>
      <c r="S673" s="9">
        <f t="shared" si="42"/>
        <v>41984.484398148146</v>
      </c>
      <c r="T673" s="9">
        <f t="shared" si="43"/>
        <v>42017.958333333336</v>
      </c>
    </row>
    <row r="674" spans="1:20" ht="43.5" hidden="1" x14ac:dyDescent="0.35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40"/>
        <v>22</v>
      </c>
      <c r="P674">
        <f t="shared" si="41"/>
        <v>50.3</v>
      </c>
      <c r="Q674" t="s">
        <v>8318</v>
      </c>
      <c r="R674" t="s">
        <v>8320</v>
      </c>
      <c r="S674" s="9">
        <f t="shared" si="42"/>
        <v>41974.011157407404</v>
      </c>
      <c r="T674" s="9">
        <f t="shared" si="43"/>
        <v>42004.999305555553</v>
      </c>
    </row>
    <row r="675" spans="1:20" ht="43.5" hidden="1" x14ac:dyDescent="0.35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40"/>
        <v>0</v>
      </c>
      <c r="P675">
        <f t="shared" si="41"/>
        <v>68.33</v>
      </c>
      <c r="Q675" t="s">
        <v>8318</v>
      </c>
      <c r="R675" t="s">
        <v>8320</v>
      </c>
      <c r="S675" s="9">
        <f t="shared" si="42"/>
        <v>41838.6321412037</v>
      </c>
      <c r="T675" s="9">
        <f t="shared" si="43"/>
        <v>41883.6321412037</v>
      </c>
    </row>
    <row r="676" spans="1:20" ht="29" hidden="1" x14ac:dyDescent="0.35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40"/>
        <v>0</v>
      </c>
      <c r="P676">
        <f t="shared" si="41"/>
        <v>7.5</v>
      </c>
      <c r="Q676" t="s">
        <v>8318</v>
      </c>
      <c r="R676" t="s">
        <v>8320</v>
      </c>
      <c r="S676" s="9">
        <f t="shared" si="42"/>
        <v>41802.907719907402</v>
      </c>
      <c r="T676" s="9">
        <f t="shared" si="43"/>
        <v>41862.907719907402</v>
      </c>
    </row>
    <row r="677" spans="1:20" ht="43.5" hidden="1" x14ac:dyDescent="0.35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40"/>
        <v>15</v>
      </c>
      <c r="P677">
        <f t="shared" si="41"/>
        <v>34.270000000000003</v>
      </c>
      <c r="Q677" t="s">
        <v>8318</v>
      </c>
      <c r="R677" t="s">
        <v>8320</v>
      </c>
      <c r="S677" s="9">
        <f t="shared" si="42"/>
        <v>41975.722268518519</v>
      </c>
      <c r="T677" s="9">
        <f t="shared" si="43"/>
        <v>42005.082638888889</v>
      </c>
    </row>
    <row r="678" spans="1:20" ht="58" hidden="1" x14ac:dyDescent="0.35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40"/>
        <v>1</v>
      </c>
      <c r="P678">
        <f t="shared" si="41"/>
        <v>61.29</v>
      </c>
      <c r="Q678" t="s">
        <v>8318</v>
      </c>
      <c r="R678" t="s">
        <v>8320</v>
      </c>
      <c r="S678" s="9">
        <f t="shared" si="42"/>
        <v>42012.559965277775</v>
      </c>
      <c r="T678" s="9">
        <f t="shared" si="43"/>
        <v>42042.559965277775</v>
      </c>
    </row>
    <row r="679" spans="1:20" ht="43.5" hidden="1" x14ac:dyDescent="0.35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40"/>
        <v>26</v>
      </c>
      <c r="P679">
        <f t="shared" si="41"/>
        <v>133.25</v>
      </c>
      <c r="Q679" t="s">
        <v>8318</v>
      </c>
      <c r="R679" t="s">
        <v>8320</v>
      </c>
      <c r="S679" s="9">
        <f t="shared" si="42"/>
        <v>42504.195543981477</v>
      </c>
      <c r="T679" s="9">
        <f t="shared" si="43"/>
        <v>42549.195543981477</v>
      </c>
    </row>
    <row r="680" spans="1:20" ht="43.5" hidden="1" x14ac:dyDescent="0.35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40"/>
        <v>4</v>
      </c>
      <c r="P680">
        <f t="shared" si="41"/>
        <v>65.180000000000007</v>
      </c>
      <c r="Q680" t="s">
        <v>8318</v>
      </c>
      <c r="R680" t="s">
        <v>8320</v>
      </c>
      <c r="S680" s="9">
        <f t="shared" si="42"/>
        <v>42481.168263888881</v>
      </c>
      <c r="T680" s="9">
        <f t="shared" si="43"/>
        <v>42511.168263888881</v>
      </c>
    </row>
    <row r="681" spans="1:20" ht="43.5" hidden="1" x14ac:dyDescent="0.35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40"/>
        <v>15</v>
      </c>
      <c r="P681">
        <f t="shared" si="41"/>
        <v>93.9</v>
      </c>
      <c r="Q681" t="s">
        <v>8318</v>
      </c>
      <c r="R681" t="s">
        <v>8320</v>
      </c>
      <c r="S681" s="9">
        <f t="shared" si="42"/>
        <v>42556.487372685187</v>
      </c>
      <c r="T681" s="9">
        <f t="shared" si="43"/>
        <v>42616.487372685187</v>
      </c>
    </row>
    <row r="682" spans="1:20" ht="43.5" hidden="1" x14ac:dyDescent="0.35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40"/>
        <v>26</v>
      </c>
      <c r="P682">
        <f t="shared" si="41"/>
        <v>150.65</v>
      </c>
      <c r="Q682" t="s">
        <v>8318</v>
      </c>
      <c r="R682" t="s">
        <v>8320</v>
      </c>
      <c r="S682" s="9">
        <f t="shared" si="42"/>
        <v>41864.293182870366</v>
      </c>
      <c r="T682" s="9">
        <f t="shared" si="43"/>
        <v>41899.293182870366</v>
      </c>
    </row>
    <row r="683" spans="1:20" ht="43.5" hidden="1" x14ac:dyDescent="0.35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40"/>
        <v>0</v>
      </c>
      <c r="P683">
        <f t="shared" si="41"/>
        <v>1</v>
      </c>
      <c r="Q683" t="s">
        <v>8318</v>
      </c>
      <c r="R683" t="s">
        <v>8320</v>
      </c>
      <c r="S683" s="9">
        <f t="shared" si="42"/>
        <v>42639.597268518519</v>
      </c>
      <c r="T683" s="9">
        <f t="shared" si="43"/>
        <v>42669.597268518519</v>
      </c>
    </row>
    <row r="684" spans="1:20" ht="43.5" hidden="1" x14ac:dyDescent="0.35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40"/>
        <v>0</v>
      </c>
      <c r="P684">
        <f t="shared" si="41"/>
        <v>13.25</v>
      </c>
      <c r="Q684" t="s">
        <v>8318</v>
      </c>
      <c r="R684" t="s">
        <v>8320</v>
      </c>
      <c r="S684" s="9">
        <f t="shared" si="42"/>
        <v>42778.556967592587</v>
      </c>
      <c r="T684" s="9">
        <f t="shared" si="43"/>
        <v>42808.515300925923</v>
      </c>
    </row>
    <row r="685" spans="1:20" ht="43.5" hidden="1" x14ac:dyDescent="0.35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40"/>
        <v>1</v>
      </c>
      <c r="P685">
        <f t="shared" si="41"/>
        <v>99.33</v>
      </c>
      <c r="Q685" t="s">
        <v>8318</v>
      </c>
      <c r="R685" t="s">
        <v>8320</v>
      </c>
      <c r="S685" s="9">
        <f t="shared" si="42"/>
        <v>42634.691712962966</v>
      </c>
      <c r="T685" s="9">
        <f t="shared" si="43"/>
        <v>42674.691712962966</v>
      </c>
    </row>
    <row r="686" spans="1:20" ht="29" hidden="1" x14ac:dyDescent="0.35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40"/>
        <v>7</v>
      </c>
      <c r="P686">
        <f t="shared" si="41"/>
        <v>177.39</v>
      </c>
      <c r="Q686" t="s">
        <v>8318</v>
      </c>
      <c r="R686" t="s">
        <v>8320</v>
      </c>
      <c r="S686" s="9">
        <f t="shared" si="42"/>
        <v>41809.26494212963</v>
      </c>
      <c r="T686" s="9">
        <f t="shared" si="43"/>
        <v>41844.916666666664</v>
      </c>
    </row>
    <row r="687" spans="1:20" ht="43.5" hidden="1" x14ac:dyDescent="0.35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40"/>
        <v>28</v>
      </c>
      <c r="P687">
        <f t="shared" si="41"/>
        <v>55.3</v>
      </c>
      <c r="Q687" t="s">
        <v>8318</v>
      </c>
      <c r="R687" t="s">
        <v>8320</v>
      </c>
      <c r="S687" s="9">
        <f t="shared" si="42"/>
        <v>41971.658240740733</v>
      </c>
      <c r="T687" s="9">
        <f t="shared" si="43"/>
        <v>42016.658240740733</v>
      </c>
    </row>
    <row r="688" spans="1:20" ht="58" hidden="1" x14ac:dyDescent="0.35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9">
        <f t="shared" si="42"/>
        <v>42189.464930555558</v>
      </c>
      <c r="T688" s="9">
        <f t="shared" si="43"/>
        <v>42219.464930555558</v>
      </c>
    </row>
    <row r="689" spans="1:20" ht="43.5" hidden="1" x14ac:dyDescent="0.35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40"/>
        <v>4</v>
      </c>
      <c r="P689">
        <f t="shared" si="41"/>
        <v>591.66999999999996</v>
      </c>
      <c r="Q689" t="s">
        <v>8318</v>
      </c>
      <c r="R689" t="s">
        <v>8320</v>
      </c>
      <c r="S689" s="9">
        <f t="shared" si="42"/>
        <v>42711.542280092595</v>
      </c>
      <c r="T689" s="9">
        <f t="shared" si="43"/>
        <v>42771.542280092595</v>
      </c>
    </row>
    <row r="690" spans="1:20" ht="43.5" hidden="1" x14ac:dyDescent="0.35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40"/>
        <v>73</v>
      </c>
      <c r="P690">
        <f t="shared" si="41"/>
        <v>405.5</v>
      </c>
      <c r="Q690" t="s">
        <v>8318</v>
      </c>
      <c r="R690" t="s">
        <v>8320</v>
      </c>
      <c r="S690" s="9">
        <f t="shared" si="42"/>
        <v>42261.896446759252</v>
      </c>
      <c r="T690" s="9">
        <f t="shared" si="43"/>
        <v>42291.896446759252</v>
      </c>
    </row>
    <row r="691" spans="1:20" ht="43.5" hidden="1" x14ac:dyDescent="0.35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40"/>
        <v>58</v>
      </c>
      <c r="P691">
        <f t="shared" si="41"/>
        <v>343.15</v>
      </c>
      <c r="Q691" t="s">
        <v>8318</v>
      </c>
      <c r="R691" t="s">
        <v>8320</v>
      </c>
      <c r="S691" s="9">
        <f t="shared" si="42"/>
        <v>42675.459456018514</v>
      </c>
      <c r="T691" s="9">
        <f t="shared" si="43"/>
        <v>42711.999305555553</v>
      </c>
    </row>
    <row r="692" spans="1:20" ht="29" hidden="1" x14ac:dyDescent="0.35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40"/>
        <v>12</v>
      </c>
      <c r="P692">
        <f t="shared" si="41"/>
        <v>72.59</v>
      </c>
      <c r="Q692" t="s">
        <v>8318</v>
      </c>
      <c r="R692" t="s">
        <v>8320</v>
      </c>
      <c r="S692" s="9">
        <f t="shared" si="42"/>
        <v>42579.426400462959</v>
      </c>
      <c r="T692" s="9">
        <f t="shared" si="43"/>
        <v>42622.041666666664</v>
      </c>
    </row>
    <row r="693" spans="1:20" ht="43.5" hidden="1" x14ac:dyDescent="0.35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40"/>
        <v>1</v>
      </c>
      <c r="P693">
        <f t="shared" si="41"/>
        <v>26</v>
      </c>
      <c r="Q693" t="s">
        <v>8318</v>
      </c>
      <c r="R693" t="s">
        <v>8320</v>
      </c>
      <c r="S693" s="9">
        <f t="shared" si="42"/>
        <v>42157.819976851846</v>
      </c>
      <c r="T693" s="9">
        <f t="shared" si="43"/>
        <v>42185.819976851846</v>
      </c>
    </row>
    <row r="694" spans="1:20" ht="43.5" hidden="1" x14ac:dyDescent="0.35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40"/>
        <v>7</v>
      </c>
      <c r="P694">
        <f t="shared" si="41"/>
        <v>6.5</v>
      </c>
      <c r="Q694" t="s">
        <v>8318</v>
      </c>
      <c r="R694" t="s">
        <v>8320</v>
      </c>
      <c r="S694" s="9">
        <f t="shared" si="42"/>
        <v>42696.167395833334</v>
      </c>
      <c r="T694" s="9">
        <f t="shared" si="43"/>
        <v>42726.167395833334</v>
      </c>
    </row>
    <row r="695" spans="1:20" ht="29" hidden="1" x14ac:dyDescent="0.35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40"/>
        <v>35</v>
      </c>
      <c r="P695">
        <f t="shared" si="41"/>
        <v>119.39</v>
      </c>
      <c r="Q695" t="s">
        <v>8318</v>
      </c>
      <c r="R695" t="s">
        <v>8320</v>
      </c>
      <c r="S695" s="9">
        <f t="shared" si="42"/>
        <v>42094.599849537037</v>
      </c>
      <c r="T695" s="9">
        <f t="shared" si="43"/>
        <v>42124.599849537037</v>
      </c>
    </row>
    <row r="696" spans="1:20" ht="43.5" hidden="1" x14ac:dyDescent="0.35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40"/>
        <v>0</v>
      </c>
      <c r="P696">
        <f t="shared" si="41"/>
        <v>84.29</v>
      </c>
      <c r="Q696" t="s">
        <v>8318</v>
      </c>
      <c r="R696" t="s">
        <v>8320</v>
      </c>
      <c r="S696" s="9">
        <f t="shared" si="42"/>
        <v>42737.455543981479</v>
      </c>
      <c r="T696" s="9">
        <f t="shared" si="43"/>
        <v>42767.455543981479</v>
      </c>
    </row>
    <row r="697" spans="1:20" ht="43.5" hidden="1" x14ac:dyDescent="0.35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40"/>
        <v>1</v>
      </c>
      <c r="P697">
        <f t="shared" si="41"/>
        <v>90.86</v>
      </c>
      <c r="Q697" t="s">
        <v>8318</v>
      </c>
      <c r="R697" t="s">
        <v>8320</v>
      </c>
      <c r="S697" s="9">
        <f t="shared" si="42"/>
        <v>41913.312731481477</v>
      </c>
      <c r="T697" s="9">
        <f t="shared" si="43"/>
        <v>41943.312731481477</v>
      </c>
    </row>
    <row r="698" spans="1:20" ht="29" hidden="1" x14ac:dyDescent="0.35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40"/>
        <v>0</v>
      </c>
      <c r="P698">
        <f t="shared" si="41"/>
        <v>1</v>
      </c>
      <c r="Q698" t="s">
        <v>8318</v>
      </c>
      <c r="R698" t="s">
        <v>8320</v>
      </c>
      <c r="S698" s="9">
        <f t="shared" si="42"/>
        <v>41815.718773148146</v>
      </c>
      <c r="T698" s="9">
        <f t="shared" si="43"/>
        <v>41845.718773148146</v>
      </c>
    </row>
    <row r="699" spans="1:20" ht="43.5" hidden="1" x14ac:dyDescent="0.35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40"/>
        <v>46</v>
      </c>
      <c r="P699">
        <f t="shared" si="41"/>
        <v>20.34</v>
      </c>
      <c r="Q699" t="s">
        <v>8318</v>
      </c>
      <c r="R699" t="s">
        <v>8320</v>
      </c>
      <c r="S699" s="9">
        <f t="shared" si="42"/>
        <v>42388.314687500002</v>
      </c>
      <c r="T699" s="9">
        <f t="shared" si="43"/>
        <v>42403.314687500002</v>
      </c>
    </row>
    <row r="700" spans="1:20" ht="43.5" hidden="1" x14ac:dyDescent="0.35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40"/>
        <v>15</v>
      </c>
      <c r="P700">
        <f t="shared" si="41"/>
        <v>530.69000000000005</v>
      </c>
      <c r="Q700" t="s">
        <v>8318</v>
      </c>
      <c r="R700" t="s">
        <v>8320</v>
      </c>
      <c r="S700" s="9">
        <f t="shared" si="42"/>
        <v>41866.722743055558</v>
      </c>
      <c r="T700" s="9">
        <f t="shared" si="43"/>
        <v>41899.875</v>
      </c>
    </row>
    <row r="701" spans="1:20" ht="43.5" hidden="1" x14ac:dyDescent="0.35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40"/>
        <v>82</v>
      </c>
      <c r="P701">
        <f t="shared" si="41"/>
        <v>120.39</v>
      </c>
      <c r="Q701" t="s">
        <v>8318</v>
      </c>
      <c r="R701" t="s">
        <v>8320</v>
      </c>
      <c r="S701" s="9">
        <f t="shared" si="42"/>
        <v>41563.277175925927</v>
      </c>
      <c r="T701" s="9">
        <f t="shared" si="43"/>
        <v>41600.458333333328</v>
      </c>
    </row>
    <row r="702" spans="1:20" ht="43.5" hidden="1" x14ac:dyDescent="0.35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40"/>
        <v>3</v>
      </c>
      <c r="P702">
        <f t="shared" si="41"/>
        <v>13</v>
      </c>
      <c r="Q702" t="s">
        <v>8318</v>
      </c>
      <c r="R702" t="s">
        <v>8320</v>
      </c>
      <c r="S702" s="9">
        <f t="shared" si="42"/>
        <v>42715.480104166665</v>
      </c>
      <c r="T702" s="9">
        <f t="shared" si="43"/>
        <v>42745.480104166665</v>
      </c>
    </row>
    <row r="703" spans="1:20" ht="43.5" hidden="1" x14ac:dyDescent="0.35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40"/>
        <v>27</v>
      </c>
      <c r="P703">
        <f t="shared" si="41"/>
        <v>291.33</v>
      </c>
      <c r="Q703" t="s">
        <v>8318</v>
      </c>
      <c r="R703" t="s">
        <v>8320</v>
      </c>
      <c r="S703" s="9">
        <f t="shared" si="42"/>
        <v>41813.454629629625</v>
      </c>
      <c r="T703" s="9">
        <f t="shared" si="43"/>
        <v>41843.454629629625</v>
      </c>
    </row>
    <row r="704" spans="1:20" ht="43.5" hidden="1" x14ac:dyDescent="0.35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40"/>
        <v>31</v>
      </c>
      <c r="P704">
        <f t="shared" si="41"/>
        <v>124.92</v>
      </c>
      <c r="Q704" t="s">
        <v>8318</v>
      </c>
      <c r="R704" t="s">
        <v>8320</v>
      </c>
      <c r="S704" s="9">
        <f t="shared" si="42"/>
        <v>42668.518368055556</v>
      </c>
      <c r="T704" s="9">
        <f t="shared" si="43"/>
        <v>42698.560034722221</v>
      </c>
    </row>
    <row r="705" spans="1:20" ht="43.5" hidden="1" x14ac:dyDescent="0.35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40"/>
        <v>6</v>
      </c>
      <c r="P705">
        <f t="shared" si="41"/>
        <v>119.57</v>
      </c>
      <c r="Q705" t="s">
        <v>8318</v>
      </c>
      <c r="R705" t="s">
        <v>8320</v>
      </c>
      <c r="S705" s="9">
        <f t="shared" si="42"/>
        <v>42711.742465277777</v>
      </c>
      <c r="T705" s="9">
        <f t="shared" si="43"/>
        <v>42766.772222222215</v>
      </c>
    </row>
    <row r="706" spans="1:20" ht="43.5" hidden="1" x14ac:dyDescent="0.35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ref="O706:O769" si="44">ROUND((E706/D706)*100,0)</f>
        <v>1</v>
      </c>
      <c r="P706">
        <f t="shared" ref="P706:P769" si="45">ROUND(E706/L706,2)</f>
        <v>120.25</v>
      </c>
      <c r="Q706" t="s">
        <v>8318</v>
      </c>
      <c r="R706" t="s">
        <v>8320</v>
      </c>
      <c r="S706" s="9">
        <f t="shared" si="42"/>
        <v>42725.984583333331</v>
      </c>
      <c r="T706" s="9">
        <f t="shared" si="43"/>
        <v>42785.984583333331</v>
      </c>
    </row>
    <row r="707" spans="1:20" ht="29" hidden="1" x14ac:dyDescent="0.35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si="44"/>
        <v>1</v>
      </c>
      <c r="P707">
        <f t="shared" si="45"/>
        <v>195.4</v>
      </c>
      <c r="Q707" t="s">
        <v>8318</v>
      </c>
      <c r="R707" t="s">
        <v>8320</v>
      </c>
      <c r="S707" s="9">
        <f t="shared" ref="S707:S770" si="46">(J707/86400)+25569+(-5/24)</f>
        <v>42726.283310185179</v>
      </c>
      <c r="T707" s="9">
        <f t="shared" ref="T707:T770" si="47">(I707/86400)+25569+(-5/24)</f>
        <v>42756.283310185179</v>
      </c>
    </row>
    <row r="708" spans="1:20" ht="43.5" hidden="1" x14ac:dyDescent="0.35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9">
        <f t="shared" si="46"/>
        <v>42676.786840277775</v>
      </c>
      <c r="T708" s="9">
        <f t="shared" si="47"/>
        <v>42718.568749999999</v>
      </c>
    </row>
    <row r="709" spans="1:20" ht="43.5" hidden="1" x14ac:dyDescent="0.35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44"/>
        <v>79</v>
      </c>
      <c r="P709">
        <f t="shared" si="45"/>
        <v>117.7</v>
      </c>
      <c r="Q709" t="s">
        <v>8318</v>
      </c>
      <c r="R709" t="s">
        <v>8320</v>
      </c>
      <c r="S709" s="9">
        <f t="shared" si="46"/>
        <v>42696.45517361111</v>
      </c>
      <c r="T709" s="9">
        <f t="shared" si="47"/>
        <v>42736.45517361111</v>
      </c>
    </row>
    <row r="710" spans="1:20" ht="43.5" hidden="1" x14ac:dyDescent="0.35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44"/>
        <v>22</v>
      </c>
      <c r="P710">
        <f t="shared" si="45"/>
        <v>23.95</v>
      </c>
      <c r="Q710" t="s">
        <v>8318</v>
      </c>
      <c r="R710" t="s">
        <v>8320</v>
      </c>
      <c r="S710" s="9">
        <f t="shared" si="46"/>
        <v>41835.372685185182</v>
      </c>
      <c r="T710" s="9">
        <f t="shared" si="47"/>
        <v>41895.372685185182</v>
      </c>
    </row>
    <row r="711" spans="1:20" ht="29" hidden="1" x14ac:dyDescent="0.35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44"/>
        <v>0</v>
      </c>
      <c r="P711">
        <f t="shared" si="45"/>
        <v>30.5</v>
      </c>
      <c r="Q711" t="s">
        <v>8318</v>
      </c>
      <c r="R711" t="s">
        <v>8320</v>
      </c>
      <c r="S711" s="9">
        <f t="shared" si="46"/>
        <v>41947.832858796297</v>
      </c>
      <c r="T711" s="9">
        <f t="shared" si="47"/>
        <v>41977.832858796297</v>
      </c>
    </row>
    <row r="712" spans="1:20" ht="29" hidden="1" x14ac:dyDescent="0.35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9">
        <f t="shared" si="46"/>
        <v>41837.776643518519</v>
      </c>
      <c r="T712" s="9">
        <f t="shared" si="47"/>
        <v>41870.822222222218</v>
      </c>
    </row>
    <row r="713" spans="1:20" ht="43.5" hidden="1" x14ac:dyDescent="0.35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44"/>
        <v>34</v>
      </c>
      <c r="P713">
        <f t="shared" si="45"/>
        <v>99.97</v>
      </c>
      <c r="Q713" t="s">
        <v>8318</v>
      </c>
      <c r="R713" t="s">
        <v>8320</v>
      </c>
      <c r="S713" s="9">
        <f t="shared" si="46"/>
        <v>42678.250787037039</v>
      </c>
      <c r="T713" s="9">
        <f t="shared" si="47"/>
        <v>42718.292453703696</v>
      </c>
    </row>
    <row r="714" spans="1:20" ht="43.5" hidden="1" x14ac:dyDescent="0.35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44"/>
        <v>0</v>
      </c>
      <c r="P714">
        <f t="shared" si="45"/>
        <v>26.25</v>
      </c>
      <c r="Q714" t="s">
        <v>8318</v>
      </c>
      <c r="R714" t="s">
        <v>8320</v>
      </c>
      <c r="S714" s="9">
        <f t="shared" si="46"/>
        <v>42384.472592592589</v>
      </c>
      <c r="T714" s="9">
        <f t="shared" si="47"/>
        <v>42414.472592592589</v>
      </c>
    </row>
    <row r="715" spans="1:20" ht="43.5" hidden="1" x14ac:dyDescent="0.35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44"/>
        <v>1</v>
      </c>
      <c r="P715">
        <f t="shared" si="45"/>
        <v>199</v>
      </c>
      <c r="Q715" t="s">
        <v>8318</v>
      </c>
      <c r="R715" t="s">
        <v>8320</v>
      </c>
      <c r="S715" s="9">
        <f t="shared" si="46"/>
        <v>42496.320972222216</v>
      </c>
      <c r="T715" s="9">
        <f t="shared" si="47"/>
        <v>42526.320972222216</v>
      </c>
    </row>
    <row r="716" spans="1:20" ht="43.5" hidden="1" x14ac:dyDescent="0.35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44"/>
        <v>15</v>
      </c>
      <c r="P716">
        <f t="shared" si="45"/>
        <v>80.319999999999993</v>
      </c>
      <c r="Q716" t="s">
        <v>8318</v>
      </c>
      <c r="R716" t="s">
        <v>8320</v>
      </c>
      <c r="S716" s="9">
        <f t="shared" si="46"/>
        <v>42734.579652777778</v>
      </c>
      <c r="T716" s="9">
        <f t="shared" si="47"/>
        <v>42794.579652777778</v>
      </c>
    </row>
    <row r="717" spans="1:20" ht="43.5" hidden="1" x14ac:dyDescent="0.35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44"/>
        <v>5</v>
      </c>
      <c r="P717">
        <f t="shared" si="45"/>
        <v>115.75</v>
      </c>
      <c r="Q717" t="s">
        <v>8318</v>
      </c>
      <c r="R717" t="s">
        <v>8320</v>
      </c>
      <c r="S717" s="9">
        <f t="shared" si="46"/>
        <v>42272.8824074074</v>
      </c>
      <c r="T717" s="9">
        <f t="shared" si="47"/>
        <v>42312.924074074072</v>
      </c>
    </row>
    <row r="718" spans="1:20" ht="43.5" hidden="1" x14ac:dyDescent="0.35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44"/>
        <v>10</v>
      </c>
      <c r="P718">
        <f t="shared" si="45"/>
        <v>44.69</v>
      </c>
      <c r="Q718" t="s">
        <v>8318</v>
      </c>
      <c r="R718" t="s">
        <v>8320</v>
      </c>
      <c r="S718" s="9">
        <f t="shared" si="46"/>
        <v>41940.450312499997</v>
      </c>
      <c r="T718" s="9">
        <f t="shared" si="47"/>
        <v>41973.791666666664</v>
      </c>
    </row>
    <row r="719" spans="1:20" hidden="1" x14ac:dyDescent="0.35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44"/>
        <v>0</v>
      </c>
      <c r="P719">
        <f t="shared" si="45"/>
        <v>76.25</v>
      </c>
      <c r="Q719" t="s">
        <v>8318</v>
      </c>
      <c r="R719" t="s">
        <v>8320</v>
      </c>
      <c r="S719" s="9">
        <f t="shared" si="46"/>
        <v>41857.645856481475</v>
      </c>
      <c r="T719" s="9">
        <f t="shared" si="47"/>
        <v>41887.645856481475</v>
      </c>
    </row>
    <row r="720" spans="1:20" ht="43.5" hidden="1" x14ac:dyDescent="0.35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44"/>
        <v>1</v>
      </c>
      <c r="P720">
        <f t="shared" si="45"/>
        <v>22.5</v>
      </c>
      <c r="Q720" t="s">
        <v>8318</v>
      </c>
      <c r="R720" t="s">
        <v>8320</v>
      </c>
      <c r="S720" s="9">
        <f t="shared" si="46"/>
        <v>42752.637118055551</v>
      </c>
      <c r="T720" s="9">
        <f t="shared" si="47"/>
        <v>42784.040972222218</v>
      </c>
    </row>
    <row r="721" spans="1:20" ht="43.5" hidden="1" x14ac:dyDescent="0.35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44"/>
        <v>1</v>
      </c>
      <c r="P721">
        <f t="shared" si="45"/>
        <v>19.399999999999999</v>
      </c>
      <c r="Q721" t="s">
        <v>8318</v>
      </c>
      <c r="R721" t="s">
        <v>8320</v>
      </c>
      <c r="S721" s="9">
        <f t="shared" si="46"/>
        <v>42408.83189814815</v>
      </c>
      <c r="T721" s="9">
        <f t="shared" si="47"/>
        <v>42422.83189814815</v>
      </c>
    </row>
    <row r="722" spans="1:20" ht="43.5" x14ac:dyDescent="0.35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44"/>
        <v>144</v>
      </c>
      <c r="P722">
        <f t="shared" si="45"/>
        <v>66.709999999999994</v>
      </c>
      <c r="Q722" t="s">
        <v>8321</v>
      </c>
      <c r="R722" t="s">
        <v>8322</v>
      </c>
      <c r="S722" s="9">
        <f t="shared" si="46"/>
        <v>40909.440868055557</v>
      </c>
      <c r="T722" s="9">
        <f t="shared" si="47"/>
        <v>40937.440868055557</v>
      </c>
    </row>
    <row r="723" spans="1:20" ht="43.5" x14ac:dyDescent="0.35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44"/>
        <v>122</v>
      </c>
      <c r="P723">
        <f t="shared" si="45"/>
        <v>84.14</v>
      </c>
      <c r="Q723" t="s">
        <v>8321</v>
      </c>
      <c r="R723" t="s">
        <v>8322</v>
      </c>
      <c r="S723" s="9">
        <f t="shared" si="46"/>
        <v>41807.363506944443</v>
      </c>
      <c r="T723" s="9">
        <f t="shared" si="47"/>
        <v>41852.363506944443</v>
      </c>
    </row>
    <row r="724" spans="1:20" ht="43.5" x14ac:dyDescent="0.35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44"/>
        <v>132</v>
      </c>
      <c r="P724">
        <f t="shared" si="45"/>
        <v>215.73</v>
      </c>
      <c r="Q724" t="s">
        <v>8321</v>
      </c>
      <c r="R724" t="s">
        <v>8322</v>
      </c>
      <c r="S724" s="9">
        <f t="shared" si="46"/>
        <v>40977.596967592588</v>
      </c>
      <c r="T724" s="9">
        <f t="shared" si="47"/>
        <v>41007.555300925924</v>
      </c>
    </row>
    <row r="725" spans="1:20" ht="29" x14ac:dyDescent="0.35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44"/>
        <v>109</v>
      </c>
      <c r="P725">
        <f t="shared" si="45"/>
        <v>54.69</v>
      </c>
      <c r="Q725" t="s">
        <v>8321</v>
      </c>
      <c r="R725" t="s">
        <v>8322</v>
      </c>
      <c r="S725" s="9">
        <f t="shared" si="46"/>
        <v>42184.608206018514</v>
      </c>
      <c r="T725" s="9">
        <f t="shared" si="47"/>
        <v>42214.957638888889</v>
      </c>
    </row>
    <row r="726" spans="1:20" ht="43.5" x14ac:dyDescent="0.35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44"/>
        <v>105</v>
      </c>
      <c r="P726">
        <f t="shared" si="45"/>
        <v>51.63</v>
      </c>
      <c r="Q726" t="s">
        <v>8321</v>
      </c>
      <c r="R726" t="s">
        <v>8322</v>
      </c>
      <c r="S726" s="9">
        <f t="shared" si="46"/>
        <v>40694.430127314808</v>
      </c>
      <c r="T726" s="9">
        <f t="shared" si="47"/>
        <v>40724.430127314808</v>
      </c>
    </row>
    <row r="727" spans="1:20" ht="43.5" x14ac:dyDescent="0.35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44"/>
        <v>100</v>
      </c>
      <c r="P727">
        <f t="shared" si="45"/>
        <v>143.36000000000001</v>
      </c>
      <c r="Q727" t="s">
        <v>8321</v>
      </c>
      <c r="R727" t="s">
        <v>8322</v>
      </c>
      <c r="S727" s="9">
        <f t="shared" si="46"/>
        <v>42321.417962962958</v>
      </c>
      <c r="T727" s="9">
        <f t="shared" si="47"/>
        <v>42351.417962962958</v>
      </c>
    </row>
    <row r="728" spans="1:20" ht="43.5" x14ac:dyDescent="0.35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44"/>
        <v>101</v>
      </c>
      <c r="P728">
        <f t="shared" si="45"/>
        <v>72.430000000000007</v>
      </c>
      <c r="Q728" t="s">
        <v>8321</v>
      </c>
      <c r="R728" t="s">
        <v>8322</v>
      </c>
      <c r="S728" s="9">
        <f t="shared" si="46"/>
        <v>41345.834340277775</v>
      </c>
      <c r="T728" s="9">
        <f t="shared" si="47"/>
        <v>41375.834340277775</v>
      </c>
    </row>
    <row r="729" spans="1:20" ht="43.5" x14ac:dyDescent="0.35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44"/>
        <v>156</v>
      </c>
      <c r="P729">
        <f t="shared" si="45"/>
        <v>36.53</v>
      </c>
      <c r="Q729" t="s">
        <v>8321</v>
      </c>
      <c r="R729" t="s">
        <v>8322</v>
      </c>
      <c r="S729" s="9">
        <f t="shared" si="46"/>
        <v>41246.811909722222</v>
      </c>
      <c r="T729" s="9">
        <f t="shared" si="47"/>
        <v>41288.680555555555</v>
      </c>
    </row>
    <row r="730" spans="1:20" ht="29" x14ac:dyDescent="0.35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44"/>
        <v>106</v>
      </c>
      <c r="P730">
        <f t="shared" si="45"/>
        <v>60.9</v>
      </c>
      <c r="Q730" t="s">
        <v>8321</v>
      </c>
      <c r="R730" t="s">
        <v>8322</v>
      </c>
      <c r="S730" s="9">
        <f t="shared" si="46"/>
        <v>40731.629131944443</v>
      </c>
      <c r="T730" s="9">
        <f t="shared" si="47"/>
        <v>40776.629131944443</v>
      </c>
    </row>
    <row r="731" spans="1:20" ht="43.5" x14ac:dyDescent="0.35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44"/>
        <v>131</v>
      </c>
      <c r="P731">
        <f t="shared" si="45"/>
        <v>43.55</v>
      </c>
      <c r="Q731" t="s">
        <v>8321</v>
      </c>
      <c r="R731" t="s">
        <v>8322</v>
      </c>
      <c r="S731" s="9">
        <f t="shared" si="46"/>
        <v>41110.97755787037</v>
      </c>
      <c r="T731" s="9">
        <f t="shared" si="47"/>
        <v>41170.97755787037</v>
      </c>
    </row>
    <row r="732" spans="1:20" ht="29" x14ac:dyDescent="0.35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44"/>
        <v>132</v>
      </c>
      <c r="P732">
        <f t="shared" si="45"/>
        <v>99.77</v>
      </c>
      <c r="Q732" t="s">
        <v>8321</v>
      </c>
      <c r="R732" t="s">
        <v>8322</v>
      </c>
      <c r="S732" s="9">
        <f t="shared" si="46"/>
        <v>40854.536932870367</v>
      </c>
      <c r="T732" s="9">
        <f t="shared" si="47"/>
        <v>40884.536932870367</v>
      </c>
    </row>
    <row r="733" spans="1:20" ht="43.5" x14ac:dyDescent="0.35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44"/>
        <v>126</v>
      </c>
      <c r="P733">
        <f t="shared" si="45"/>
        <v>88.73</v>
      </c>
      <c r="Q733" t="s">
        <v>8321</v>
      </c>
      <c r="R733" t="s">
        <v>8322</v>
      </c>
      <c r="S733" s="9">
        <f t="shared" si="46"/>
        <v>40879.587349537032</v>
      </c>
      <c r="T733" s="9">
        <f t="shared" si="47"/>
        <v>40930.041666666664</v>
      </c>
    </row>
    <row r="734" spans="1:20" ht="43.5" x14ac:dyDescent="0.35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44"/>
        <v>160</v>
      </c>
      <c r="P734">
        <f t="shared" si="45"/>
        <v>4.92</v>
      </c>
      <c r="Q734" t="s">
        <v>8321</v>
      </c>
      <c r="R734" t="s">
        <v>8322</v>
      </c>
      <c r="S734" s="9">
        <f t="shared" si="46"/>
        <v>41486.21598379629</v>
      </c>
      <c r="T734" s="9">
        <f t="shared" si="47"/>
        <v>41546.21598379629</v>
      </c>
    </row>
    <row r="735" spans="1:20" ht="43.5" x14ac:dyDescent="0.35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44"/>
        <v>120</v>
      </c>
      <c r="P735">
        <f t="shared" si="45"/>
        <v>17.82</v>
      </c>
      <c r="Q735" t="s">
        <v>8321</v>
      </c>
      <c r="R735" t="s">
        <v>8322</v>
      </c>
      <c r="S735" s="9">
        <f t="shared" si="46"/>
        <v>41598.211712962962</v>
      </c>
      <c r="T735" s="9">
        <f t="shared" si="47"/>
        <v>41628.211712962962</v>
      </c>
    </row>
    <row r="736" spans="1:20" ht="29" x14ac:dyDescent="0.35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44"/>
        <v>126</v>
      </c>
      <c r="P736">
        <f t="shared" si="45"/>
        <v>187.19</v>
      </c>
      <c r="Q736" t="s">
        <v>8321</v>
      </c>
      <c r="R736" t="s">
        <v>8322</v>
      </c>
      <c r="S736" s="9">
        <f t="shared" si="46"/>
        <v>42101.956249999996</v>
      </c>
      <c r="T736" s="9">
        <f t="shared" si="47"/>
        <v>42132.999999999993</v>
      </c>
    </row>
    <row r="737" spans="1:20" ht="43.5" x14ac:dyDescent="0.35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44"/>
        <v>114</v>
      </c>
      <c r="P737">
        <f t="shared" si="45"/>
        <v>234.81</v>
      </c>
      <c r="Q737" t="s">
        <v>8321</v>
      </c>
      <c r="R737" t="s">
        <v>8322</v>
      </c>
      <c r="S737" s="9">
        <f t="shared" si="46"/>
        <v>41945.821134259255</v>
      </c>
      <c r="T737" s="9">
        <f t="shared" si="47"/>
        <v>41976.818749999999</v>
      </c>
    </row>
    <row r="738" spans="1:20" ht="43.5" x14ac:dyDescent="0.35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44"/>
        <v>315</v>
      </c>
      <c r="P738">
        <f t="shared" si="45"/>
        <v>105.05</v>
      </c>
      <c r="Q738" t="s">
        <v>8321</v>
      </c>
      <c r="R738" t="s">
        <v>8322</v>
      </c>
      <c r="S738" s="9">
        <f t="shared" si="46"/>
        <v>41579.525925925926</v>
      </c>
      <c r="T738" s="9">
        <f t="shared" si="47"/>
        <v>41598.999305555553</v>
      </c>
    </row>
    <row r="739" spans="1:20" ht="43.5" x14ac:dyDescent="0.35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44"/>
        <v>122</v>
      </c>
      <c r="P739">
        <f t="shared" si="45"/>
        <v>56.67</v>
      </c>
      <c r="Q739" t="s">
        <v>8321</v>
      </c>
      <c r="R739" t="s">
        <v>8322</v>
      </c>
      <c r="S739" s="9">
        <f t="shared" si="46"/>
        <v>41667.066979166666</v>
      </c>
      <c r="T739" s="9">
        <f t="shared" si="47"/>
        <v>41684.625</v>
      </c>
    </row>
    <row r="740" spans="1:20" ht="29" x14ac:dyDescent="0.35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44"/>
        <v>107</v>
      </c>
      <c r="P740">
        <f t="shared" si="45"/>
        <v>39.049999999999997</v>
      </c>
      <c r="Q740" t="s">
        <v>8321</v>
      </c>
      <c r="R740" t="s">
        <v>8322</v>
      </c>
      <c r="S740" s="9">
        <f t="shared" si="46"/>
        <v>41943.39576388889</v>
      </c>
      <c r="T740" s="9">
        <f t="shared" si="47"/>
        <v>41973.999305555553</v>
      </c>
    </row>
    <row r="741" spans="1:20" ht="43.5" x14ac:dyDescent="0.35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44"/>
        <v>158</v>
      </c>
      <c r="P741">
        <f t="shared" si="45"/>
        <v>68.349999999999994</v>
      </c>
      <c r="Q741" t="s">
        <v>8321</v>
      </c>
      <c r="R741" t="s">
        <v>8322</v>
      </c>
      <c r="S741" s="9">
        <f t="shared" si="46"/>
        <v>41829.294317129628</v>
      </c>
      <c r="T741" s="9">
        <f t="shared" si="47"/>
        <v>41862.294317129628</v>
      </c>
    </row>
    <row r="742" spans="1:20" ht="43.5" x14ac:dyDescent="0.35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44"/>
        <v>107</v>
      </c>
      <c r="P742">
        <f t="shared" si="45"/>
        <v>169.58</v>
      </c>
      <c r="Q742" t="s">
        <v>8321</v>
      </c>
      <c r="R742" t="s">
        <v>8322</v>
      </c>
      <c r="S742" s="9">
        <f t="shared" si="46"/>
        <v>42161.93844907407</v>
      </c>
      <c r="T742" s="9">
        <f t="shared" si="47"/>
        <v>42175.93844907407</v>
      </c>
    </row>
    <row r="743" spans="1:20" ht="29" x14ac:dyDescent="0.35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44"/>
        <v>102</v>
      </c>
      <c r="P743">
        <f t="shared" si="45"/>
        <v>141.41999999999999</v>
      </c>
      <c r="Q743" t="s">
        <v>8321</v>
      </c>
      <c r="R743" t="s">
        <v>8322</v>
      </c>
      <c r="S743" s="9">
        <f t="shared" si="46"/>
        <v>41401.439884259256</v>
      </c>
      <c r="T743" s="9">
        <f t="shared" si="47"/>
        <v>41436.439884259256</v>
      </c>
    </row>
    <row r="744" spans="1:20" ht="43.5" x14ac:dyDescent="0.35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44"/>
        <v>111</v>
      </c>
      <c r="P744">
        <f t="shared" si="45"/>
        <v>67.39</v>
      </c>
      <c r="Q744" t="s">
        <v>8321</v>
      </c>
      <c r="R744" t="s">
        <v>8322</v>
      </c>
      <c r="S744" s="9">
        <f t="shared" si="46"/>
        <v>41689.709629629629</v>
      </c>
      <c r="T744" s="9">
        <f t="shared" si="47"/>
        <v>41719.667962962958</v>
      </c>
    </row>
    <row r="745" spans="1:20" ht="43.5" x14ac:dyDescent="0.35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44"/>
        <v>148</v>
      </c>
      <c r="P745">
        <f t="shared" si="45"/>
        <v>54.27</v>
      </c>
      <c r="Q745" t="s">
        <v>8321</v>
      </c>
      <c r="R745" t="s">
        <v>8322</v>
      </c>
      <c r="S745" s="9">
        <f t="shared" si="46"/>
        <v>40990.500983796293</v>
      </c>
      <c r="T745" s="9">
        <f t="shared" si="47"/>
        <v>41015.666666666664</v>
      </c>
    </row>
    <row r="746" spans="1:20" ht="29" x14ac:dyDescent="0.35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44"/>
        <v>102</v>
      </c>
      <c r="P746">
        <f t="shared" si="45"/>
        <v>82.52</v>
      </c>
      <c r="Q746" t="s">
        <v>8321</v>
      </c>
      <c r="R746" t="s">
        <v>8322</v>
      </c>
      <c r="S746" s="9">
        <f t="shared" si="46"/>
        <v>41226.748877314814</v>
      </c>
      <c r="T746" s="9">
        <f t="shared" si="47"/>
        <v>41256.748877314814</v>
      </c>
    </row>
    <row r="747" spans="1:20" ht="43.5" x14ac:dyDescent="0.35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44"/>
        <v>179</v>
      </c>
      <c r="P747">
        <f t="shared" si="45"/>
        <v>53.73</v>
      </c>
      <c r="Q747" t="s">
        <v>8321</v>
      </c>
      <c r="R747" t="s">
        <v>8322</v>
      </c>
      <c r="S747" s="9">
        <f t="shared" si="46"/>
        <v>41367.363946759258</v>
      </c>
      <c r="T747" s="9">
        <f t="shared" si="47"/>
        <v>41397.363946759258</v>
      </c>
    </row>
    <row r="748" spans="1:20" x14ac:dyDescent="0.35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44"/>
        <v>111</v>
      </c>
      <c r="P748">
        <f t="shared" si="45"/>
        <v>34.21</v>
      </c>
      <c r="Q748" t="s">
        <v>8321</v>
      </c>
      <c r="R748" t="s">
        <v>8322</v>
      </c>
      <c r="S748" s="9">
        <f t="shared" si="46"/>
        <v>41156.834594907406</v>
      </c>
      <c r="T748" s="9">
        <f t="shared" si="47"/>
        <v>41174.957638888889</v>
      </c>
    </row>
    <row r="749" spans="1:20" ht="43.5" x14ac:dyDescent="0.35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44"/>
        <v>100</v>
      </c>
      <c r="P749">
        <f t="shared" si="45"/>
        <v>127.33</v>
      </c>
      <c r="Q749" t="s">
        <v>8321</v>
      </c>
      <c r="R749" t="s">
        <v>8322</v>
      </c>
      <c r="S749" s="9">
        <f t="shared" si="46"/>
        <v>41988.340497685182</v>
      </c>
      <c r="T749" s="9">
        <f t="shared" si="47"/>
        <v>42019.245833333327</v>
      </c>
    </row>
    <row r="750" spans="1:20" ht="43.5" x14ac:dyDescent="0.35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44"/>
        <v>100</v>
      </c>
      <c r="P750">
        <f t="shared" si="45"/>
        <v>45.57</v>
      </c>
      <c r="Q750" t="s">
        <v>8321</v>
      </c>
      <c r="R750" t="s">
        <v>8322</v>
      </c>
      <c r="S750" s="9">
        <f t="shared" si="46"/>
        <v>41831.638495370367</v>
      </c>
      <c r="T750" s="9">
        <f t="shared" si="47"/>
        <v>41861.638495370367</v>
      </c>
    </row>
    <row r="751" spans="1:20" ht="43.5" x14ac:dyDescent="0.35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44"/>
        <v>106</v>
      </c>
      <c r="P751">
        <f t="shared" si="45"/>
        <v>95.96</v>
      </c>
      <c r="Q751" t="s">
        <v>8321</v>
      </c>
      <c r="R751" t="s">
        <v>8322</v>
      </c>
      <c r="S751" s="9">
        <f t="shared" si="46"/>
        <v>42733.732986111114</v>
      </c>
      <c r="T751" s="9">
        <f t="shared" si="47"/>
        <v>42763.732986111114</v>
      </c>
    </row>
    <row r="752" spans="1:20" ht="43.5" x14ac:dyDescent="0.35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44"/>
        <v>103</v>
      </c>
      <c r="P752">
        <f t="shared" si="45"/>
        <v>77.27</v>
      </c>
      <c r="Q752" t="s">
        <v>8321</v>
      </c>
      <c r="R752" t="s">
        <v>8322</v>
      </c>
      <c r="S752" s="9">
        <f t="shared" si="46"/>
        <v>41299.669814814813</v>
      </c>
      <c r="T752" s="9">
        <f t="shared" si="47"/>
        <v>41329.669814814813</v>
      </c>
    </row>
    <row r="753" spans="1:20" ht="43.5" x14ac:dyDescent="0.35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44"/>
        <v>119</v>
      </c>
      <c r="P753">
        <f t="shared" si="45"/>
        <v>57.34</v>
      </c>
      <c r="Q753" t="s">
        <v>8321</v>
      </c>
      <c r="R753" t="s">
        <v>8322</v>
      </c>
      <c r="S753" s="9">
        <f t="shared" si="46"/>
        <v>40713.422164351847</v>
      </c>
      <c r="T753" s="9">
        <f t="shared" si="47"/>
        <v>40759.422164351847</v>
      </c>
    </row>
    <row r="754" spans="1:20" ht="43.5" x14ac:dyDescent="0.35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44"/>
        <v>112</v>
      </c>
      <c r="P754">
        <f t="shared" si="45"/>
        <v>53.19</v>
      </c>
      <c r="Q754" t="s">
        <v>8321</v>
      </c>
      <c r="R754" t="s">
        <v>8322</v>
      </c>
      <c r="S754" s="9">
        <f t="shared" si="46"/>
        <v>42639.213159722225</v>
      </c>
      <c r="T754" s="9">
        <f t="shared" si="47"/>
        <v>42659.249999999993</v>
      </c>
    </row>
    <row r="755" spans="1:20" ht="43.5" x14ac:dyDescent="0.35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44"/>
        <v>128</v>
      </c>
      <c r="P755">
        <f t="shared" si="45"/>
        <v>492.31</v>
      </c>
      <c r="Q755" t="s">
        <v>8321</v>
      </c>
      <c r="R755" t="s">
        <v>8322</v>
      </c>
      <c r="S755" s="9">
        <f t="shared" si="46"/>
        <v>42019.381840277776</v>
      </c>
      <c r="T755" s="9">
        <f t="shared" si="47"/>
        <v>42049.381840277776</v>
      </c>
    </row>
    <row r="756" spans="1:20" ht="43.5" x14ac:dyDescent="0.35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44"/>
        <v>104</v>
      </c>
      <c r="P756">
        <f t="shared" si="45"/>
        <v>42.35</v>
      </c>
      <c r="Q756" t="s">
        <v>8321</v>
      </c>
      <c r="R756" t="s">
        <v>8322</v>
      </c>
      <c r="S756" s="9">
        <f t="shared" si="46"/>
        <v>41249.54075231481</v>
      </c>
      <c r="T756" s="9">
        <f t="shared" si="47"/>
        <v>41279.54075231481</v>
      </c>
    </row>
    <row r="757" spans="1:20" ht="43.5" x14ac:dyDescent="0.35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44"/>
        <v>102</v>
      </c>
      <c r="P757">
        <f t="shared" si="45"/>
        <v>37.47</v>
      </c>
      <c r="Q757" t="s">
        <v>8321</v>
      </c>
      <c r="R757" t="s">
        <v>8322</v>
      </c>
      <c r="S757" s="9">
        <f t="shared" si="46"/>
        <v>41383.396724537037</v>
      </c>
      <c r="T757" s="9">
        <f t="shared" si="47"/>
        <v>41413.820138888885</v>
      </c>
    </row>
    <row r="758" spans="1:20" ht="43.5" x14ac:dyDescent="0.35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44"/>
        <v>118</v>
      </c>
      <c r="P758">
        <f t="shared" si="45"/>
        <v>37.450000000000003</v>
      </c>
      <c r="Q758" t="s">
        <v>8321</v>
      </c>
      <c r="R758" t="s">
        <v>8322</v>
      </c>
      <c r="S758" s="9">
        <f t="shared" si="46"/>
        <v>40590.558553240735</v>
      </c>
      <c r="T758" s="9">
        <f t="shared" si="47"/>
        <v>40651.516886574071</v>
      </c>
    </row>
    <row r="759" spans="1:20" ht="43.5" x14ac:dyDescent="0.35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44"/>
        <v>238</v>
      </c>
      <c r="P759">
        <f t="shared" si="45"/>
        <v>33.06</v>
      </c>
      <c r="Q759" t="s">
        <v>8321</v>
      </c>
      <c r="R759" t="s">
        <v>8322</v>
      </c>
      <c r="S759" s="9">
        <f t="shared" si="46"/>
        <v>41234.846226851849</v>
      </c>
      <c r="T759" s="9">
        <f t="shared" si="47"/>
        <v>41248.846226851849</v>
      </c>
    </row>
    <row r="760" spans="1:20" ht="29" x14ac:dyDescent="0.35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44"/>
        <v>102</v>
      </c>
      <c r="P760">
        <f t="shared" si="45"/>
        <v>134.21</v>
      </c>
      <c r="Q760" t="s">
        <v>8321</v>
      </c>
      <c r="R760" t="s">
        <v>8322</v>
      </c>
      <c r="S760" s="9">
        <f t="shared" si="46"/>
        <v>40429.628101851849</v>
      </c>
      <c r="T760" s="9">
        <f t="shared" si="47"/>
        <v>40459.628101851849</v>
      </c>
    </row>
    <row r="761" spans="1:20" ht="43.5" x14ac:dyDescent="0.35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44"/>
        <v>102</v>
      </c>
      <c r="P761">
        <f t="shared" si="45"/>
        <v>51.47</v>
      </c>
      <c r="Q761" t="s">
        <v>8321</v>
      </c>
      <c r="R761" t="s">
        <v>8322</v>
      </c>
      <c r="S761" s="9">
        <f t="shared" si="46"/>
        <v>41789.121979166666</v>
      </c>
      <c r="T761" s="9">
        <f t="shared" si="47"/>
        <v>41829.121979166666</v>
      </c>
    </row>
    <row r="762" spans="1:20" ht="43.5" hidden="1" x14ac:dyDescent="0.35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9">
        <f t="shared" si="46"/>
        <v>42670.555706018517</v>
      </c>
      <c r="T762" s="9">
        <f t="shared" si="47"/>
        <v>42700.597372685188</v>
      </c>
    </row>
    <row r="763" spans="1:20" ht="43.5" hidden="1" x14ac:dyDescent="0.35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44"/>
        <v>5</v>
      </c>
      <c r="P763">
        <f t="shared" si="45"/>
        <v>39.17</v>
      </c>
      <c r="Q763" t="s">
        <v>8321</v>
      </c>
      <c r="R763" t="s">
        <v>8323</v>
      </c>
      <c r="S763" s="9">
        <f t="shared" si="46"/>
        <v>41642.543124999997</v>
      </c>
      <c r="T763" s="9">
        <f t="shared" si="47"/>
        <v>41672.543124999997</v>
      </c>
    </row>
    <row r="764" spans="1:20" ht="43.5" hidden="1" x14ac:dyDescent="0.35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9">
        <f t="shared" si="46"/>
        <v>42690.65011574074</v>
      </c>
      <c r="T764" s="9">
        <f t="shared" si="47"/>
        <v>42708.041666666664</v>
      </c>
    </row>
    <row r="765" spans="1:20" ht="43.5" hidden="1" x14ac:dyDescent="0.35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44"/>
        <v>0</v>
      </c>
      <c r="P765">
        <f t="shared" si="45"/>
        <v>5</v>
      </c>
      <c r="Q765" t="s">
        <v>8321</v>
      </c>
      <c r="R765" t="s">
        <v>8323</v>
      </c>
      <c r="S765" s="9">
        <f t="shared" si="46"/>
        <v>41471.238518518519</v>
      </c>
      <c r="T765" s="9">
        <f t="shared" si="47"/>
        <v>41501.238518518519</v>
      </c>
    </row>
    <row r="766" spans="1:20" ht="43.5" hidden="1" x14ac:dyDescent="0.35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9">
        <f t="shared" si="46"/>
        <v>42226.964826388888</v>
      </c>
      <c r="T766" s="9">
        <f t="shared" si="47"/>
        <v>42256.964826388888</v>
      </c>
    </row>
    <row r="767" spans="1:20" ht="43.5" hidden="1" x14ac:dyDescent="0.35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44"/>
        <v>36</v>
      </c>
      <c r="P767">
        <f t="shared" si="45"/>
        <v>57.3</v>
      </c>
      <c r="Q767" t="s">
        <v>8321</v>
      </c>
      <c r="R767" t="s">
        <v>8323</v>
      </c>
      <c r="S767" s="9">
        <f t="shared" si="46"/>
        <v>41901.334305555552</v>
      </c>
      <c r="T767" s="9">
        <f t="shared" si="47"/>
        <v>41931.334305555552</v>
      </c>
    </row>
    <row r="768" spans="1:20" ht="43.5" hidden="1" x14ac:dyDescent="0.35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9">
        <f t="shared" si="46"/>
        <v>42021.57503472222</v>
      </c>
      <c r="T768" s="9">
        <f t="shared" si="47"/>
        <v>42051.57503472222</v>
      </c>
    </row>
    <row r="769" spans="1:20" ht="58" hidden="1" x14ac:dyDescent="0.35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44"/>
        <v>4</v>
      </c>
      <c r="P769">
        <f t="shared" si="45"/>
        <v>59</v>
      </c>
      <c r="Q769" t="s">
        <v>8321</v>
      </c>
      <c r="R769" t="s">
        <v>8323</v>
      </c>
      <c r="S769" s="9">
        <f t="shared" si="46"/>
        <v>42114.935300925928</v>
      </c>
      <c r="T769" s="9">
        <f t="shared" si="47"/>
        <v>42144.935300925928</v>
      </c>
    </row>
    <row r="770" spans="1:20" ht="43.5" hidden="1" x14ac:dyDescent="0.35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ref="O770:O833" si="48">ROUND((E770/D770)*100,0)</f>
        <v>0</v>
      </c>
      <c r="P770" t="e">
        <f t="shared" ref="P770:P833" si="49">ROUND(E770/L770,2)</f>
        <v>#DIV/0!</v>
      </c>
      <c r="Q770" t="s">
        <v>8321</v>
      </c>
      <c r="R770" t="s">
        <v>8323</v>
      </c>
      <c r="S770" s="9">
        <f t="shared" si="46"/>
        <v>41593.998726851853</v>
      </c>
      <c r="T770" s="9">
        <f t="shared" si="47"/>
        <v>41623.998726851853</v>
      </c>
    </row>
    <row r="771" spans="1:20" ht="43.5" hidden="1" x14ac:dyDescent="0.35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si="48"/>
        <v>41</v>
      </c>
      <c r="P771">
        <f t="shared" si="49"/>
        <v>31.85</v>
      </c>
      <c r="Q771" t="s">
        <v>8321</v>
      </c>
      <c r="R771" t="s">
        <v>8323</v>
      </c>
      <c r="S771" s="9">
        <f t="shared" ref="S771:S834" si="50">(J771/86400)+25569+(-5/24)</f>
        <v>41604.788124999999</v>
      </c>
      <c r="T771" s="9">
        <f t="shared" ref="T771:T834" si="51">(I771/86400)+25569+(-5/24)</f>
        <v>41634.788124999999</v>
      </c>
    </row>
    <row r="772" spans="1:20" ht="43.5" hidden="1" x14ac:dyDescent="0.35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9">
        <f t="shared" si="50"/>
        <v>41289.791307870364</v>
      </c>
      <c r="T772" s="9">
        <f t="shared" si="51"/>
        <v>41329.791307870364</v>
      </c>
    </row>
    <row r="773" spans="1:20" ht="43.5" hidden="1" x14ac:dyDescent="0.35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48"/>
        <v>0</v>
      </c>
      <c r="P773">
        <f t="shared" si="49"/>
        <v>10</v>
      </c>
      <c r="Q773" t="s">
        <v>8321</v>
      </c>
      <c r="R773" t="s">
        <v>8323</v>
      </c>
      <c r="S773" s="9">
        <f t="shared" si="50"/>
        <v>42349.615763888891</v>
      </c>
      <c r="T773" s="9">
        <f t="shared" si="51"/>
        <v>42399.615763888891</v>
      </c>
    </row>
    <row r="774" spans="1:20" ht="58" hidden="1" x14ac:dyDescent="0.35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48"/>
        <v>3</v>
      </c>
      <c r="P774">
        <f t="shared" si="49"/>
        <v>50</v>
      </c>
      <c r="Q774" t="s">
        <v>8321</v>
      </c>
      <c r="R774" t="s">
        <v>8323</v>
      </c>
      <c r="S774" s="9">
        <f t="shared" si="50"/>
        <v>40067.848599537036</v>
      </c>
      <c r="T774" s="9">
        <f t="shared" si="51"/>
        <v>40117.957638888889</v>
      </c>
    </row>
    <row r="775" spans="1:20" ht="43.5" hidden="1" x14ac:dyDescent="0.35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48"/>
        <v>1</v>
      </c>
      <c r="P775">
        <f t="shared" si="49"/>
        <v>16</v>
      </c>
      <c r="Q775" t="s">
        <v>8321</v>
      </c>
      <c r="R775" t="s">
        <v>8323</v>
      </c>
      <c r="S775" s="9">
        <f t="shared" si="50"/>
        <v>42100.527604166666</v>
      </c>
      <c r="T775" s="9">
        <f t="shared" si="51"/>
        <v>42134.750694444439</v>
      </c>
    </row>
    <row r="776" spans="1:20" ht="43.5" hidden="1" x14ac:dyDescent="0.35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48"/>
        <v>70</v>
      </c>
      <c r="P776">
        <f t="shared" si="49"/>
        <v>39</v>
      </c>
      <c r="Q776" t="s">
        <v>8321</v>
      </c>
      <c r="R776" t="s">
        <v>8323</v>
      </c>
      <c r="S776" s="9">
        <f t="shared" si="50"/>
        <v>41663.571967592587</v>
      </c>
      <c r="T776" s="9">
        <f t="shared" si="51"/>
        <v>41693.571967592587</v>
      </c>
    </row>
    <row r="777" spans="1:20" ht="43.5" hidden="1" x14ac:dyDescent="0.35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48"/>
        <v>2</v>
      </c>
      <c r="P777">
        <f t="shared" si="49"/>
        <v>34</v>
      </c>
      <c r="Q777" t="s">
        <v>8321</v>
      </c>
      <c r="R777" t="s">
        <v>8323</v>
      </c>
      <c r="S777" s="9">
        <f t="shared" si="50"/>
        <v>40862.851793981477</v>
      </c>
      <c r="T777" s="9">
        <f t="shared" si="51"/>
        <v>40892.851793981477</v>
      </c>
    </row>
    <row r="778" spans="1:20" ht="43.5" hidden="1" x14ac:dyDescent="0.35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48"/>
        <v>51</v>
      </c>
      <c r="P778">
        <f t="shared" si="49"/>
        <v>63.12</v>
      </c>
      <c r="Q778" t="s">
        <v>8321</v>
      </c>
      <c r="R778" t="s">
        <v>8323</v>
      </c>
      <c r="S778" s="9">
        <f t="shared" si="50"/>
        <v>42250.477372685178</v>
      </c>
      <c r="T778" s="9">
        <f t="shared" si="51"/>
        <v>42287.999999999993</v>
      </c>
    </row>
    <row r="779" spans="1:20" ht="43.5" hidden="1" x14ac:dyDescent="0.35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48"/>
        <v>1</v>
      </c>
      <c r="P779">
        <f t="shared" si="49"/>
        <v>7</v>
      </c>
      <c r="Q779" t="s">
        <v>8321</v>
      </c>
      <c r="R779" t="s">
        <v>8323</v>
      </c>
      <c r="S779" s="9">
        <f t="shared" si="50"/>
        <v>41456.772881944438</v>
      </c>
      <c r="T779" s="9">
        <f t="shared" si="51"/>
        <v>41486.772881944438</v>
      </c>
    </row>
    <row r="780" spans="1:20" ht="43.5" hidden="1" x14ac:dyDescent="0.35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48"/>
        <v>0</v>
      </c>
      <c r="P780">
        <f t="shared" si="49"/>
        <v>2</v>
      </c>
      <c r="Q780" t="s">
        <v>8321</v>
      </c>
      <c r="R780" t="s">
        <v>8323</v>
      </c>
      <c r="S780" s="9">
        <f t="shared" si="50"/>
        <v>41729.493981481479</v>
      </c>
      <c r="T780" s="9">
        <f t="shared" si="51"/>
        <v>41759.493981481479</v>
      </c>
    </row>
    <row r="781" spans="1:20" ht="43.5" hidden="1" x14ac:dyDescent="0.35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48"/>
        <v>3</v>
      </c>
      <c r="P781">
        <f t="shared" si="49"/>
        <v>66.67</v>
      </c>
      <c r="Q781" t="s">
        <v>8321</v>
      </c>
      <c r="R781" t="s">
        <v>8323</v>
      </c>
      <c r="S781" s="9">
        <f t="shared" si="50"/>
        <v>40436.475752314815</v>
      </c>
      <c r="T781" s="9">
        <f t="shared" si="51"/>
        <v>40465.958333333328</v>
      </c>
    </row>
    <row r="782" spans="1:20" ht="29" x14ac:dyDescent="0.35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48"/>
        <v>104</v>
      </c>
      <c r="P782">
        <f t="shared" si="49"/>
        <v>38.520000000000003</v>
      </c>
      <c r="Q782" t="s">
        <v>8324</v>
      </c>
      <c r="R782" t="s">
        <v>8325</v>
      </c>
      <c r="S782" s="9">
        <f t="shared" si="50"/>
        <v>40636.465567129628</v>
      </c>
      <c r="T782" s="9">
        <f t="shared" si="51"/>
        <v>40666.465567129628</v>
      </c>
    </row>
    <row r="783" spans="1:20" ht="43.5" x14ac:dyDescent="0.35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48"/>
        <v>133</v>
      </c>
      <c r="P783">
        <f t="shared" si="49"/>
        <v>42.61</v>
      </c>
      <c r="Q783" t="s">
        <v>8324</v>
      </c>
      <c r="R783" t="s">
        <v>8325</v>
      </c>
      <c r="S783" s="9">
        <f t="shared" si="50"/>
        <v>41402.792523148142</v>
      </c>
      <c r="T783" s="9">
        <f t="shared" si="51"/>
        <v>41432.792523148142</v>
      </c>
    </row>
    <row r="784" spans="1:20" ht="43.5" x14ac:dyDescent="0.35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9">
        <f t="shared" si="50"/>
        <v>41116.549791666665</v>
      </c>
      <c r="T784" s="9">
        <f t="shared" si="51"/>
        <v>41146.549791666665</v>
      </c>
    </row>
    <row r="785" spans="1:20" ht="43.5" x14ac:dyDescent="0.35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48"/>
        <v>148</v>
      </c>
      <c r="P785">
        <f t="shared" si="49"/>
        <v>63.49</v>
      </c>
      <c r="Q785" t="s">
        <v>8324</v>
      </c>
      <c r="R785" t="s">
        <v>8325</v>
      </c>
      <c r="S785" s="9">
        <f t="shared" si="50"/>
        <v>40987.565381944441</v>
      </c>
      <c r="T785" s="9">
        <f t="shared" si="51"/>
        <v>41026.708333333328</v>
      </c>
    </row>
    <row r="786" spans="1:20" ht="43.5" x14ac:dyDescent="0.35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48"/>
        <v>103</v>
      </c>
      <c r="P786">
        <f t="shared" si="49"/>
        <v>102.5</v>
      </c>
      <c r="Q786" t="s">
        <v>8324</v>
      </c>
      <c r="R786" t="s">
        <v>8325</v>
      </c>
      <c r="S786" s="9">
        <f t="shared" si="50"/>
        <v>41674.941192129627</v>
      </c>
      <c r="T786" s="9">
        <f t="shared" si="51"/>
        <v>41714.899525462963</v>
      </c>
    </row>
    <row r="787" spans="1:20" ht="43.5" x14ac:dyDescent="0.35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48"/>
        <v>181</v>
      </c>
      <c r="P787">
        <f t="shared" si="49"/>
        <v>31.14</v>
      </c>
      <c r="Q787" t="s">
        <v>8324</v>
      </c>
      <c r="R787" t="s">
        <v>8325</v>
      </c>
      <c r="S787" s="9">
        <f t="shared" si="50"/>
        <v>41303.38559027778</v>
      </c>
      <c r="T787" s="9">
        <f t="shared" si="51"/>
        <v>41333.38559027778</v>
      </c>
    </row>
    <row r="788" spans="1:20" ht="43.5" x14ac:dyDescent="0.35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48"/>
        <v>143</v>
      </c>
      <c r="P788">
        <f t="shared" si="49"/>
        <v>162.27000000000001</v>
      </c>
      <c r="Q788" t="s">
        <v>8324</v>
      </c>
      <c r="R788" t="s">
        <v>8325</v>
      </c>
      <c r="S788" s="9">
        <f t="shared" si="50"/>
        <v>40982.847615740735</v>
      </c>
      <c r="T788" s="9">
        <f t="shared" si="51"/>
        <v>41040.449305555558</v>
      </c>
    </row>
    <row r="789" spans="1:20" ht="43.5" x14ac:dyDescent="0.35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48"/>
        <v>114</v>
      </c>
      <c r="P789">
        <f t="shared" si="49"/>
        <v>80.59</v>
      </c>
      <c r="Q789" t="s">
        <v>8324</v>
      </c>
      <c r="R789" t="s">
        <v>8325</v>
      </c>
      <c r="S789" s="9">
        <f t="shared" si="50"/>
        <v>41549.419282407405</v>
      </c>
      <c r="T789" s="9">
        <f t="shared" si="51"/>
        <v>41579.419282407405</v>
      </c>
    </row>
    <row r="790" spans="1:20" ht="43.5" x14ac:dyDescent="0.35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48"/>
        <v>204</v>
      </c>
      <c r="P790">
        <f t="shared" si="49"/>
        <v>59.85</v>
      </c>
      <c r="Q790" t="s">
        <v>8324</v>
      </c>
      <c r="R790" t="s">
        <v>8325</v>
      </c>
      <c r="S790" s="9">
        <f t="shared" si="50"/>
        <v>41058.798472222217</v>
      </c>
      <c r="T790" s="9">
        <f t="shared" si="51"/>
        <v>41096.957638888889</v>
      </c>
    </row>
    <row r="791" spans="1:20" ht="43.5" x14ac:dyDescent="0.35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48"/>
        <v>109</v>
      </c>
      <c r="P791">
        <f t="shared" si="49"/>
        <v>132.86000000000001</v>
      </c>
      <c r="Q791" t="s">
        <v>8324</v>
      </c>
      <c r="R791" t="s">
        <v>8325</v>
      </c>
      <c r="S791" s="9">
        <f t="shared" si="50"/>
        <v>41276.977777777771</v>
      </c>
      <c r="T791" s="9">
        <f t="shared" si="51"/>
        <v>41295.124305555553</v>
      </c>
    </row>
    <row r="792" spans="1:20" ht="43.5" x14ac:dyDescent="0.35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48"/>
        <v>144</v>
      </c>
      <c r="P792">
        <f t="shared" si="49"/>
        <v>92.55</v>
      </c>
      <c r="Q792" t="s">
        <v>8324</v>
      </c>
      <c r="R792" t="s">
        <v>8325</v>
      </c>
      <c r="S792" s="9">
        <f t="shared" si="50"/>
        <v>41275.839571759258</v>
      </c>
      <c r="T792" s="9">
        <f t="shared" si="51"/>
        <v>41305.839571759258</v>
      </c>
    </row>
    <row r="793" spans="1:20" ht="43.5" x14ac:dyDescent="0.35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48"/>
        <v>104</v>
      </c>
      <c r="P793">
        <f t="shared" si="49"/>
        <v>60.86</v>
      </c>
      <c r="Q793" t="s">
        <v>8324</v>
      </c>
      <c r="R793" t="s">
        <v>8325</v>
      </c>
      <c r="S793" s="9">
        <f t="shared" si="50"/>
        <v>41557.572291666664</v>
      </c>
      <c r="T793" s="9">
        <f t="shared" si="51"/>
        <v>41591.040972222218</v>
      </c>
    </row>
    <row r="794" spans="1:20" ht="29" x14ac:dyDescent="0.35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48"/>
        <v>100</v>
      </c>
      <c r="P794">
        <f t="shared" si="49"/>
        <v>41.85</v>
      </c>
      <c r="Q794" t="s">
        <v>8324</v>
      </c>
      <c r="R794" t="s">
        <v>8325</v>
      </c>
      <c r="S794" s="9">
        <f t="shared" si="50"/>
        <v>41555.665312499994</v>
      </c>
      <c r="T794" s="9">
        <f t="shared" si="51"/>
        <v>41585.706979166665</v>
      </c>
    </row>
    <row r="795" spans="1:20" ht="43.5" x14ac:dyDescent="0.35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48"/>
        <v>103</v>
      </c>
      <c r="P795">
        <f t="shared" si="49"/>
        <v>88.33</v>
      </c>
      <c r="Q795" t="s">
        <v>8324</v>
      </c>
      <c r="R795" t="s">
        <v>8325</v>
      </c>
      <c r="S795" s="9">
        <f t="shared" si="50"/>
        <v>41442.532916666663</v>
      </c>
      <c r="T795" s="9">
        <f t="shared" si="51"/>
        <v>41457.999305555553</v>
      </c>
    </row>
    <row r="796" spans="1:20" ht="43.5" x14ac:dyDescent="0.35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48"/>
        <v>105</v>
      </c>
      <c r="P796">
        <f t="shared" si="49"/>
        <v>158.96</v>
      </c>
      <c r="Q796" t="s">
        <v>8324</v>
      </c>
      <c r="R796" t="s">
        <v>8325</v>
      </c>
      <c r="S796" s="9">
        <f t="shared" si="50"/>
        <v>40735.906678240739</v>
      </c>
      <c r="T796" s="9">
        <f t="shared" si="51"/>
        <v>40791.504166666666</v>
      </c>
    </row>
    <row r="797" spans="1:20" ht="43.5" x14ac:dyDescent="0.35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48"/>
        <v>112</v>
      </c>
      <c r="P797">
        <f t="shared" si="49"/>
        <v>85.05</v>
      </c>
      <c r="Q797" t="s">
        <v>8324</v>
      </c>
      <c r="R797" t="s">
        <v>8325</v>
      </c>
      <c r="S797" s="9">
        <f t="shared" si="50"/>
        <v>40963.404699074068</v>
      </c>
      <c r="T797" s="9">
        <f t="shared" si="51"/>
        <v>41005.999305555553</v>
      </c>
    </row>
    <row r="798" spans="1:20" ht="58" x14ac:dyDescent="0.35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48"/>
        <v>101</v>
      </c>
      <c r="P798">
        <f t="shared" si="49"/>
        <v>112.61</v>
      </c>
      <c r="Q798" t="s">
        <v>8324</v>
      </c>
      <c r="R798" t="s">
        <v>8325</v>
      </c>
      <c r="S798" s="9">
        <f t="shared" si="50"/>
        <v>41502.674594907403</v>
      </c>
      <c r="T798" s="9">
        <f t="shared" si="51"/>
        <v>41532.673611111109</v>
      </c>
    </row>
    <row r="799" spans="1:20" ht="43.5" x14ac:dyDescent="0.35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48"/>
        <v>108</v>
      </c>
      <c r="P799">
        <f t="shared" si="49"/>
        <v>45.44</v>
      </c>
      <c r="Q799" t="s">
        <v>8324</v>
      </c>
      <c r="R799" t="s">
        <v>8325</v>
      </c>
      <c r="S799" s="9">
        <f t="shared" si="50"/>
        <v>40996.785740740735</v>
      </c>
      <c r="T799" s="9">
        <f t="shared" si="51"/>
        <v>41027.958333333328</v>
      </c>
    </row>
    <row r="800" spans="1:20" ht="43.5" x14ac:dyDescent="0.35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48"/>
        <v>115</v>
      </c>
      <c r="P800">
        <f t="shared" si="49"/>
        <v>46.22</v>
      </c>
      <c r="Q800" t="s">
        <v>8324</v>
      </c>
      <c r="R800" t="s">
        <v>8325</v>
      </c>
      <c r="S800" s="9">
        <f t="shared" si="50"/>
        <v>41882.381793981483</v>
      </c>
      <c r="T800" s="9">
        <f t="shared" si="51"/>
        <v>41912.381793981483</v>
      </c>
    </row>
    <row r="801" spans="1:20" ht="43.5" x14ac:dyDescent="0.35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48"/>
        <v>100</v>
      </c>
      <c r="P801">
        <f t="shared" si="49"/>
        <v>178.61</v>
      </c>
      <c r="Q801" t="s">
        <v>8324</v>
      </c>
      <c r="R801" t="s">
        <v>8325</v>
      </c>
      <c r="S801" s="9">
        <f t="shared" si="50"/>
        <v>40996.458865740737</v>
      </c>
      <c r="T801" s="9">
        <f t="shared" si="51"/>
        <v>41026.458865740737</v>
      </c>
    </row>
    <row r="802" spans="1:20" ht="43.5" x14ac:dyDescent="0.35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48"/>
        <v>152</v>
      </c>
      <c r="P802">
        <f t="shared" si="49"/>
        <v>40.75</v>
      </c>
      <c r="Q802" t="s">
        <v>8324</v>
      </c>
      <c r="R802" t="s">
        <v>8325</v>
      </c>
      <c r="S802" s="9">
        <f t="shared" si="50"/>
        <v>41863.225162037037</v>
      </c>
      <c r="T802" s="9">
        <f t="shared" si="51"/>
        <v>41893.225162037037</v>
      </c>
    </row>
    <row r="803" spans="1:20" ht="43.5" x14ac:dyDescent="0.35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48"/>
        <v>112</v>
      </c>
      <c r="P803">
        <f t="shared" si="49"/>
        <v>43.73</v>
      </c>
      <c r="Q803" t="s">
        <v>8324</v>
      </c>
      <c r="R803" t="s">
        <v>8325</v>
      </c>
      <c r="S803" s="9">
        <f t="shared" si="50"/>
        <v>40695.587037037032</v>
      </c>
      <c r="T803" s="9">
        <f t="shared" si="51"/>
        <v>40725.587037037032</v>
      </c>
    </row>
    <row r="804" spans="1:20" ht="43.5" x14ac:dyDescent="0.35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48"/>
        <v>101</v>
      </c>
      <c r="P804">
        <f t="shared" si="49"/>
        <v>81.069999999999993</v>
      </c>
      <c r="Q804" t="s">
        <v>8324</v>
      </c>
      <c r="R804" t="s">
        <v>8325</v>
      </c>
      <c r="S804" s="9">
        <f t="shared" si="50"/>
        <v>41122.813935185179</v>
      </c>
      <c r="T804" s="9">
        <f t="shared" si="51"/>
        <v>41168.961805555555</v>
      </c>
    </row>
    <row r="805" spans="1:20" ht="43.5" x14ac:dyDescent="0.35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48"/>
        <v>123</v>
      </c>
      <c r="P805">
        <f t="shared" si="49"/>
        <v>74.61</v>
      </c>
      <c r="Q805" t="s">
        <v>8324</v>
      </c>
      <c r="R805" t="s">
        <v>8325</v>
      </c>
      <c r="S805" s="9">
        <f t="shared" si="50"/>
        <v>40665.741643518515</v>
      </c>
      <c r="T805" s="9">
        <f t="shared" si="51"/>
        <v>40691.833333333328</v>
      </c>
    </row>
    <row r="806" spans="1:20" ht="43.5" x14ac:dyDescent="0.35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48"/>
        <v>100</v>
      </c>
      <c r="P806">
        <f t="shared" si="49"/>
        <v>305.56</v>
      </c>
      <c r="Q806" t="s">
        <v>8324</v>
      </c>
      <c r="R806" t="s">
        <v>8325</v>
      </c>
      <c r="S806" s="9">
        <f t="shared" si="50"/>
        <v>40729.897291666661</v>
      </c>
      <c r="T806" s="9">
        <f t="shared" si="51"/>
        <v>40746.957638888889</v>
      </c>
    </row>
    <row r="807" spans="1:20" ht="43.5" x14ac:dyDescent="0.35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48"/>
        <v>105</v>
      </c>
      <c r="P807">
        <f t="shared" si="49"/>
        <v>58.33</v>
      </c>
      <c r="Q807" t="s">
        <v>8324</v>
      </c>
      <c r="R807" t="s">
        <v>8325</v>
      </c>
      <c r="S807" s="9">
        <f t="shared" si="50"/>
        <v>40690.614722222221</v>
      </c>
      <c r="T807" s="9">
        <f t="shared" si="51"/>
        <v>40740.75</v>
      </c>
    </row>
    <row r="808" spans="1:20" x14ac:dyDescent="0.35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48"/>
        <v>104</v>
      </c>
      <c r="P808">
        <f t="shared" si="49"/>
        <v>117.68</v>
      </c>
      <c r="Q808" t="s">
        <v>8324</v>
      </c>
      <c r="R808" t="s">
        <v>8325</v>
      </c>
      <c r="S808" s="9">
        <f t="shared" si="50"/>
        <v>40763.483090277776</v>
      </c>
      <c r="T808" s="9">
        <f t="shared" si="51"/>
        <v>40793.483090277776</v>
      </c>
    </row>
    <row r="809" spans="1:20" ht="29" x14ac:dyDescent="0.35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48"/>
        <v>105</v>
      </c>
      <c r="P809">
        <f t="shared" si="49"/>
        <v>73.77</v>
      </c>
      <c r="Q809" t="s">
        <v>8324</v>
      </c>
      <c r="R809" t="s">
        <v>8325</v>
      </c>
      <c r="S809" s="9">
        <f t="shared" si="50"/>
        <v>42759.420266203706</v>
      </c>
      <c r="T809" s="9">
        <f t="shared" si="51"/>
        <v>42794.874999999993</v>
      </c>
    </row>
    <row r="810" spans="1:20" ht="43.5" x14ac:dyDescent="0.35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48"/>
        <v>100</v>
      </c>
      <c r="P810">
        <f t="shared" si="49"/>
        <v>104.65</v>
      </c>
      <c r="Q810" t="s">
        <v>8324</v>
      </c>
      <c r="R810" t="s">
        <v>8325</v>
      </c>
      <c r="S810" s="9">
        <f t="shared" si="50"/>
        <v>41961.892199074071</v>
      </c>
      <c r="T810" s="9">
        <f t="shared" si="51"/>
        <v>41994.999305555553</v>
      </c>
    </row>
    <row r="811" spans="1:20" ht="29" x14ac:dyDescent="0.35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48"/>
        <v>104</v>
      </c>
      <c r="P811">
        <f t="shared" si="49"/>
        <v>79.83</v>
      </c>
      <c r="Q811" t="s">
        <v>8324</v>
      </c>
      <c r="R811" t="s">
        <v>8325</v>
      </c>
      <c r="S811" s="9">
        <f t="shared" si="50"/>
        <v>41628.625347222223</v>
      </c>
      <c r="T811" s="9">
        <f t="shared" si="51"/>
        <v>41658.625347222223</v>
      </c>
    </row>
    <row r="812" spans="1:20" ht="43.5" x14ac:dyDescent="0.35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48"/>
        <v>105</v>
      </c>
      <c r="P812">
        <f t="shared" si="49"/>
        <v>58.33</v>
      </c>
      <c r="Q812" t="s">
        <v>8324</v>
      </c>
      <c r="R812" t="s">
        <v>8325</v>
      </c>
      <c r="S812" s="9">
        <f t="shared" si="50"/>
        <v>41122.847939814812</v>
      </c>
      <c r="T812" s="9">
        <f t="shared" si="51"/>
        <v>41152.847939814812</v>
      </c>
    </row>
    <row r="813" spans="1:20" ht="29" x14ac:dyDescent="0.35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48"/>
        <v>104</v>
      </c>
      <c r="P813">
        <f t="shared" si="49"/>
        <v>86.67</v>
      </c>
      <c r="Q813" t="s">
        <v>8324</v>
      </c>
      <c r="R813" t="s">
        <v>8325</v>
      </c>
      <c r="S813" s="9">
        <f t="shared" si="50"/>
        <v>41443.435208333329</v>
      </c>
      <c r="T813" s="9">
        <f t="shared" si="51"/>
        <v>41465.494444444441</v>
      </c>
    </row>
    <row r="814" spans="1:20" ht="43.5" x14ac:dyDescent="0.35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48"/>
        <v>152</v>
      </c>
      <c r="P814">
        <f t="shared" si="49"/>
        <v>27.61</v>
      </c>
      <c r="Q814" t="s">
        <v>8324</v>
      </c>
      <c r="R814" t="s">
        <v>8325</v>
      </c>
      <c r="S814" s="9">
        <f t="shared" si="50"/>
        <v>41281.809629629628</v>
      </c>
      <c r="T814" s="9">
        <f t="shared" si="51"/>
        <v>41334.373611111107</v>
      </c>
    </row>
    <row r="815" spans="1:20" ht="29" x14ac:dyDescent="0.35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48"/>
        <v>160</v>
      </c>
      <c r="P815">
        <f t="shared" si="49"/>
        <v>25</v>
      </c>
      <c r="Q815" t="s">
        <v>8324</v>
      </c>
      <c r="R815" t="s">
        <v>8325</v>
      </c>
      <c r="S815" s="9">
        <f t="shared" si="50"/>
        <v>41080.751909722218</v>
      </c>
      <c r="T815" s="9">
        <f t="shared" si="51"/>
        <v>41110.751909722218</v>
      </c>
    </row>
    <row r="816" spans="1:20" ht="43.5" x14ac:dyDescent="0.35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48"/>
        <v>127</v>
      </c>
      <c r="P816">
        <f t="shared" si="49"/>
        <v>45.46</v>
      </c>
      <c r="Q816" t="s">
        <v>8324</v>
      </c>
      <c r="R816" t="s">
        <v>8325</v>
      </c>
      <c r="S816" s="9">
        <f t="shared" si="50"/>
        <v>40679.534733796296</v>
      </c>
      <c r="T816" s="9">
        <f t="shared" si="51"/>
        <v>40694.544444444444</v>
      </c>
    </row>
    <row r="817" spans="1:20" ht="29" x14ac:dyDescent="0.35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48"/>
        <v>107</v>
      </c>
      <c r="P817">
        <f t="shared" si="49"/>
        <v>99.53</v>
      </c>
      <c r="Q817" t="s">
        <v>8324</v>
      </c>
      <c r="R817" t="s">
        <v>8325</v>
      </c>
      <c r="S817" s="9">
        <f t="shared" si="50"/>
        <v>41914.70952546296</v>
      </c>
      <c r="T817" s="9">
        <f t="shared" si="51"/>
        <v>41944.70952546296</v>
      </c>
    </row>
    <row r="818" spans="1:20" ht="29" x14ac:dyDescent="0.35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48"/>
        <v>115</v>
      </c>
      <c r="P818">
        <f t="shared" si="49"/>
        <v>39.31</v>
      </c>
      <c r="Q818" t="s">
        <v>8324</v>
      </c>
      <c r="R818" t="s">
        <v>8325</v>
      </c>
      <c r="S818" s="9">
        <f t="shared" si="50"/>
        <v>41341.662534722222</v>
      </c>
      <c r="T818" s="9">
        <f t="shared" si="51"/>
        <v>41373.0625</v>
      </c>
    </row>
    <row r="819" spans="1:20" ht="43.5" x14ac:dyDescent="0.35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48"/>
        <v>137</v>
      </c>
      <c r="P819">
        <f t="shared" si="49"/>
        <v>89.42</v>
      </c>
      <c r="Q819" t="s">
        <v>8324</v>
      </c>
      <c r="R819" t="s">
        <v>8325</v>
      </c>
      <c r="S819" s="9">
        <f t="shared" si="50"/>
        <v>40925.391331018516</v>
      </c>
      <c r="T819" s="9">
        <f t="shared" si="51"/>
        <v>40978.999305555553</v>
      </c>
    </row>
    <row r="820" spans="1:20" ht="43.5" x14ac:dyDescent="0.35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48"/>
        <v>156</v>
      </c>
      <c r="P820">
        <f t="shared" si="49"/>
        <v>28.68</v>
      </c>
      <c r="Q820" t="s">
        <v>8324</v>
      </c>
      <c r="R820" t="s">
        <v>8325</v>
      </c>
      <c r="S820" s="9">
        <f t="shared" si="50"/>
        <v>41120.67454861111</v>
      </c>
      <c r="T820" s="9">
        <f t="shared" si="51"/>
        <v>41128.500694444439</v>
      </c>
    </row>
    <row r="821" spans="1:20" ht="29" x14ac:dyDescent="0.35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48"/>
        <v>109</v>
      </c>
      <c r="P821">
        <f t="shared" si="49"/>
        <v>31.07</v>
      </c>
      <c r="Q821" t="s">
        <v>8324</v>
      </c>
      <c r="R821" t="s">
        <v>8325</v>
      </c>
      <c r="S821" s="9">
        <f t="shared" si="50"/>
        <v>41619.789976851847</v>
      </c>
      <c r="T821" s="9">
        <f t="shared" si="51"/>
        <v>41628.988888888889</v>
      </c>
    </row>
    <row r="822" spans="1:20" ht="43.5" x14ac:dyDescent="0.35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48"/>
        <v>134</v>
      </c>
      <c r="P822">
        <f t="shared" si="49"/>
        <v>70.55</v>
      </c>
      <c r="Q822" t="s">
        <v>8324</v>
      </c>
      <c r="R822" t="s">
        <v>8325</v>
      </c>
      <c r="S822" s="9">
        <f t="shared" si="50"/>
        <v>41768.633587962962</v>
      </c>
      <c r="T822" s="9">
        <f t="shared" si="51"/>
        <v>41799</v>
      </c>
    </row>
    <row r="823" spans="1:20" ht="43.5" x14ac:dyDescent="0.35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48"/>
        <v>100</v>
      </c>
      <c r="P823">
        <f t="shared" si="49"/>
        <v>224.13</v>
      </c>
      <c r="Q823" t="s">
        <v>8324</v>
      </c>
      <c r="R823" t="s">
        <v>8325</v>
      </c>
      <c r="S823" s="9">
        <f t="shared" si="50"/>
        <v>42093.71371527778</v>
      </c>
      <c r="T823" s="9">
        <f t="shared" si="51"/>
        <v>42127.959027777775</v>
      </c>
    </row>
    <row r="824" spans="1:20" ht="29" x14ac:dyDescent="0.35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48"/>
        <v>119</v>
      </c>
      <c r="P824">
        <f t="shared" si="49"/>
        <v>51.81</v>
      </c>
      <c r="Q824" t="s">
        <v>8324</v>
      </c>
      <c r="R824" t="s">
        <v>8325</v>
      </c>
      <c r="S824" s="9">
        <f t="shared" si="50"/>
        <v>41157.739004629628</v>
      </c>
      <c r="T824" s="9">
        <f t="shared" si="51"/>
        <v>41187.739004629628</v>
      </c>
    </row>
    <row r="825" spans="1:20" ht="43.5" x14ac:dyDescent="0.35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48"/>
        <v>180</v>
      </c>
      <c r="P825">
        <f t="shared" si="49"/>
        <v>43.52</v>
      </c>
      <c r="Q825" t="s">
        <v>8324</v>
      </c>
      <c r="R825" t="s">
        <v>8325</v>
      </c>
      <c r="S825" s="9">
        <f t="shared" si="50"/>
        <v>42055.764490740738</v>
      </c>
      <c r="T825" s="9">
        <f t="shared" si="51"/>
        <v>42085.722824074073</v>
      </c>
    </row>
    <row r="826" spans="1:20" ht="43.5" x14ac:dyDescent="0.35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48"/>
        <v>134</v>
      </c>
      <c r="P826">
        <f t="shared" si="49"/>
        <v>39.82</v>
      </c>
      <c r="Q826" t="s">
        <v>8324</v>
      </c>
      <c r="R826" t="s">
        <v>8325</v>
      </c>
      <c r="S826" s="9">
        <f t="shared" si="50"/>
        <v>40250.033773148149</v>
      </c>
      <c r="T826" s="9">
        <f t="shared" si="51"/>
        <v>40286.082638888889</v>
      </c>
    </row>
    <row r="827" spans="1:20" ht="29" x14ac:dyDescent="0.35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48"/>
        <v>100</v>
      </c>
      <c r="P827">
        <f t="shared" si="49"/>
        <v>126.81</v>
      </c>
      <c r="Q827" t="s">
        <v>8324</v>
      </c>
      <c r="R827" t="s">
        <v>8325</v>
      </c>
      <c r="S827" s="9">
        <f t="shared" si="50"/>
        <v>41186.098194444443</v>
      </c>
      <c r="T827" s="9">
        <f t="shared" si="51"/>
        <v>41211.098194444443</v>
      </c>
    </row>
    <row r="828" spans="1:20" ht="43.5" x14ac:dyDescent="0.35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48"/>
        <v>101</v>
      </c>
      <c r="P828">
        <f t="shared" si="49"/>
        <v>113.88</v>
      </c>
      <c r="Q828" t="s">
        <v>8324</v>
      </c>
      <c r="R828" t="s">
        <v>8325</v>
      </c>
      <c r="S828" s="9">
        <f t="shared" si="50"/>
        <v>40972.830208333333</v>
      </c>
      <c r="T828" s="9">
        <f t="shared" si="51"/>
        <v>40993.788541666661</v>
      </c>
    </row>
    <row r="829" spans="1:20" ht="43.5" x14ac:dyDescent="0.35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48"/>
        <v>103</v>
      </c>
      <c r="P829">
        <f t="shared" si="49"/>
        <v>28.18</v>
      </c>
      <c r="Q829" t="s">
        <v>8324</v>
      </c>
      <c r="R829" t="s">
        <v>8325</v>
      </c>
      <c r="S829" s="9">
        <f t="shared" si="50"/>
        <v>40927.265127314815</v>
      </c>
      <c r="T829" s="9">
        <f t="shared" si="51"/>
        <v>40953.617361111108</v>
      </c>
    </row>
    <row r="830" spans="1:20" ht="43.5" x14ac:dyDescent="0.35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48"/>
        <v>107</v>
      </c>
      <c r="P830">
        <f t="shared" si="49"/>
        <v>36.61</v>
      </c>
      <c r="Q830" t="s">
        <v>8324</v>
      </c>
      <c r="R830" t="s">
        <v>8325</v>
      </c>
      <c r="S830" s="9">
        <f t="shared" si="50"/>
        <v>41072.842384259253</v>
      </c>
      <c r="T830" s="9">
        <f t="shared" si="51"/>
        <v>41085.474999999999</v>
      </c>
    </row>
    <row r="831" spans="1:20" ht="43.5" x14ac:dyDescent="0.35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9">
        <f t="shared" si="50"/>
        <v>42504.593055555553</v>
      </c>
      <c r="T831" s="9">
        <f t="shared" si="51"/>
        <v>42564.593055555553</v>
      </c>
    </row>
    <row r="832" spans="1:20" ht="43.5" x14ac:dyDescent="0.35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48"/>
        <v>108</v>
      </c>
      <c r="P832">
        <f t="shared" si="49"/>
        <v>60.66</v>
      </c>
      <c r="Q832" t="s">
        <v>8324</v>
      </c>
      <c r="R832" t="s">
        <v>8325</v>
      </c>
      <c r="S832" s="9">
        <f t="shared" si="50"/>
        <v>41325.317418981482</v>
      </c>
      <c r="T832" s="9">
        <f t="shared" si="51"/>
        <v>41355.27575231481</v>
      </c>
    </row>
    <row r="833" spans="1:20" ht="29" x14ac:dyDescent="0.35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48"/>
        <v>233</v>
      </c>
      <c r="P833">
        <f t="shared" si="49"/>
        <v>175</v>
      </c>
      <c r="Q833" t="s">
        <v>8324</v>
      </c>
      <c r="R833" t="s">
        <v>8325</v>
      </c>
      <c r="S833" s="9">
        <f t="shared" si="50"/>
        <v>40996.438587962963</v>
      </c>
      <c r="T833" s="9">
        <f t="shared" si="51"/>
        <v>41026.438587962963</v>
      </c>
    </row>
    <row r="834" spans="1:20" ht="43.5" x14ac:dyDescent="0.35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ref="O834:O897" si="52">ROUND((E834/D834)*100,0)</f>
        <v>101</v>
      </c>
      <c r="P834">
        <f t="shared" ref="P834:P897" si="53">ROUND(E834/L834,2)</f>
        <v>97.99</v>
      </c>
      <c r="Q834" t="s">
        <v>8324</v>
      </c>
      <c r="R834" t="s">
        <v>8325</v>
      </c>
      <c r="S834" s="9">
        <f t="shared" si="50"/>
        <v>40869.466840277775</v>
      </c>
      <c r="T834" s="9">
        <f t="shared" si="51"/>
        <v>40929.134027777771</v>
      </c>
    </row>
    <row r="835" spans="1:20" x14ac:dyDescent="0.35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si="52"/>
        <v>102</v>
      </c>
      <c r="P835">
        <f t="shared" si="53"/>
        <v>148.78</v>
      </c>
      <c r="Q835" t="s">
        <v>8324</v>
      </c>
      <c r="R835" t="s">
        <v>8325</v>
      </c>
      <c r="S835" s="9">
        <f t="shared" ref="S835:S898" si="54">(J835/86400)+25569+(-5/24)</f>
        <v>41718.669849537036</v>
      </c>
      <c r="T835" s="9">
        <f t="shared" ref="T835:T898" si="55">(I835/86400)+25569+(-5/24)</f>
        <v>41748.669849537036</v>
      </c>
    </row>
    <row r="836" spans="1:20" ht="43.5" x14ac:dyDescent="0.35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52"/>
        <v>131</v>
      </c>
      <c r="P836">
        <f t="shared" si="53"/>
        <v>96.08</v>
      </c>
      <c r="Q836" t="s">
        <v>8324</v>
      </c>
      <c r="R836" t="s">
        <v>8325</v>
      </c>
      <c r="S836" s="9">
        <f t="shared" si="54"/>
        <v>41422.614490740736</v>
      </c>
      <c r="T836" s="9">
        <f t="shared" si="55"/>
        <v>41455.957638888889</v>
      </c>
    </row>
    <row r="837" spans="1:20" ht="43.5" x14ac:dyDescent="0.35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52"/>
        <v>117</v>
      </c>
      <c r="P837">
        <f t="shared" si="53"/>
        <v>58.63</v>
      </c>
      <c r="Q837" t="s">
        <v>8324</v>
      </c>
      <c r="R837" t="s">
        <v>8325</v>
      </c>
      <c r="S837" s="9">
        <f t="shared" si="54"/>
        <v>41005.249513888884</v>
      </c>
      <c r="T837" s="9">
        <f t="shared" si="55"/>
        <v>41047.916666666664</v>
      </c>
    </row>
    <row r="838" spans="1:20" x14ac:dyDescent="0.35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52"/>
        <v>101</v>
      </c>
      <c r="P838">
        <f t="shared" si="53"/>
        <v>109.71</v>
      </c>
      <c r="Q838" t="s">
        <v>8324</v>
      </c>
      <c r="R838" t="s">
        <v>8325</v>
      </c>
      <c r="S838" s="9">
        <f t="shared" si="54"/>
        <v>41523.848587962959</v>
      </c>
      <c r="T838" s="9">
        <f t="shared" si="55"/>
        <v>41553.848587962959</v>
      </c>
    </row>
    <row r="839" spans="1:20" ht="29" x14ac:dyDescent="0.35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52"/>
        <v>122</v>
      </c>
      <c r="P839">
        <f t="shared" si="53"/>
        <v>49.11</v>
      </c>
      <c r="Q839" t="s">
        <v>8324</v>
      </c>
      <c r="R839" t="s">
        <v>8325</v>
      </c>
      <c r="S839" s="9">
        <f t="shared" si="54"/>
        <v>41730.79006944444</v>
      </c>
      <c r="T839" s="9">
        <f t="shared" si="55"/>
        <v>41760.79006944444</v>
      </c>
    </row>
    <row r="840" spans="1:20" ht="43.5" x14ac:dyDescent="0.35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52"/>
        <v>145</v>
      </c>
      <c r="P840">
        <f t="shared" si="53"/>
        <v>47.67</v>
      </c>
      <c r="Q840" t="s">
        <v>8324</v>
      </c>
      <c r="R840" t="s">
        <v>8325</v>
      </c>
      <c r="S840" s="9">
        <f t="shared" si="54"/>
        <v>40895.689641203702</v>
      </c>
      <c r="T840" s="9">
        <f t="shared" si="55"/>
        <v>40925.689641203702</v>
      </c>
    </row>
    <row r="841" spans="1:20" ht="43.5" x14ac:dyDescent="0.35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52"/>
        <v>117</v>
      </c>
      <c r="P841">
        <f t="shared" si="53"/>
        <v>60.74</v>
      </c>
      <c r="Q841" t="s">
        <v>8324</v>
      </c>
      <c r="R841" t="s">
        <v>8325</v>
      </c>
      <c r="S841" s="9">
        <f t="shared" si="54"/>
        <v>41144.555046296293</v>
      </c>
      <c r="T841" s="9">
        <f t="shared" si="55"/>
        <v>41174.555046296293</v>
      </c>
    </row>
    <row r="842" spans="1:20" ht="29" x14ac:dyDescent="0.35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52"/>
        <v>120</v>
      </c>
      <c r="P842">
        <f t="shared" si="53"/>
        <v>63.38</v>
      </c>
      <c r="Q842" t="s">
        <v>8324</v>
      </c>
      <c r="R842" t="s">
        <v>8326</v>
      </c>
      <c r="S842" s="9">
        <f t="shared" si="54"/>
        <v>42607.018368055556</v>
      </c>
      <c r="T842" s="9">
        <f t="shared" si="55"/>
        <v>42637.018368055556</v>
      </c>
    </row>
    <row r="843" spans="1:20" ht="43.5" x14ac:dyDescent="0.35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52"/>
        <v>101</v>
      </c>
      <c r="P843">
        <f t="shared" si="53"/>
        <v>53.89</v>
      </c>
      <c r="Q843" t="s">
        <v>8324</v>
      </c>
      <c r="R843" t="s">
        <v>8326</v>
      </c>
      <c r="S843" s="9">
        <f t="shared" si="54"/>
        <v>41923.630358796298</v>
      </c>
      <c r="T843" s="9">
        <f t="shared" si="55"/>
        <v>41953.672025462962</v>
      </c>
    </row>
    <row r="844" spans="1:20" ht="43.5" x14ac:dyDescent="0.35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52"/>
        <v>104</v>
      </c>
      <c r="P844">
        <f t="shared" si="53"/>
        <v>66.87</v>
      </c>
      <c r="Q844" t="s">
        <v>8324</v>
      </c>
      <c r="R844" t="s">
        <v>8326</v>
      </c>
      <c r="S844" s="9">
        <f t="shared" si="54"/>
        <v>41526.384062499994</v>
      </c>
      <c r="T844" s="9">
        <f t="shared" si="55"/>
        <v>41560.957638888889</v>
      </c>
    </row>
    <row r="845" spans="1:20" ht="43.5" x14ac:dyDescent="0.35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52"/>
        <v>267</v>
      </c>
      <c r="P845">
        <f t="shared" si="53"/>
        <v>63.1</v>
      </c>
      <c r="Q845" t="s">
        <v>8324</v>
      </c>
      <c r="R845" t="s">
        <v>8326</v>
      </c>
      <c r="S845" s="9">
        <f t="shared" si="54"/>
        <v>42695.049537037034</v>
      </c>
      <c r="T845" s="9">
        <f t="shared" si="55"/>
        <v>42712.124999999993</v>
      </c>
    </row>
    <row r="846" spans="1:20" ht="43.5" x14ac:dyDescent="0.35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52"/>
        <v>194</v>
      </c>
      <c r="P846">
        <f t="shared" si="53"/>
        <v>36.630000000000003</v>
      </c>
      <c r="Q846" t="s">
        <v>8324</v>
      </c>
      <c r="R846" t="s">
        <v>8326</v>
      </c>
      <c r="S846" s="9">
        <f t="shared" si="54"/>
        <v>41905.476296296292</v>
      </c>
      <c r="T846" s="9">
        <f t="shared" si="55"/>
        <v>41943.999305555553</v>
      </c>
    </row>
    <row r="847" spans="1:20" ht="43.5" x14ac:dyDescent="0.35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52"/>
        <v>120</v>
      </c>
      <c r="P847">
        <f t="shared" si="53"/>
        <v>34.01</v>
      </c>
      <c r="Q847" t="s">
        <v>8324</v>
      </c>
      <c r="R847" t="s">
        <v>8326</v>
      </c>
      <c r="S847" s="9">
        <f t="shared" si="54"/>
        <v>42577.997638888883</v>
      </c>
      <c r="T847" s="9">
        <f t="shared" si="55"/>
        <v>42617.957638888889</v>
      </c>
    </row>
    <row r="848" spans="1:20" ht="29" x14ac:dyDescent="0.35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52"/>
        <v>122</v>
      </c>
      <c r="P848">
        <f t="shared" si="53"/>
        <v>28.55</v>
      </c>
      <c r="Q848" t="s">
        <v>8324</v>
      </c>
      <c r="R848" t="s">
        <v>8326</v>
      </c>
      <c r="S848" s="9">
        <f t="shared" si="54"/>
        <v>41694.183506944442</v>
      </c>
      <c r="T848" s="9">
        <f t="shared" si="55"/>
        <v>41708.375</v>
      </c>
    </row>
    <row r="849" spans="1:20" x14ac:dyDescent="0.35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9">
        <f t="shared" si="54"/>
        <v>42165.59</v>
      </c>
      <c r="T849" s="9">
        <f t="shared" si="55"/>
        <v>42195.59</v>
      </c>
    </row>
    <row r="850" spans="1:20" ht="43.5" x14ac:dyDescent="0.35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9">
        <f t="shared" si="54"/>
        <v>42078.583715277775</v>
      </c>
      <c r="T850" s="9">
        <f t="shared" si="55"/>
        <v>42108.583715277775</v>
      </c>
    </row>
    <row r="851" spans="1:20" ht="58" x14ac:dyDescent="0.35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52"/>
        <v>120</v>
      </c>
      <c r="P851">
        <f t="shared" si="53"/>
        <v>41.7</v>
      </c>
      <c r="Q851" t="s">
        <v>8324</v>
      </c>
      <c r="R851" t="s">
        <v>8326</v>
      </c>
      <c r="S851" s="9">
        <f t="shared" si="54"/>
        <v>42050.94055555555</v>
      </c>
      <c r="T851" s="9">
        <f t="shared" si="55"/>
        <v>42078.898888888885</v>
      </c>
    </row>
    <row r="852" spans="1:20" ht="43.5" x14ac:dyDescent="0.35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52"/>
        <v>155</v>
      </c>
      <c r="P852">
        <f t="shared" si="53"/>
        <v>46.67</v>
      </c>
      <c r="Q852" t="s">
        <v>8324</v>
      </c>
      <c r="R852" t="s">
        <v>8326</v>
      </c>
      <c r="S852" s="9">
        <f t="shared" si="54"/>
        <v>42452.619409722225</v>
      </c>
      <c r="T852" s="9">
        <f t="shared" si="55"/>
        <v>42484.999305555553</v>
      </c>
    </row>
    <row r="853" spans="1:20" ht="29" x14ac:dyDescent="0.35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52"/>
        <v>130</v>
      </c>
      <c r="P853">
        <f t="shared" si="53"/>
        <v>37.270000000000003</v>
      </c>
      <c r="Q853" t="s">
        <v>8324</v>
      </c>
      <c r="R853" t="s">
        <v>8326</v>
      </c>
      <c r="S853" s="9">
        <f t="shared" si="54"/>
        <v>42522.671909722216</v>
      </c>
      <c r="T853" s="9">
        <f t="shared" si="55"/>
        <v>42582.614583333336</v>
      </c>
    </row>
    <row r="854" spans="1:20" ht="29" x14ac:dyDescent="0.35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52"/>
        <v>105</v>
      </c>
      <c r="P854">
        <f t="shared" si="53"/>
        <v>59.26</v>
      </c>
      <c r="Q854" t="s">
        <v>8324</v>
      </c>
      <c r="R854" t="s">
        <v>8326</v>
      </c>
      <c r="S854" s="9">
        <f t="shared" si="54"/>
        <v>42656.59716435185</v>
      </c>
      <c r="T854" s="9">
        <f t="shared" si="55"/>
        <v>42667.666666666664</v>
      </c>
    </row>
    <row r="855" spans="1:20" ht="43.5" x14ac:dyDescent="0.35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9">
        <f t="shared" si="54"/>
        <v>42021.62394675926</v>
      </c>
      <c r="T855" s="9">
        <f t="shared" si="55"/>
        <v>42051.62394675926</v>
      </c>
    </row>
    <row r="856" spans="1:20" ht="29" x14ac:dyDescent="0.35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52"/>
        <v>118</v>
      </c>
      <c r="P856">
        <f t="shared" si="53"/>
        <v>65.86</v>
      </c>
      <c r="Q856" t="s">
        <v>8324</v>
      </c>
      <c r="R856" t="s">
        <v>8326</v>
      </c>
      <c r="S856" s="9">
        <f t="shared" si="54"/>
        <v>42702.004004629627</v>
      </c>
      <c r="T856" s="9">
        <f t="shared" si="55"/>
        <v>42732.004004629627</v>
      </c>
    </row>
    <row r="857" spans="1:20" ht="29" x14ac:dyDescent="0.35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52"/>
        <v>103</v>
      </c>
      <c r="P857">
        <f t="shared" si="53"/>
        <v>31.91</v>
      </c>
      <c r="Q857" t="s">
        <v>8324</v>
      </c>
      <c r="R857" t="s">
        <v>8326</v>
      </c>
      <c r="S857" s="9">
        <f t="shared" si="54"/>
        <v>42544.916863425919</v>
      </c>
      <c r="T857" s="9">
        <f t="shared" si="55"/>
        <v>42574.916863425919</v>
      </c>
    </row>
    <row r="858" spans="1:20" ht="43.5" x14ac:dyDescent="0.35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52"/>
        <v>218</v>
      </c>
      <c r="P858">
        <f t="shared" si="53"/>
        <v>19.46</v>
      </c>
      <c r="Q858" t="s">
        <v>8324</v>
      </c>
      <c r="R858" t="s">
        <v>8326</v>
      </c>
      <c r="S858" s="9">
        <f t="shared" si="54"/>
        <v>42609.103657407402</v>
      </c>
      <c r="T858" s="9">
        <f t="shared" si="55"/>
        <v>42668.583333333336</v>
      </c>
    </row>
    <row r="859" spans="1:20" ht="29" x14ac:dyDescent="0.35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9">
        <f t="shared" si="54"/>
        <v>42291.373043981475</v>
      </c>
      <c r="T859" s="9">
        <f t="shared" si="55"/>
        <v>42333.414710648147</v>
      </c>
    </row>
    <row r="860" spans="1:20" ht="43.5" x14ac:dyDescent="0.35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52"/>
        <v>144</v>
      </c>
      <c r="P860">
        <f t="shared" si="53"/>
        <v>22.74</v>
      </c>
      <c r="Q860" t="s">
        <v>8324</v>
      </c>
      <c r="R860" t="s">
        <v>8326</v>
      </c>
      <c r="S860" s="9">
        <f t="shared" si="54"/>
        <v>42079.537245370368</v>
      </c>
      <c r="T860" s="9">
        <f t="shared" si="55"/>
        <v>42109.749305555553</v>
      </c>
    </row>
    <row r="861" spans="1:20" ht="29" x14ac:dyDescent="0.35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52"/>
        <v>105</v>
      </c>
      <c r="P861">
        <f t="shared" si="53"/>
        <v>42.72</v>
      </c>
      <c r="Q861" t="s">
        <v>8324</v>
      </c>
      <c r="R861" t="s">
        <v>8326</v>
      </c>
      <c r="S861" s="9">
        <f t="shared" si="54"/>
        <v>42128.611898148149</v>
      </c>
      <c r="T861" s="9">
        <f t="shared" si="55"/>
        <v>42158.791666666664</v>
      </c>
    </row>
    <row r="862" spans="1:20" ht="43.5" hidden="1" x14ac:dyDescent="0.35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52"/>
        <v>18</v>
      </c>
      <c r="P862">
        <f t="shared" si="53"/>
        <v>52.92</v>
      </c>
      <c r="Q862" t="s">
        <v>8324</v>
      </c>
      <c r="R862" t="s">
        <v>8327</v>
      </c>
      <c r="S862" s="9">
        <f t="shared" si="54"/>
        <v>41570.274456018517</v>
      </c>
      <c r="T862" s="9">
        <f t="shared" si="55"/>
        <v>41600.316122685181</v>
      </c>
    </row>
    <row r="863" spans="1:20" ht="43.5" hidden="1" x14ac:dyDescent="0.35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52"/>
        <v>2</v>
      </c>
      <c r="P863">
        <f t="shared" si="53"/>
        <v>50.5</v>
      </c>
      <c r="Q863" t="s">
        <v>8324</v>
      </c>
      <c r="R863" t="s">
        <v>8327</v>
      </c>
      <c r="S863" s="9">
        <f t="shared" si="54"/>
        <v>42599.756990740738</v>
      </c>
      <c r="T863" s="9">
        <f t="shared" si="55"/>
        <v>42629.756990740738</v>
      </c>
    </row>
    <row r="864" spans="1:20" ht="43.5" hidden="1" x14ac:dyDescent="0.35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52"/>
        <v>0</v>
      </c>
      <c r="P864">
        <f t="shared" si="53"/>
        <v>42.5</v>
      </c>
      <c r="Q864" t="s">
        <v>8324</v>
      </c>
      <c r="R864" t="s">
        <v>8327</v>
      </c>
      <c r="S864" s="9">
        <f t="shared" si="54"/>
        <v>41559.346620370365</v>
      </c>
      <c r="T864" s="9">
        <f t="shared" si="55"/>
        <v>41589.388287037036</v>
      </c>
    </row>
    <row r="865" spans="1:20" ht="29" hidden="1" x14ac:dyDescent="0.35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52"/>
        <v>5</v>
      </c>
      <c r="P865">
        <f t="shared" si="53"/>
        <v>18</v>
      </c>
      <c r="Q865" t="s">
        <v>8324</v>
      </c>
      <c r="R865" t="s">
        <v>8327</v>
      </c>
      <c r="S865" s="9">
        <f t="shared" si="54"/>
        <v>40920.909328703703</v>
      </c>
      <c r="T865" s="9">
        <f t="shared" si="55"/>
        <v>40950.909328703703</v>
      </c>
    </row>
    <row r="866" spans="1:20" ht="43.5" hidden="1" x14ac:dyDescent="0.35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52"/>
        <v>42</v>
      </c>
      <c r="P866">
        <f t="shared" si="53"/>
        <v>34.18</v>
      </c>
      <c r="Q866" t="s">
        <v>8324</v>
      </c>
      <c r="R866" t="s">
        <v>8327</v>
      </c>
      <c r="S866" s="9">
        <f t="shared" si="54"/>
        <v>41540.898587962962</v>
      </c>
      <c r="T866" s="9">
        <f t="shared" si="55"/>
        <v>41563.207638888889</v>
      </c>
    </row>
    <row r="867" spans="1:20" ht="43.5" hidden="1" x14ac:dyDescent="0.35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52"/>
        <v>2</v>
      </c>
      <c r="P867">
        <f t="shared" si="53"/>
        <v>22.5</v>
      </c>
      <c r="Q867" t="s">
        <v>8324</v>
      </c>
      <c r="R867" t="s">
        <v>8327</v>
      </c>
      <c r="S867" s="9">
        <f t="shared" si="54"/>
        <v>41230.564780092587</v>
      </c>
      <c r="T867" s="9">
        <f t="shared" si="55"/>
        <v>41290.564780092587</v>
      </c>
    </row>
    <row r="868" spans="1:20" ht="43.5" hidden="1" x14ac:dyDescent="0.35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52"/>
        <v>18</v>
      </c>
      <c r="P868">
        <f t="shared" si="53"/>
        <v>58.18</v>
      </c>
      <c r="Q868" t="s">
        <v>8324</v>
      </c>
      <c r="R868" t="s">
        <v>8327</v>
      </c>
      <c r="S868" s="9">
        <f t="shared" si="54"/>
        <v>42025.429606481477</v>
      </c>
      <c r="T868" s="9">
        <f t="shared" si="55"/>
        <v>42063.423611111109</v>
      </c>
    </row>
    <row r="869" spans="1:20" ht="43.5" hidden="1" x14ac:dyDescent="0.35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52"/>
        <v>24</v>
      </c>
      <c r="P869">
        <f t="shared" si="53"/>
        <v>109.18</v>
      </c>
      <c r="Q869" t="s">
        <v>8324</v>
      </c>
      <c r="R869" t="s">
        <v>8327</v>
      </c>
      <c r="S869" s="9">
        <f t="shared" si="54"/>
        <v>40087.897060185183</v>
      </c>
      <c r="T869" s="9">
        <f t="shared" si="55"/>
        <v>40147.999305555553</v>
      </c>
    </row>
    <row r="870" spans="1:20" ht="43.5" hidden="1" x14ac:dyDescent="0.35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52"/>
        <v>0</v>
      </c>
      <c r="P870">
        <f t="shared" si="53"/>
        <v>50</v>
      </c>
      <c r="Q870" t="s">
        <v>8324</v>
      </c>
      <c r="R870" t="s">
        <v>8327</v>
      </c>
      <c r="S870" s="9">
        <f t="shared" si="54"/>
        <v>41615.819421296292</v>
      </c>
      <c r="T870" s="9">
        <f t="shared" si="55"/>
        <v>41645.819421296292</v>
      </c>
    </row>
    <row r="871" spans="1:20" ht="43.5" hidden="1" x14ac:dyDescent="0.35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52"/>
        <v>12</v>
      </c>
      <c r="P871">
        <f t="shared" si="53"/>
        <v>346.67</v>
      </c>
      <c r="Q871" t="s">
        <v>8324</v>
      </c>
      <c r="R871" t="s">
        <v>8327</v>
      </c>
      <c r="S871" s="9">
        <f t="shared" si="54"/>
        <v>41342.637233796289</v>
      </c>
      <c r="T871" s="9">
        <f t="shared" si="55"/>
        <v>41372.595567129625</v>
      </c>
    </row>
    <row r="872" spans="1:20" ht="43.5" hidden="1" x14ac:dyDescent="0.35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52"/>
        <v>0</v>
      </c>
      <c r="P872">
        <f t="shared" si="53"/>
        <v>12.4</v>
      </c>
      <c r="Q872" t="s">
        <v>8324</v>
      </c>
      <c r="R872" t="s">
        <v>8327</v>
      </c>
      <c r="S872" s="9">
        <f t="shared" si="54"/>
        <v>41487.813923611109</v>
      </c>
      <c r="T872" s="9">
        <f t="shared" si="55"/>
        <v>41517.813923611109</v>
      </c>
    </row>
    <row r="873" spans="1:20" ht="43.5" hidden="1" x14ac:dyDescent="0.35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52"/>
        <v>5</v>
      </c>
      <c r="P873">
        <f t="shared" si="53"/>
        <v>27.08</v>
      </c>
      <c r="Q873" t="s">
        <v>8324</v>
      </c>
      <c r="R873" t="s">
        <v>8327</v>
      </c>
      <c r="S873" s="9">
        <f t="shared" si="54"/>
        <v>41577.352951388886</v>
      </c>
      <c r="T873" s="9">
        <f t="shared" si="55"/>
        <v>41607.394618055558</v>
      </c>
    </row>
    <row r="874" spans="1:20" ht="43.5" hidden="1" x14ac:dyDescent="0.35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52"/>
        <v>1</v>
      </c>
      <c r="P874">
        <f t="shared" si="53"/>
        <v>32.5</v>
      </c>
      <c r="Q874" t="s">
        <v>8324</v>
      </c>
      <c r="R874" t="s">
        <v>8327</v>
      </c>
      <c r="S874" s="9">
        <f t="shared" si="54"/>
        <v>40567.617210648146</v>
      </c>
      <c r="T874" s="9">
        <f t="shared" si="55"/>
        <v>40612.617210648146</v>
      </c>
    </row>
    <row r="875" spans="1:20" ht="29" hidden="1" x14ac:dyDescent="0.35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52"/>
        <v>1</v>
      </c>
      <c r="P875">
        <f t="shared" si="53"/>
        <v>9</v>
      </c>
      <c r="Q875" t="s">
        <v>8324</v>
      </c>
      <c r="R875" t="s">
        <v>8327</v>
      </c>
      <c r="S875" s="9">
        <f t="shared" si="54"/>
        <v>41183.958796296291</v>
      </c>
      <c r="T875" s="9">
        <f t="shared" si="55"/>
        <v>41224.000462962962</v>
      </c>
    </row>
    <row r="876" spans="1:20" ht="43.5" hidden="1" x14ac:dyDescent="0.35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52"/>
        <v>24</v>
      </c>
      <c r="P876">
        <f t="shared" si="53"/>
        <v>34.76</v>
      </c>
      <c r="Q876" t="s">
        <v>8324</v>
      </c>
      <c r="R876" t="s">
        <v>8327</v>
      </c>
      <c r="S876" s="9">
        <f t="shared" si="54"/>
        <v>41368.375393518516</v>
      </c>
      <c r="T876" s="9">
        <f t="shared" si="55"/>
        <v>41398.375393518516</v>
      </c>
    </row>
    <row r="877" spans="1:20" ht="43.5" hidden="1" x14ac:dyDescent="0.35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9">
        <f t="shared" si="54"/>
        <v>42248.515405092585</v>
      </c>
      <c r="T877" s="9">
        <f t="shared" si="55"/>
        <v>42268.515405092585</v>
      </c>
    </row>
    <row r="878" spans="1:20" hidden="1" x14ac:dyDescent="0.35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52"/>
        <v>41</v>
      </c>
      <c r="P878">
        <f t="shared" si="53"/>
        <v>28.58</v>
      </c>
      <c r="Q878" t="s">
        <v>8324</v>
      </c>
      <c r="R878" t="s">
        <v>8327</v>
      </c>
      <c r="S878" s="9">
        <f t="shared" si="54"/>
        <v>41276.288506944438</v>
      </c>
      <c r="T878" s="9">
        <f t="shared" si="55"/>
        <v>41309.288506944438</v>
      </c>
    </row>
    <row r="879" spans="1:20" ht="43.5" hidden="1" x14ac:dyDescent="0.35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52"/>
        <v>68</v>
      </c>
      <c r="P879">
        <f t="shared" si="53"/>
        <v>46.59</v>
      </c>
      <c r="Q879" t="s">
        <v>8324</v>
      </c>
      <c r="R879" t="s">
        <v>8327</v>
      </c>
      <c r="S879" s="9">
        <f t="shared" si="54"/>
        <v>41597.580555555549</v>
      </c>
      <c r="T879" s="9">
        <f t="shared" si="55"/>
        <v>41627.580555555549</v>
      </c>
    </row>
    <row r="880" spans="1:20" ht="43.5" hidden="1" x14ac:dyDescent="0.35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52"/>
        <v>1</v>
      </c>
      <c r="P880">
        <f t="shared" si="53"/>
        <v>32.5</v>
      </c>
      <c r="Q880" t="s">
        <v>8324</v>
      </c>
      <c r="R880" t="s">
        <v>8327</v>
      </c>
      <c r="S880" s="9">
        <f t="shared" si="54"/>
        <v>40505.024583333332</v>
      </c>
      <c r="T880" s="9">
        <f t="shared" si="55"/>
        <v>40535.024583333332</v>
      </c>
    </row>
    <row r="881" spans="1:20" ht="43.5" hidden="1" x14ac:dyDescent="0.35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52"/>
        <v>31</v>
      </c>
      <c r="P881">
        <f t="shared" si="53"/>
        <v>21.47</v>
      </c>
      <c r="Q881" t="s">
        <v>8324</v>
      </c>
      <c r="R881" t="s">
        <v>8327</v>
      </c>
      <c r="S881" s="9">
        <f t="shared" si="54"/>
        <v>41037.621585648143</v>
      </c>
      <c r="T881" s="9">
        <f t="shared" si="55"/>
        <v>41058.621585648143</v>
      </c>
    </row>
    <row r="882" spans="1:20" ht="43.5" hidden="1" x14ac:dyDescent="0.35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52"/>
        <v>3</v>
      </c>
      <c r="P882">
        <f t="shared" si="53"/>
        <v>14.13</v>
      </c>
      <c r="Q882" t="s">
        <v>8324</v>
      </c>
      <c r="R882" t="s">
        <v>8328</v>
      </c>
      <c r="S882" s="9">
        <f t="shared" si="54"/>
        <v>41179.112708333334</v>
      </c>
      <c r="T882" s="9">
        <f t="shared" si="55"/>
        <v>41212.112708333334</v>
      </c>
    </row>
    <row r="883" spans="1:20" ht="43.5" hidden="1" x14ac:dyDescent="0.35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52"/>
        <v>1</v>
      </c>
      <c r="P883">
        <f t="shared" si="53"/>
        <v>30</v>
      </c>
      <c r="Q883" t="s">
        <v>8324</v>
      </c>
      <c r="R883" t="s">
        <v>8328</v>
      </c>
      <c r="S883" s="9">
        <f t="shared" si="54"/>
        <v>40877.042662037034</v>
      </c>
      <c r="T883" s="9">
        <f t="shared" si="55"/>
        <v>40922.042662037034</v>
      </c>
    </row>
    <row r="884" spans="1:20" ht="43.5" hidden="1" x14ac:dyDescent="0.35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52"/>
        <v>20</v>
      </c>
      <c r="P884">
        <f t="shared" si="53"/>
        <v>21.57</v>
      </c>
      <c r="Q884" t="s">
        <v>8324</v>
      </c>
      <c r="R884" t="s">
        <v>8328</v>
      </c>
      <c r="S884" s="9">
        <f t="shared" si="54"/>
        <v>40759.652199074073</v>
      </c>
      <c r="T884" s="9">
        <f t="shared" si="55"/>
        <v>40792.652199074073</v>
      </c>
    </row>
    <row r="885" spans="1:20" ht="43.5" hidden="1" x14ac:dyDescent="0.35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52"/>
        <v>40</v>
      </c>
      <c r="P885">
        <f t="shared" si="53"/>
        <v>83.38</v>
      </c>
      <c r="Q885" t="s">
        <v>8324</v>
      </c>
      <c r="R885" t="s">
        <v>8328</v>
      </c>
      <c r="S885" s="9">
        <f t="shared" si="54"/>
        <v>42371.727256944439</v>
      </c>
      <c r="T885" s="9">
        <f t="shared" si="55"/>
        <v>42431.727256944439</v>
      </c>
    </row>
    <row r="886" spans="1:20" ht="43.5" hidden="1" x14ac:dyDescent="0.35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9">
        <f t="shared" si="54"/>
        <v>40981.594282407408</v>
      </c>
      <c r="T886" s="9">
        <f t="shared" si="55"/>
        <v>41040.896527777775</v>
      </c>
    </row>
    <row r="887" spans="1:20" ht="43.5" hidden="1" x14ac:dyDescent="0.35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52"/>
        <v>75</v>
      </c>
      <c r="P887">
        <f t="shared" si="53"/>
        <v>35.71</v>
      </c>
      <c r="Q887" t="s">
        <v>8324</v>
      </c>
      <c r="R887" t="s">
        <v>8328</v>
      </c>
      <c r="S887" s="9">
        <f t="shared" si="54"/>
        <v>42713.732766203706</v>
      </c>
      <c r="T887" s="9">
        <f t="shared" si="55"/>
        <v>42734.732766203706</v>
      </c>
    </row>
    <row r="888" spans="1:20" ht="43.5" hidden="1" x14ac:dyDescent="0.35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52"/>
        <v>41</v>
      </c>
      <c r="P888">
        <f t="shared" si="53"/>
        <v>29.29</v>
      </c>
      <c r="Q888" t="s">
        <v>8324</v>
      </c>
      <c r="R888" t="s">
        <v>8328</v>
      </c>
      <c r="S888" s="9">
        <f t="shared" si="54"/>
        <v>42603.662187499998</v>
      </c>
      <c r="T888" s="9">
        <f t="shared" si="55"/>
        <v>42628.662187499998</v>
      </c>
    </row>
    <row r="889" spans="1:20" ht="43.5" hidden="1" x14ac:dyDescent="0.35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9">
        <f t="shared" si="54"/>
        <v>41026.75063657407</v>
      </c>
      <c r="T889" s="9">
        <f t="shared" si="55"/>
        <v>41056.75063657407</v>
      </c>
    </row>
    <row r="890" spans="1:20" ht="43.5" hidden="1" x14ac:dyDescent="0.35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52"/>
        <v>7</v>
      </c>
      <c r="P890">
        <f t="shared" si="53"/>
        <v>18</v>
      </c>
      <c r="Q890" t="s">
        <v>8324</v>
      </c>
      <c r="R890" t="s">
        <v>8328</v>
      </c>
      <c r="S890" s="9">
        <f t="shared" si="54"/>
        <v>40751.544965277775</v>
      </c>
      <c r="T890" s="9">
        <f t="shared" si="55"/>
        <v>40787.041666666664</v>
      </c>
    </row>
    <row r="891" spans="1:20" ht="43.5" hidden="1" x14ac:dyDescent="0.35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52"/>
        <v>9</v>
      </c>
      <c r="P891">
        <f t="shared" si="53"/>
        <v>73.760000000000005</v>
      </c>
      <c r="Q891" t="s">
        <v>8324</v>
      </c>
      <c r="R891" t="s">
        <v>8328</v>
      </c>
      <c r="S891" s="9">
        <f t="shared" si="54"/>
        <v>41887.575729166667</v>
      </c>
      <c r="T891" s="9">
        <f t="shared" si="55"/>
        <v>41917.575729166667</v>
      </c>
    </row>
    <row r="892" spans="1:20" ht="43.5" hidden="1" x14ac:dyDescent="0.35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52"/>
        <v>4</v>
      </c>
      <c r="P892">
        <f t="shared" si="53"/>
        <v>31.25</v>
      </c>
      <c r="Q892" t="s">
        <v>8324</v>
      </c>
      <c r="R892" t="s">
        <v>8328</v>
      </c>
      <c r="S892" s="9">
        <f t="shared" si="54"/>
        <v>41569.490497685183</v>
      </c>
      <c r="T892" s="9">
        <f t="shared" si="55"/>
        <v>41599.532164351847</v>
      </c>
    </row>
    <row r="893" spans="1:20" ht="43.5" hidden="1" x14ac:dyDescent="0.35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52"/>
        <v>3</v>
      </c>
      <c r="P893">
        <f t="shared" si="53"/>
        <v>28.89</v>
      </c>
      <c r="Q893" t="s">
        <v>8324</v>
      </c>
      <c r="R893" t="s">
        <v>8328</v>
      </c>
      <c r="S893" s="9">
        <f t="shared" si="54"/>
        <v>41841.823263888888</v>
      </c>
      <c r="T893" s="9">
        <f t="shared" si="55"/>
        <v>41871.823263888888</v>
      </c>
    </row>
    <row r="894" spans="1:20" ht="43.5" hidden="1" x14ac:dyDescent="0.35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52"/>
        <v>41</v>
      </c>
      <c r="P894">
        <f t="shared" si="53"/>
        <v>143.82</v>
      </c>
      <c r="Q894" t="s">
        <v>8324</v>
      </c>
      <c r="R894" t="s">
        <v>8328</v>
      </c>
      <c r="S894" s="9">
        <f t="shared" si="54"/>
        <v>40303.991701388884</v>
      </c>
      <c r="T894" s="9">
        <f t="shared" si="55"/>
        <v>40390.958333333328</v>
      </c>
    </row>
    <row r="895" spans="1:20" ht="43.5" hidden="1" x14ac:dyDescent="0.35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9">
        <f t="shared" si="54"/>
        <v>42065.689386574071</v>
      </c>
      <c r="T895" s="9">
        <f t="shared" si="55"/>
        <v>42095.647719907407</v>
      </c>
    </row>
    <row r="896" spans="1:20" ht="43.5" hidden="1" x14ac:dyDescent="0.35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52"/>
        <v>39</v>
      </c>
      <c r="P896">
        <f t="shared" si="53"/>
        <v>147.81</v>
      </c>
      <c r="Q896" t="s">
        <v>8324</v>
      </c>
      <c r="R896" t="s">
        <v>8328</v>
      </c>
      <c r="S896" s="9">
        <f t="shared" si="54"/>
        <v>42496.773263888885</v>
      </c>
      <c r="T896" s="9">
        <f t="shared" si="55"/>
        <v>42526.773263888885</v>
      </c>
    </row>
    <row r="897" spans="1:20" ht="43.5" hidden="1" x14ac:dyDescent="0.35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52"/>
        <v>2</v>
      </c>
      <c r="P897">
        <f t="shared" si="53"/>
        <v>27.86</v>
      </c>
      <c r="Q897" t="s">
        <v>8324</v>
      </c>
      <c r="R897" t="s">
        <v>8328</v>
      </c>
      <c r="S897" s="9">
        <f t="shared" si="54"/>
        <v>40430.919317129628</v>
      </c>
      <c r="T897" s="9">
        <f t="shared" si="55"/>
        <v>40475.919317129628</v>
      </c>
    </row>
    <row r="898" spans="1:20" ht="43.5" hidden="1" x14ac:dyDescent="0.35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ref="O898:O961" si="56">ROUND((E898/D898)*100,0)</f>
        <v>40</v>
      </c>
      <c r="P898">
        <f t="shared" ref="P898:P961" si="57">ROUND(E898/L898,2)</f>
        <v>44.44</v>
      </c>
      <c r="Q898" t="s">
        <v>8324</v>
      </c>
      <c r="R898" t="s">
        <v>8328</v>
      </c>
      <c r="S898" s="9">
        <f t="shared" si="54"/>
        <v>42218.66465277777</v>
      </c>
      <c r="T898" s="9">
        <f t="shared" si="55"/>
        <v>42243.958333333336</v>
      </c>
    </row>
    <row r="899" spans="1:20" ht="43.5" hidden="1" x14ac:dyDescent="0.35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si="56"/>
        <v>0</v>
      </c>
      <c r="P899" t="e">
        <f t="shared" si="57"/>
        <v>#DIV/0!</v>
      </c>
      <c r="Q899" t="s">
        <v>8324</v>
      </c>
      <c r="R899" t="s">
        <v>8328</v>
      </c>
      <c r="S899" s="9">
        <f t="shared" ref="S899:S962" si="58">(J899/86400)+25569+(-5/24)</f>
        <v>41211.480416666665</v>
      </c>
      <c r="T899" s="9">
        <f t="shared" ref="T899:T962" si="59">(I899/86400)+25569+(-5/24)</f>
        <v>41241.52208333333</v>
      </c>
    </row>
    <row r="900" spans="1:20" ht="43.5" hidden="1" x14ac:dyDescent="0.35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56"/>
        <v>3</v>
      </c>
      <c r="P900">
        <f t="shared" si="57"/>
        <v>35</v>
      </c>
      <c r="Q900" t="s">
        <v>8324</v>
      </c>
      <c r="R900" t="s">
        <v>8328</v>
      </c>
      <c r="S900" s="9">
        <f t="shared" si="58"/>
        <v>40878.549884259257</v>
      </c>
      <c r="T900" s="9">
        <f t="shared" si="59"/>
        <v>40923.549884259257</v>
      </c>
    </row>
    <row r="901" spans="1:20" ht="43.5" hidden="1" x14ac:dyDescent="0.35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56"/>
        <v>37</v>
      </c>
      <c r="P901">
        <f t="shared" si="57"/>
        <v>35</v>
      </c>
      <c r="Q901" t="s">
        <v>8324</v>
      </c>
      <c r="R901" t="s">
        <v>8328</v>
      </c>
      <c r="S901" s="9">
        <f t="shared" si="58"/>
        <v>40645.890763888885</v>
      </c>
      <c r="T901" s="9">
        <f t="shared" si="59"/>
        <v>40690.890763888885</v>
      </c>
    </row>
    <row r="902" spans="1:20" ht="29" hidden="1" x14ac:dyDescent="0.35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56"/>
        <v>0</v>
      </c>
      <c r="P902">
        <f t="shared" si="57"/>
        <v>10.5</v>
      </c>
      <c r="Q902" t="s">
        <v>8324</v>
      </c>
      <c r="R902" t="s">
        <v>8327</v>
      </c>
      <c r="S902" s="9">
        <f t="shared" si="58"/>
        <v>42429.641226851854</v>
      </c>
      <c r="T902" s="9">
        <f t="shared" si="59"/>
        <v>42459.599560185183</v>
      </c>
    </row>
    <row r="903" spans="1:20" ht="58" hidden="1" x14ac:dyDescent="0.35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9">
        <f t="shared" si="58"/>
        <v>40291.603171296294</v>
      </c>
      <c r="T903" s="9">
        <f t="shared" si="59"/>
        <v>40337.59097222222</v>
      </c>
    </row>
    <row r="904" spans="1:20" ht="43.5" hidden="1" x14ac:dyDescent="0.35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56"/>
        <v>0</v>
      </c>
      <c r="P904">
        <f t="shared" si="57"/>
        <v>30</v>
      </c>
      <c r="Q904" t="s">
        <v>8324</v>
      </c>
      <c r="R904" t="s">
        <v>8327</v>
      </c>
      <c r="S904" s="9">
        <f t="shared" si="58"/>
        <v>41829.757199074069</v>
      </c>
      <c r="T904" s="9">
        <f t="shared" si="59"/>
        <v>41881.4375</v>
      </c>
    </row>
    <row r="905" spans="1:20" ht="43.5" hidden="1" x14ac:dyDescent="0.35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56"/>
        <v>3</v>
      </c>
      <c r="P905">
        <f t="shared" si="57"/>
        <v>40</v>
      </c>
      <c r="Q905" t="s">
        <v>8324</v>
      </c>
      <c r="R905" t="s">
        <v>8327</v>
      </c>
      <c r="S905" s="9">
        <f t="shared" si="58"/>
        <v>41149.587731481479</v>
      </c>
      <c r="T905" s="9">
        <f t="shared" si="59"/>
        <v>41174.892361111109</v>
      </c>
    </row>
    <row r="906" spans="1:20" ht="43.5" hidden="1" x14ac:dyDescent="0.35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56"/>
        <v>0</v>
      </c>
      <c r="P906">
        <f t="shared" si="57"/>
        <v>50.33</v>
      </c>
      <c r="Q906" t="s">
        <v>8324</v>
      </c>
      <c r="R906" t="s">
        <v>8327</v>
      </c>
      <c r="S906" s="9">
        <f t="shared" si="58"/>
        <v>42341.87195601852</v>
      </c>
      <c r="T906" s="9">
        <f t="shared" si="59"/>
        <v>42371.87195601852</v>
      </c>
    </row>
    <row r="907" spans="1:20" ht="43.5" hidden="1" x14ac:dyDescent="0.35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56"/>
        <v>3</v>
      </c>
      <c r="P907">
        <f t="shared" si="57"/>
        <v>32.67</v>
      </c>
      <c r="Q907" t="s">
        <v>8324</v>
      </c>
      <c r="R907" t="s">
        <v>8327</v>
      </c>
      <c r="S907" s="9">
        <f t="shared" si="58"/>
        <v>40507.031550925924</v>
      </c>
      <c r="T907" s="9">
        <f t="shared" si="59"/>
        <v>40567.031550925924</v>
      </c>
    </row>
    <row r="908" spans="1:20" ht="29" hidden="1" x14ac:dyDescent="0.35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9">
        <f t="shared" si="58"/>
        <v>41680.981365740736</v>
      </c>
      <c r="T908" s="9">
        <f t="shared" si="59"/>
        <v>41710.939699074072</v>
      </c>
    </row>
    <row r="909" spans="1:20" ht="29" hidden="1" x14ac:dyDescent="0.35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9">
        <f t="shared" si="58"/>
        <v>40766.9840625</v>
      </c>
      <c r="T909" s="9">
        <f t="shared" si="59"/>
        <v>40796.9840625</v>
      </c>
    </row>
    <row r="910" spans="1:20" ht="43.5" hidden="1" x14ac:dyDescent="0.35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9">
        <f t="shared" si="58"/>
        <v>40340.593229166661</v>
      </c>
      <c r="T910" s="9">
        <f t="shared" si="59"/>
        <v>40385.999305555553</v>
      </c>
    </row>
    <row r="911" spans="1:20" ht="43.5" hidden="1" x14ac:dyDescent="0.35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56"/>
        <v>3</v>
      </c>
      <c r="P911">
        <f t="shared" si="57"/>
        <v>65</v>
      </c>
      <c r="Q911" t="s">
        <v>8324</v>
      </c>
      <c r="R911" t="s">
        <v>8327</v>
      </c>
      <c r="S911" s="9">
        <f t="shared" si="58"/>
        <v>41081.481944444444</v>
      </c>
      <c r="T911" s="9">
        <f t="shared" si="59"/>
        <v>41112.958333333328</v>
      </c>
    </row>
    <row r="912" spans="1:20" ht="43.5" hidden="1" x14ac:dyDescent="0.35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56"/>
        <v>22</v>
      </c>
      <c r="P912">
        <f t="shared" si="57"/>
        <v>24.6</v>
      </c>
      <c r="Q912" t="s">
        <v>8324</v>
      </c>
      <c r="R912" t="s">
        <v>8327</v>
      </c>
      <c r="S912" s="9">
        <f t="shared" si="58"/>
        <v>42737.337025462963</v>
      </c>
      <c r="T912" s="9">
        <f t="shared" si="59"/>
        <v>42797.337025462963</v>
      </c>
    </row>
    <row r="913" spans="1:20" ht="43.5" hidden="1" x14ac:dyDescent="0.35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9">
        <f t="shared" si="58"/>
        <v>41641.796817129631</v>
      </c>
      <c r="T913" s="9">
        <f t="shared" si="59"/>
        <v>41662.796817129631</v>
      </c>
    </row>
    <row r="914" spans="1:20" ht="43.5" hidden="1" x14ac:dyDescent="0.35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56"/>
        <v>1</v>
      </c>
      <c r="P914">
        <f t="shared" si="57"/>
        <v>15</v>
      </c>
      <c r="Q914" t="s">
        <v>8324</v>
      </c>
      <c r="R914" t="s">
        <v>8327</v>
      </c>
      <c r="S914" s="9">
        <f t="shared" si="58"/>
        <v>41193.901006944441</v>
      </c>
      <c r="T914" s="9">
        <f t="shared" si="59"/>
        <v>41253.942673611113</v>
      </c>
    </row>
    <row r="915" spans="1:20" ht="43.5" hidden="1" x14ac:dyDescent="0.35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56"/>
        <v>7</v>
      </c>
      <c r="P915">
        <f t="shared" si="57"/>
        <v>82.58</v>
      </c>
      <c r="Q915" t="s">
        <v>8324</v>
      </c>
      <c r="R915" t="s">
        <v>8327</v>
      </c>
      <c r="S915" s="9">
        <f t="shared" si="58"/>
        <v>41003.930775462963</v>
      </c>
      <c r="T915" s="9">
        <f t="shared" si="59"/>
        <v>41033.930775462963</v>
      </c>
    </row>
    <row r="916" spans="1:20" ht="43.5" hidden="1" x14ac:dyDescent="0.35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9">
        <f t="shared" si="58"/>
        <v>41116.554942129624</v>
      </c>
      <c r="T916" s="9">
        <f t="shared" si="59"/>
        <v>41146.554942129624</v>
      </c>
    </row>
    <row r="917" spans="1:20" ht="29" hidden="1" x14ac:dyDescent="0.35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56"/>
        <v>6</v>
      </c>
      <c r="P917">
        <f t="shared" si="57"/>
        <v>41.67</v>
      </c>
      <c r="Q917" t="s">
        <v>8324</v>
      </c>
      <c r="R917" t="s">
        <v>8327</v>
      </c>
      <c r="S917" s="9">
        <f t="shared" si="58"/>
        <v>40937.471226851849</v>
      </c>
      <c r="T917" s="9">
        <f t="shared" si="59"/>
        <v>40968.999305555553</v>
      </c>
    </row>
    <row r="918" spans="1:20" ht="29" hidden="1" x14ac:dyDescent="0.35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9">
        <f t="shared" si="58"/>
        <v>40434.645069444443</v>
      </c>
      <c r="T918" s="9">
        <f t="shared" si="59"/>
        <v>40473</v>
      </c>
    </row>
    <row r="919" spans="1:20" ht="43.5" hidden="1" x14ac:dyDescent="0.35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56"/>
        <v>1</v>
      </c>
      <c r="P919">
        <f t="shared" si="57"/>
        <v>30</v>
      </c>
      <c r="Q919" t="s">
        <v>8324</v>
      </c>
      <c r="R919" t="s">
        <v>8327</v>
      </c>
      <c r="S919" s="9">
        <f t="shared" si="58"/>
        <v>41802.735300925924</v>
      </c>
      <c r="T919" s="9">
        <f t="shared" si="59"/>
        <v>41833.895833333328</v>
      </c>
    </row>
    <row r="920" spans="1:20" ht="43.5" hidden="1" x14ac:dyDescent="0.35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56"/>
        <v>5</v>
      </c>
      <c r="P920">
        <f t="shared" si="57"/>
        <v>19.600000000000001</v>
      </c>
      <c r="Q920" t="s">
        <v>8324</v>
      </c>
      <c r="R920" t="s">
        <v>8327</v>
      </c>
      <c r="S920" s="9">
        <f t="shared" si="58"/>
        <v>41944.707881944443</v>
      </c>
      <c r="T920" s="9">
        <f t="shared" si="59"/>
        <v>41974.749548611107</v>
      </c>
    </row>
    <row r="921" spans="1:20" hidden="1" x14ac:dyDescent="0.35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56"/>
        <v>1</v>
      </c>
      <c r="P921">
        <f t="shared" si="57"/>
        <v>100</v>
      </c>
      <c r="Q921" t="s">
        <v>8324</v>
      </c>
      <c r="R921" t="s">
        <v>8327</v>
      </c>
      <c r="S921" s="9">
        <f t="shared" si="58"/>
        <v>41227.433391203704</v>
      </c>
      <c r="T921" s="9">
        <f t="shared" si="59"/>
        <v>41262.433391203704</v>
      </c>
    </row>
    <row r="922" spans="1:20" ht="43.5" hidden="1" x14ac:dyDescent="0.35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9">
        <f t="shared" si="58"/>
        <v>41562.463217592587</v>
      </c>
      <c r="T922" s="9">
        <f t="shared" si="59"/>
        <v>41592.504884259259</v>
      </c>
    </row>
    <row r="923" spans="1:20" ht="43.5" hidden="1" x14ac:dyDescent="0.35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56"/>
        <v>31</v>
      </c>
      <c r="P923">
        <f t="shared" si="57"/>
        <v>231.75</v>
      </c>
      <c r="Q923" t="s">
        <v>8324</v>
      </c>
      <c r="R923" t="s">
        <v>8327</v>
      </c>
      <c r="S923" s="9">
        <f t="shared" si="58"/>
        <v>40846.962685185186</v>
      </c>
      <c r="T923" s="9">
        <f t="shared" si="59"/>
        <v>40889.004351851851</v>
      </c>
    </row>
    <row r="924" spans="1:20" ht="43.5" hidden="1" x14ac:dyDescent="0.35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56"/>
        <v>21</v>
      </c>
      <c r="P924">
        <f t="shared" si="57"/>
        <v>189.33</v>
      </c>
      <c r="Q924" t="s">
        <v>8324</v>
      </c>
      <c r="R924" t="s">
        <v>8327</v>
      </c>
      <c r="S924" s="9">
        <f t="shared" si="58"/>
        <v>41878.32167824074</v>
      </c>
      <c r="T924" s="9">
        <f t="shared" si="59"/>
        <v>41913.32167824074</v>
      </c>
    </row>
    <row r="925" spans="1:20" ht="43.5" hidden="1" x14ac:dyDescent="0.35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56"/>
        <v>2</v>
      </c>
      <c r="P925">
        <f t="shared" si="57"/>
        <v>55</v>
      </c>
      <c r="Q925" t="s">
        <v>8324</v>
      </c>
      <c r="R925" t="s">
        <v>8327</v>
      </c>
      <c r="S925" s="9">
        <f t="shared" si="58"/>
        <v>41934.751423611109</v>
      </c>
      <c r="T925" s="9">
        <f t="shared" si="59"/>
        <v>41964.793090277781</v>
      </c>
    </row>
    <row r="926" spans="1:20" ht="43.5" hidden="1" x14ac:dyDescent="0.35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56"/>
        <v>11</v>
      </c>
      <c r="P926">
        <f t="shared" si="57"/>
        <v>21.8</v>
      </c>
      <c r="Q926" t="s">
        <v>8324</v>
      </c>
      <c r="R926" t="s">
        <v>8327</v>
      </c>
      <c r="S926" s="9">
        <f t="shared" si="58"/>
        <v>41288.734594907401</v>
      </c>
      <c r="T926" s="9">
        <f t="shared" si="59"/>
        <v>41318.734594907401</v>
      </c>
    </row>
    <row r="927" spans="1:20" ht="43.5" hidden="1" x14ac:dyDescent="0.35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56"/>
        <v>3</v>
      </c>
      <c r="P927">
        <f t="shared" si="57"/>
        <v>32</v>
      </c>
      <c r="Q927" t="s">
        <v>8324</v>
      </c>
      <c r="R927" t="s">
        <v>8327</v>
      </c>
      <c r="S927" s="9">
        <f t="shared" si="58"/>
        <v>41575.672581018516</v>
      </c>
      <c r="T927" s="9">
        <f t="shared" si="59"/>
        <v>41605.71424768518</v>
      </c>
    </row>
    <row r="928" spans="1:20" ht="43.5" hidden="1" x14ac:dyDescent="0.35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9">
        <f t="shared" si="58"/>
        <v>40337.811689814815</v>
      </c>
      <c r="T928" s="9">
        <f t="shared" si="59"/>
        <v>40367.736111111109</v>
      </c>
    </row>
    <row r="929" spans="1:20" ht="29" hidden="1" x14ac:dyDescent="0.35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9">
        <f t="shared" si="58"/>
        <v>41013.614525462959</v>
      </c>
      <c r="T929" s="9">
        <f t="shared" si="59"/>
        <v>41043.614525462959</v>
      </c>
    </row>
    <row r="930" spans="1:20" ht="43.5" hidden="1" x14ac:dyDescent="0.35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56"/>
        <v>11</v>
      </c>
      <c r="P930">
        <f t="shared" si="57"/>
        <v>56.25</v>
      </c>
      <c r="Q930" t="s">
        <v>8324</v>
      </c>
      <c r="R930" t="s">
        <v>8327</v>
      </c>
      <c r="S930" s="9">
        <f t="shared" si="58"/>
        <v>41180.654085648144</v>
      </c>
      <c r="T930" s="9">
        <f t="shared" si="59"/>
        <v>41230.791666666664</v>
      </c>
    </row>
    <row r="931" spans="1:20" ht="43.5" hidden="1" x14ac:dyDescent="0.35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9">
        <f t="shared" si="58"/>
        <v>40978.029733796291</v>
      </c>
      <c r="T931" s="9">
        <f t="shared" si="59"/>
        <v>41007.988067129627</v>
      </c>
    </row>
    <row r="932" spans="1:20" ht="43.5" hidden="1" x14ac:dyDescent="0.35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56"/>
        <v>38</v>
      </c>
      <c r="P932">
        <f t="shared" si="57"/>
        <v>69</v>
      </c>
      <c r="Q932" t="s">
        <v>8324</v>
      </c>
      <c r="R932" t="s">
        <v>8327</v>
      </c>
      <c r="S932" s="9">
        <f t="shared" si="58"/>
        <v>40312.707245370366</v>
      </c>
      <c r="T932" s="9">
        <f t="shared" si="59"/>
        <v>40354.688888888886</v>
      </c>
    </row>
    <row r="933" spans="1:20" ht="43.5" hidden="1" x14ac:dyDescent="0.35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56"/>
        <v>7</v>
      </c>
      <c r="P933">
        <f t="shared" si="57"/>
        <v>18.71</v>
      </c>
      <c r="Q933" t="s">
        <v>8324</v>
      </c>
      <c r="R933" t="s">
        <v>8327</v>
      </c>
      <c r="S933" s="9">
        <f t="shared" si="58"/>
        <v>41680.151643518519</v>
      </c>
      <c r="T933" s="9">
        <f t="shared" si="59"/>
        <v>41714.708333333328</v>
      </c>
    </row>
    <row r="934" spans="1:20" ht="29" hidden="1" x14ac:dyDescent="0.35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56"/>
        <v>15</v>
      </c>
      <c r="P934">
        <f t="shared" si="57"/>
        <v>46.03</v>
      </c>
      <c r="Q934" t="s">
        <v>8324</v>
      </c>
      <c r="R934" t="s">
        <v>8327</v>
      </c>
      <c r="S934" s="9">
        <f t="shared" si="58"/>
        <v>41310.760937499996</v>
      </c>
      <c r="T934" s="9">
        <f t="shared" si="59"/>
        <v>41355.719270833331</v>
      </c>
    </row>
    <row r="935" spans="1:20" ht="43.5" hidden="1" x14ac:dyDescent="0.35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56"/>
        <v>6</v>
      </c>
      <c r="P935">
        <f t="shared" si="57"/>
        <v>60</v>
      </c>
      <c r="Q935" t="s">
        <v>8324</v>
      </c>
      <c r="R935" t="s">
        <v>8327</v>
      </c>
      <c r="S935" s="9">
        <f t="shared" si="58"/>
        <v>41710.960752314808</v>
      </c>
      <c r="T935" s="9">
        <f t="shared" si="59"/>
        <v>41770.960752314808</v>
      </c>
    </row>
    <row r="936" spans="1:20" ht="43.5" hidden="1" x14ac:dyDescent="0.35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56"/>
        <v>30</v>
      </c>
      <c r="P936">
        <f t="shared" si="57"/>
        <v>50.67</v>
      </c>
      <c r="Q936" t="s">
        <v>8324</v>
      </c>
      <c r="R936" t="s">
        <v>8327</v>
      </c>
      <c r="S936" s="9">
        <f t="shared" si="58"/>
        <v>41733.528749999998</v>
      </c>
      <c r="T936" s="9">
        <f t="shared" si="59"/>
        <v>41763.041666666664</v>
      </c>
    </row>
    <row r="937" spans="1:20" ht="43.5" hidden="1" x14ac:dyDescent="0.35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56"/>
        <v>1</v>
      </c>
      <c r="P937">
        <f t="shared" si="57"/>
        <v>25</v>
      </c>
      <c r="Q937" t="s">
        <v>8324</v>
      </c>
      <c r="R937" t="s">
        <v>8327</v>
      </c>
      <c r="S937" s="9">
        <f t="shared" si="58"/>
        <v>42368.125335648147</v>
      </c>
      <c r="T937" s="9">
        <f t="shared" si="59"/>
        <v>42398.125335648147</v>
      </c>
    </row>
    <row r="938" spans="1:20" ht="43.5" hidden="1" x14ac:dyDescent="0.35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9">
        <f t="shared" si="58"/>
        <v>40882.815844907404</v>
      </c>
      <c r="T938" s="9">
        <f t="shared" si="59"/>
        <v>40926.625</v>
      </c>
    </row>
    <row r="939" spans="1:20" ht="43.5" hidden="1" x14ac:dyDescent="0.35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56"/>
        <v>1</v>
      </c>
      <c r="P939">
        <f t="shared" si="57"/>
        <v>20</v>
      </c>
      <c r="Q939" t="s">
        <v>8324</v>
      </c>
      <c r="R939" t="s">
        <v>8327</v>
      </c>
      <c r="S939" s="9">
        <f t="shared" si="58"/>
        <v>41551.589780092589</v>
      </c>
      <c r="T939" s="9">
        <f t="shared" si="59"/>
        <v>41581.631446759253</v>
      </c>
    </row>
    <row r="940" spans="1:20" ht="43.5" hidden="1" x14ac:dyDescent="0.35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56"/>
        <v>0</v>
      </c>
      <c r="P940">
        <f t="shared" si="57"/>
        <v>25</v>
      </c>
      <c r="Q940" t="s">
        <v>8324</v>
      </c>
      <c r="R940" t="s">
        <v>8327</v>
      </c>
      <c r="S940" s="9">
        <f t="shared" si="58"/>
        <v>41124.27138888889</v>
      </c>
      <c r="T940" s="9">
        <f t="shared" si="59"/>
        <v>41154.27138888889</v>
      </c>
    </row>
    <row r="941" spans="1:20" ht="43.5" hidden="1" x14ac:dyDescent="0.35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56"/>
        <v>1</v>
      </c>
      <c r="P941">
        <f t="shared" si="57"/>
        <v>20</v>
      </c>
      <c r="Q941" t="s">
        <v>8324</v>
      </c>
      <c r="R941" t="s">
        <v>8327</v>
      </c>
      <c r="S941" s="9">
        <f t="shared" si="58"/>
        <v>41416.554837962962</v>
      </c>
      <c r="T941" s="9">
        <f t="shared" si="59"/>
        <v>41455.623611111107</v>
      </c>
    </row>
    <row r="942" spans="1:20" ht="43.5" hidden="1" x14ac:dyDescent="0.35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56"/>
        <v>17</v>
      </c>
      <c r="P942">
        <f t="shared" si="57"/>
        <v>110.29</v>
      </c>
      <c r="Q942" t="s">
        <v>8318</v>
      </c>
      <c r="R942" t="s">
        <v>8320</v>
      </c>
      <c r="S942" s="9">
        <f t="shared" si="58"/>
        <v>42181.800069444442</v>
      </c>
      <c r="T942" s="9">
        <f t="shared" si="59"/>
        <v>42226.800069444442</v>
      </c>
    </row>
    <row r="943" spans="1:20" ht="43.5" hidden="1" x14ac:dyDescent="0.35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56"/>
        <v>2</v>
      </c>
      <c r="P943">
        <f t="shared" si="57"/>
        <v>37.450000000000003</v>
      </c>
      <c r="Q943" t="s">
        <v>8318</v>
      </c>
      <c r="R943" t="s">
        <v>8320</v>
      </c>
      <c r="S943" s="9">
        <f t="shared" si="58"/>
        <v>42745.888252314813</v>
      </c>
      <c r="T943" s="9">
        <f t="shared" si="59"/>
        <v>42775.888252314813</v>
      </c>
    </row>
    <row r="944" spans="1:20" ht="43.5" hidden="1" x14ac:dyDescent="0.35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56"/>
        <v>9</v>
      </c>
      <c r="P944">
        <f t="shared" si="57"/>
        <v>41.75</v>
      </c>
      <c r="Q944" t="s">
        <v>8318</v>
      </c>
      <c r="R944" t="s">
        <v>8320</v>
      </c>
      <c r="S944" s="9">
        <f t="shared" si="58"/>
        <v>42382.634953703702</v>
      </c>
      <c r="T944" s="9">
        <f t="shared" si="59"/>
        <v>42418.634953703702</v>
      </c>
    </row>
    <row r="945" spans="1:20" ht="29" hidden="1" x14ac:dyDescent="0.35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56"/>
        <v>10</v>
      </c>
      <c r="P945">
        <f t="shared" si="57"/>
        <v>24.08</v>
      </c>
      <c r="Q945" t="s">
        <v>8318</v>
      </c>
      <c r="R945" t="s">
        <v>8320</v>
      </c>
      <c r="S945" s="9">
        <f t="shared" si="58"/>
        <v>42673.459548611114</v>
      </c>
      <c r="T945" s="9">
        <f t="shared" si="59"/>
        <v>42703.501215277771</v>
      </c>
    </row>
    <row r="946" spans="1:20" ht="43.5" hidden="1" x14ac:dyDescent="0.35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56"/>
        <v>13</v>
      </c>
      <c r="P946">
        <f t="shared" si="57"/>
        <v>69.41</v>
      </c>
      <c r="Q946" t="s">
        <v>8318</v>
      </c>
      <c r="R946" t="s">
        <v>8320</v>
      </c>
      <c r="S946" s="9">
        <f t="shared" si="58"/>
        <v>42444.375578703701</v>
      </c>
      <c r="T946" s="9">
        <f t="shared" si="59"/>
        <v>42478.374999999993</v>
      </c>
    </row>
    <row r="947" spans="1:20" ht="43.5" hidden="1" x14ac:dyDescent="0.35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56"/>
        <v>2</v>
      </c>
      <c r="P947">
        <f t="shared" si="57"/>
        <v>155.25</v>
      </c>
      <c r="Q947" t="s">
        <v>8318</v>
      </c>
      <c r="R947" t="s">
        <v>8320</v>
      </c>
      <c r="S947" s="9">
        <f t="shared" si="58"/>
        <v>42732.66465277777</v>
      </c>
      <c r="T947" s="9">
        <f t="shared" si="59"/>
        <v>42784.790972222218</v>
      </c>
    </row>
    <row r="948" spans="1:20" ht="29" hidden="1" x14ac:dyDescent="0.35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56"/>
        <v>2</v>
      </c>
      <c r="P948">
        <f t="shared" si="57"/>
        <v>57.2</v>
      </c>
      <c r="Q948" t="s">
        <v>8318</v>
      </c>
      <c r="R948" t="s">
        <v>8320</v>
      </c>
      <c r="S948" s="9">
        <f t="shared" si="58"/>
        <v>42592.542222222219</v>
      </c>
      <c r="T948" s="9">
        <f t="shared" si="59"/>
        <v>42622.542222222219</v>
      </c>
    </row>
    <row r="949" spans="1:20" ht="43.5" hidden="1" x14ac:dyDescent="0.35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9">
        <f t="shared" si="58"/>
        <v>42491.57298611111</v>
      </c>
      <c r="T949" s="9">
        <f t="shared" si="59"/>
        <v>42551.57298611111</v>
      </c>
    </row>
    <row r="950" spans="1:20" ht="43.5" hidden="1" x14ac:dyDescent="0.35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56"/>
        <v>12</v>
      </c>
      <c r="P950">
        <f t="shared" si="57"/>
        <v>60</v>
      </c>
      <c r="Q950" t="s">
        <v>8318</v>
      </c>
      <c r="R950" t="s">
        <v>8320</v>
      </c>
      <c r="S950" s="9">
        <f t="shared" si="58"/>
        <v>42411.619953703703</v>
      </c>
      <c r="T950" s="9">
        <f t="shared" si="59"/>
        <v>42441.619953703703</v>
      </c>
    </row>
    <row r="951" spans="1:20" ht="43.5" hidden="1" x14ac:dyDescent="0.35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56"/>
        <v>1</v>
      </c>
      <c r="P951">
        <f t="shared" si="57"/>
        <v>39</v>
      </c>
      <c r="Q951" t="s">
        <v>8318</v>
      </c>
      <c r="R951" t="s">
        <v>8320</v>
      </c>
      <c r="S951" s="9">
        <f t="shared" si="58"/>
        <v>42360.835370370369</v>
      </c>
      <c r="T951" s="9">
        <f t="shared" si="59"/>
        <v>42420.835370370369</v>
      </c>
    </row>
    <row r="952" spans="1:20" ht="43.5" hidden="1" x14ac:dyDescent="0.35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56"/>
        <v>28</v>
      </c>
      <c r="P952">
        <f t="shared" si="57"/>
        <v>58.42</v>
      </c>
      <c r="Q952" t="s">
        <v>8318</v>
      </c>
      <c r="R952" t="s">
        <v>8320</v>
      </c>
      <c r="S952" s="9">
        <f t="shared" si="58"/>
        <v>42356.54237268518</v>
      </c>
      <c r="T952" s="9">
        <f t="shared" si="59"/>
        <v>42386.54237268518</v>
      </c>
    </row>
    <row r="953" spans="1:20" hidden="1" x14ac:dyDescent="0.35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56"/>
        <v>38</v>
      </c>
      <c r="P953">
        <f t="shared" si="57"/>
        <v>158.63999999999999</v>
      </c>
      <c r="Q953" t="s">
        <v>8318</v>
      </c>
      <c r="R953" t="s">
        <v>8320</v>
      </c>
      <c r="S953" s="9">
        <f t="shared" si="58"/>
        <v>42480.445277777777</v>
      </c>
      <c r="T953" s="9">
        <f t="shared" si="59"/>
        <v>42525.445277777777</v>
      </c>
    </row>
    <row r="954" spans="1:20" ht="29" hidden="1" x14ac:dyDescent="0.35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56"/>
        <v>40</v>
      </c>
      <c r="P954">
        <f t="shared" si="57"/>
        <v>99.86</v>
      </c>
      <c r="Q954" t="s">
        <v>8318</v>
      </c>
      <c r="R954" t="s">
        <v>8320</v>
      </c>
      <c r="S954" s="9">
        <f t="shared" si="58"/>
        <v>42662.405231481483</v>
      </c>
      <c r="T954" s="9">
        <f t="shared" si="59"/>
        <v>42692.44689814814</v>
      </c>
    </row>
    <row r="955" spans="1:20" ht="43.5" hidden="1" x14ac:dyDescent="0.35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56"/>
        <v>1</v>
      </c>
      <c r="P955">
        <f t="shared" si="57"/>
        <v>25.2</v>
      </c>
      <c r="Q955" t="s">
        <v>8318</v>
      </c>
      <c r="R955" t="s">
        <v>8320</v>
      </c>
      <c r="S955" s="9">
        <f t="shared" si="58"/>
        <v>41998.956006944441</v>
      </c>
      <c r="T955" s="9">
        <f t="shared" si="59"/>
        <v>42028.956006944441</v>
      </c>
    </row>
    <row r="956" spans="1:20" ht="43.5" hidden="1" x14ac:dyDescent="0.35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56"/>
        <v>43</v>
      </c>
      <c r="P956">
        <f t="shared" si="57"/>
        <v>89.19</v>
      </c>
      <c r="Q956" t="s">
        <v>8318</v>
      </c>
      <c r="R956" t="s">
        <v>8320</v>
      </c>
      <c r="S956" s="9">
        <f t="shared" si="58"/>
        <v>42194.625451388885</v>
      </c>
      <c r="T956" s="9">
        <f t="shared" si="59"/>
        <v>42236.625451388885</v>
      </c>
    </row>
    <row r="957" spans="1:20" ht="43.5" hidden="1" x14ac:dyDescent="0.35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56"/>
        <v>6</v>
      </c>
      <c r="P957">
        <f t="shared" si="57"/>
        <v>182.62</v>
      </c>
      <c r="Q957" t="s">
        <v>8318</v>
      </c>
      <c r="R957" t="s">
        <v>8320</v>
      </c>
      <c r="S957" s="9">
        <f t="shared" si="58"/>
        <v>42586.086805555555</v>
      </c>
      <c r="T957" s="9">
        <f t="shared" si="59"/>
        <v>42626.086805555555</v>
      </c>
    </row>
    <row r="958" spans="1:20" ht="43.5" hidden="1" x14ac:dyDescent="0.35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56"/>
        <v>2</v>
      </c>
      <c r="P958">
        <f t="shared" si="57"/>
        <v>50.65</v>
      </c>
      <c r="Q958" t="s">
        <v>8318</v>
      </c>
      <c r="R958" t="s">
        <v>8320</v>
      </c>
      <c r="S958" s="9">
        <f t="shared" si="58"/>
        <v>42060.705543981479</v>
      </c>
      <c r="T958" s="9">
        <f t="shared" si="59"/>
        <v>42120.663877314808</v>
      </c>
    </row>
    <row r="959" spans="1:20" ht="29" hidden="1" x14ac:dyDescent="0.35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56"/>
        <v>2</v>
      </c>
      <c r="P959">
        <f t="shared" si="57"/>
        <v>33.29</v>
      </c>
      <c r="Q959" t="s">
        <v>8318</v>
      </c>
      <c r="R959" t="s">
        <v>8320</v>
      </c>
      <c r="S959" s="9">
        <f t="shared" si="58"/>
        <v>42660.344131944446</v>
      </c>
      <c r="T959" s="9">
        <f t="shared" si="59"/>
        <v>42691.385798611103</v>
      </c>
    </row>
    <row r="960" spans="1:20" ht="43.5" hidden="1" x14ac:dyDescent="0.35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56"/>
        <v>11</v>
      </c>
      <c r="P960">
        <f t="shared" si="57"/>
        <v>51.82</v>
      </c>
      <c r="Q960" t="s">
        <v>8318</v>
      </c>
      <c r="R960" t="s">
        <v>8320</v>
      </c>
      <c r="S960" s="9">
        <f t="shared" si="58"/>
        <v>42082.594479166662</v>
      </c>
      <c r="T960" s="9">
        <f t="shared" si="59"/>
        <v>42103.999305555553</v>
      </c>
    </row>
    <row r="961" spans="1:20" ht="43.5" hidden="1" x14ac:dyDescent="0.35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56"/>
        <v>39</v>
      </c>
      <c r="P961">
        <f t="shared" si="57"/>
        <v>113.63</v>
      </c>
      <c r="Q961" t="s">
        <v>8318</v>
      </c>
      <c r="R961" t="s">
        <v>8320</v>
      </c>
      <c r="S961" s="9">
        <f t="shared" si="58"/>
        <v>41992.96603009259</v>
      </c>
      <c r="T961" s="9">
        <f t="shared" si="59"/>
        <v>42022.96603009259</v>
      </c>
    </row>
    <row r="962" spans="1:20" ht="43.5" hidden="1" x14ac:dyDescent="0.35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ref="O962:O1025" si="60">ROUND((E962/D962)*100,0)</f>
        <v>46</v>
      </c>
      <c r="P962">
        <f t="shared" ref="P962:P1025" si="61">ROUND(E962/L962,2)</f>
        <v>136.46</v>
      </c>
      <c r="Q962" t="s">
        <v>8318</v>
      </c>
      <c r="R962" t="s">
        <v>8320</v>
      </c>
      <c r="S962" s="9">
        <f t="shared" si="58"/>
        <v>42766.41846064815</v>
      </c>
      <c r="T962" s="9">
        <f t="shared" si="59"/>
        <v>42808.376793981479</v>
      </c>
    </row>
    <row r="963" spans="1:20" ht="29" hidden="1" x14ac:dyDescent="0.35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si="60"/>
        <v>42</v>
      </c>
      <c r="P963">
        <f t="shared" si="61"/>
        <v>364.35</v>
      </c>
      <c r="Q963" t="s">
        <v>8318</v>
      </c>
      <c r="R963" t="s">
        <v>8320</v>
      </c>
      <c r="S963" s="9">
        <f t="shared" ref="S963:S1026" si="62">(J963/86400)+25569+(-5/24)</f>
        <v>42740.485358796293</v>
      </c>
      <c r="T963" s="9">
        <f t="shared" ref="T963:T1026" si="63">(I963/86400)+25569+(-5/24)</f>
        <v>42786.583333333336</v>
      </c>
    </row>
    <row r="964" spans="1:20" ht="43.5" hidden="1" x14ac:dyDescent="0.35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60"/>
        <v>28</v>
      </c>
      <c r="P964">
        <f t="shared" si="61"/>
        <v>19.239999999999998</v>
      </c>
      <c r="Q964" t="s">
        <v>8318</v>
      </c>
      <c r="R964" t="s">
        <v>8320</v>
      </c>
      <c r="S964" s="9">
        <f t="shared" si="62"/>
        <v>42373.504085648143</v>
      </c>
      <c r="T964" s="9">
        <f t="shared" si="63"/>
        <v>42411.504085648143</v>
      </c>
    </row>
    <row r="965" spans="1:20" ht="29" hidden="1" x14ac:dyDescent="0.35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60"/>
        <v>1</v>
      </c>
      <c r="P965">
        <f t="shared" si="61"/>
        <v>41.89</v>
      </c>
      <c r="Q965" t="s">
        <v>8318</v>
      </c>
      <c r="R965" t="s">
        <v>8320</v>
      </c>
      <c r="S965" s="9">
        <f t="shared" si="62"/>
        <v>42625.427303240744</v>
      </c>
      <c r="T965" s="9">
        <f t="shared" si="63"/>
        <v>42660.427303240744</v>
      </c>
    </row>
    <row r="966" spans="1:20" ht="43.5" hidden="1" x14ac:dyDescent="0.35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60"/>
        <v>1</v>
      </c>
      <c r="P966">
        <f t="shared" si="61"/>
        <v>30.31</v>
      </c>
      <c r="Q966" t="s">
        <v>8318</v>
      </c>
      <c r="R966" t="s">
        <v>8320</v>
      </c>
      <c r="S966" s="9">
        <f t="shared" si="62"/>
        <v>42208.420358796291</v>
      </c>
      <c r="T966" s="9">
        <f t="shared" si="63"/>
        <v>42248.420358796291</v>
      </c>
    </row>
    <row r="967" spans="1:20" ht="43.5" hidden="1" x14ac:dyDescent="0.35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60"/>
        <v>1</v>
      </c>
      <c r="P967">
        <f t="shared" si="61"/>
        <v>49.67</v>
      </c>
      <c r="Q967" t="s">
        <v>8318</v>
      </c>
      <c r="R967" t="s">
        <v>8320</v>
      </c>
      <c r="S967" s="9">
        <f t="shared" si="62"/>
        <v>42636.808402777773</v>
      </c>
      <c r="T967" s="9">
        <f t="shared" si="63"/>
        <v>42668.957638888889</v>
      </c>
    </row>
    <row r="968" spans="1:20" ht="43.5" hidden="1" x14ac:dyDescent="0.35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60"/>
        <v>15</v>
      </c>
      <c r="P968">
        <f t="shared" si="61"/>
        <v>59.2</v>
      </c>
      <c r="Q968" t="s">
        <v>8318</v>
      </c>
      <c r="R968" t="s">
        <v>8320</v>
      </c>
      <c r="S968" s="9">
        <f t="shared" si="62"/>
        <v>42619.427453703705</v>
      </c>
      <c r="T968" s="9">
        <f t="shared" si="63"/>
        <v>42649.427453703705</v>
      </c>
    </row>
    <row r="969" spans="1:20" ht="29" hidden="1" x14ac:dyDescent="0.35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60"/>
        <v>18</v>
      </c>
      <c r="P969">
        <f t="shared" si="61"/>
        <v>43.98</v>
      </c>
      <c r="Q969" t="s">
        <v>8318</v>
      </c>
      <c r="R969" t="s">
        <v>8320</v>
      </c>
      <c r="S969" s="9">
        <f t="shared" si="62"/>
        <v>42422.045995370368</v>
      </c>
      <c r="T969" s="9">
        <f t="shared" si="63"/>
        <v>42482.004328703704</v>
      </c>
    </row>
    <row r="970" spans="1:20" ht="43.5" hidden="1" x14ac:dyDescent="0.35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60"/>
        <v>1</v>
      </c>
      <c r="P970">
        <f t="shared" si="61"/>
        <v>26.5</v>
      </c>
      <c r="Q970" t="s">
        <v>8318</v>
      </c>
      <c r="R970" t="s">
        <v>8320</v>
      </c>
      <c r="S970" s="9">
        <f t="shared" si="62"/>
        <v>41836.639282407406</v>
      </c>
      <c r="T970" s="9">
        <f t="shared" si="63"/>
        <v>41866.639282407406</v>
      </c>
    </row>
    <row r="971" spans="1:20" ht="29" hidden="1" x14ac:dyDescent="0.35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60"/>
        <v>47</v>
      </c>
      <c r="P971">
        <f t="shared" si="61"/>
        <v>1272.73</v>
      </c>
      <c r="Q971" t="s">
        <v>8318</v>
      </c>
      <c r="R971" t="s">
        <v>8320</v>
      </c>
      <c r="S971" s="9">
        <f t="shared" si="62"/>
        <v>42742.094988425924</v>
      </c>
      <c r="T971" s="9">
        <f t="shared" si="63"/>
        <v>42775.094988425924</v>
      </c>
    </row>
    <row r="972" spans="1:20" ht="43.5" hidden="1" x14ac:dyDescent="0.35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60"/>
        <v>46</v>
      </c>
      <c r="P972">
        <f t="shared" si="61"/>
        <v>164</v>
      </c>
      <c r="Q972" t="s">
        <v>8318</v>
      </c>
      <c r="R972" t="s">
        <v>8320</v>
      </c>
      <c r="S972" s="9">
        <f t="shared" si="62"/>
        <v>42721.012187499997</v>
      </c>
      <c r="T972" s="9">
        <f t="shared" si="63"/>
        <v>42757.999305555553</v>
      </c>
    </row>
    <row r="973" spans="1:20" ht="43.5" hidden="1" x14ac:dyDescent="0.35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60"/>
        <v>0</v>
      </c>
      <c r="P973">
        <f t="shared" si="61"/>
        <v>45.2</v>
      </c>
      <c r="Q973" t="s">
        <v>8318</v>
      </c>
      <c r="R973" t="s">
        <v>8320</v>
      </c>
      <c r="S973" s="9">
        <f t="shared" si="62"/>
        <v>42111.500694444439</v>
      </c>
      <c r="T973" s="9">
        <f t="shared" si="63"/>
        <v>42156.500694444439</v>
      </c>
    </row>
    <row r="974" spans="1:20" ht="43.5" hidden="1" x14ac:dyDescent="0.35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60"/>
        <v>35</v>
      </c>
      <c r="P974">
        <f t="shared" si="61"/>
        <v>153.88999999999999</v>
      </c>
      <c r="Q974" t="s">
        <v>8318</v>
      </c>
      <c r="R974" t="s">
        <v>8320</v>
      </c>
      <c r="S974" s="9">
        <f t="shared" si="62"/>
        <v>41856.657384259255</v>
      </c>
      <c r="T974" s="9">
        <f t="shared" si="63"/>
        <v>41886.082638888889</v>
      </c>
    </row>
    <row r="975" spans="1:20" ht="43.5" hidden="1" x14ac:dyDescent="0.35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60"/>
        <v>2</v>
      </c>
      <c r="P975">
        <f t="shared" si="61"/>
        <v>51.38</v>
      </c>
      <c r="Q975" t="s">
        <v>8318</v>
      </c>
      <c r="R975" t="s">
        <v>8320</v>
      </c>
      <c r="S975" s="9">
        <f t="shared" si="62"/>
        <v>42256.806631944441</v>
      </c>
      <c r="T975" s="9">
        <f t="shared" si="63"/>
        <v>42316.848298611112</v>
      </c>
    </row>
    <row r="976" spans="1:20" ht="43.5" hidden="1" x14ac:dyDescent="0.35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60"/>
        <v>1</v>
      </c>
      <c r="P976">
        <f t="shared" si="61"/>
        <v>93.33</v>
      </c>
      <c r="Q976" t="s">
        <v>8318</v>
      </c>
      <c r="R976" t="s">
        <v>8320</v>
      </c>
      <c r="S976" s="9">
        <f t="shared" si="62"/>
        <v>42424.541157407402</v>
      </c>
      <c r="T976" s="9">
        <f t="shared" si="63"/>
        <v>42454.499490740738</v>
      </c>
    </row>
    <row r="977" spans="1:20" ht="43.5" hidden="1" x14ac:dyDescent="0.35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60"/>
        <v>3</v>
      </c>
      <c r="P977">
        <f t="shared" si="61"/>
        <v>108.63</v>
      </c>
      <c r="Q977" t="s">
        <v>8318</v>
      </c>
      <c r="R977" t="s">
        <v>8320</v>
      </c>
      <c r="S977" s="9">
        <f t="shared" si="62"/>
        <v>42489.488252314812</v>
      </c>
      <c r="T977" s="9">
        <f t="shared" si="63"/>
        <v>42549.488252314812</v>
      </c>
    </row>
    <row r="978" spans="1:20" ht="43.5" hidden="1" x14ac:dyDescent="0.35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60"/>
        <v>2</v>
      </c>
      <c r="P978">
        <f t="shared" si="61"/>
        <v>160.5</v>
      </c>
      <c r="Q978" t="s">
        <v>8318</v>
      </c>
      <c r="R978" t="s">
        <v>8320</v>
      </c>
      <c r="S978" s="9">
        <f t="shared" si="62"/>
        <v>42184.850659722222</v>
      </c>
      <c r="T978" s="9">
        <f t="shared" si="63"/>
        <v>42229.850659722222</v>
      </c>
    </row>
    <row r="979" spans="1:20" ht="43.5" hidden="1" x14ac:dyDescent="0.35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60"/>
        <v>34</v>
      </c>
      <c r="P979">
        <f t="shared" si="61"/>
        <v>75.75</v>
      </c>
      <c r="Q979" t="s">
        <v>8318</v>
      </c>
      <c r="R979" t="s">
        <v>8320</v>
      </c>
      <c r="S979" s="9">
        <f t="shared" si="62"/>
        <v>42391.733761574076</v>
      </c>
      <c r="T979" s="9">
        <f t="shared" si="63"/>
        <v>42421.733761574076</v>
      </c>
    </row>
    <row r="980" spans="1:20" ht="43.5" hidden="1" x14ac:dyDescent="0.35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60"/>
        <v>56</v>
      </c>
      <c r="P980">
        <f t="shared" si="61"/>
        <v>790.84</v>
      </c>
      <c r="Q980" t="s">
        <v>8318</v>
      </c>
      <c r="R980" t="s">
        <v>8320</v>
      </c>
      <c r="S980" s="9">
        <f t="shared" si="62"/>
        <v>42395.100706018515</v>
      </c>
      <c r="T980" s="9">
        <f t="shared" si="63"/>
        <v>42425.100706018515</v>
      </c>
    </row>
    <row r="981" spans="1:20" ht="43.5" hidden="1" x14ac:dyDescent="0.35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60"/>
        <v>83</v>
      </c>
      <c r="P981">
        <f t="shared" si="61"/>
        <v>301.94</v>
      </c>
      <c r="Q981" t="s">
        <v>8318</v>
      </c>
      <c r="R981" t="s">
        <v>8320</v>
      </c>
      <c r="S981" s="9">
        <f t="shared" si="62"/>
        <v>42506.208657407406</v>
      </c>
      <c r="T981" s="9">
        <f t="shared" si="63"/>
        <v>42541.582638888889</v>
      </c>
    </row>
    <row r="982" spans="1:20" ht="43.5" hidden="1" x14ac:dyDescent="0.35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60"/>
        <v>15</v>
      </c>
      <c r="P982">
        <f t="shared" si="61"/>
        <v>47.94</v>
      </c>
      <c r="Q982" t="s">
        <v>8318</v>
      </c>
      <c r="R982" t="s">
        <v>8320</v>
      </c>
      <c r="S982" s="9">
        <f t="shared" si="62"/>
        <v>41928.695856481478</v>
      </c>
      <c r="T982" s="9">
        <f t="shared" si="63"/>
        <v>41973.737523148149</v>
      </c>
    </row>
    <row r="983" spans="1:20" ht="43.5" hidden="1" x14ac:dyDescent="0.35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60"/>
        <v>0</v>
      </c>
      <c r="P983">
        <f t="shared" si="61"/>
        <v>2.75</v>
      </c>
      <c r="Q983" t="s">
        <v>8318</v>
      </c>
      <c r="R983" t="s">
        <v>8320</v>
      </c>
      <c r="S983" s="9">
        <f t="shared" si="62"/>
        <v>41830.738680555551</v>
      </c>
      <c r="T983" s="9">
        <f t="shared" si="63"/>
        <v>41860.738680555551</v>
      </c>
    </row>
    <row r="984" spans="1:20" ht="29" hidden="1" x14ac:dyDescent="0.35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60"/>
        <v>0</v>
      </c>
      <c r="P984">
        <f t="shared" si="61"/>
        <v>1</v>
      </c>
      <c r="Q984" t="s">
        <v>8318</v>
      </c>
      <c r="R984" t="s">
        <v>8320</v>
      </c>
      <c r="S984" s="9">
        <f t="shared" si="62"/>
        <v>42615.544976851852</v>
      </c>
      <c r="T984" s="9">
        <f t="shared" si="63"/>
        <v>42645.544976851852</v>
      </c>
    </row>
    <row r="985" spans="1:20" ht="43.5" hidden="1" x14ac:dyDescent="0.35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60"/>
        <v>30</v>
      </c>
      <c r="P985">
        <f t="shared" si="61"/>
        <v>171.79</v>
      </c>
      <c r="Q985" t="s">
        <v>8318</v>
      </c>
      <c r="R985" t="s">
        <v>8320</v>
      </c>
      <c r="S985" s="9">
        <f t="shared" si="62"/>
        <v>42574.459317129622</v>
      </c>
      <c r="T985" s="9">
        <f t="shared" si="63"/>
        <v>42605.662499999999</v>
      </c>
    </row>
    <row r="986" spans="1:20" ht="72.5" hidden="1" x14ac:dyDescent="0.35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60"/>
        <v>1</v>
      </c>
      <c r="P986">
        <f t="shared" si="61"/>
        <v>35.33</v>
      </c>
      <c r="Q986" t="s">
        <v>8318</v>
      </c>
      <c r="R986" t="s">
        <v>8320</v>
      </c>
      <c r="S986" s="9">
        <f t="shared" si="62"/>
        <v>42060.907499999994</v>
      </c>
      <c r="T986" s="9">
        <f t="shared" si="63"/>
        <v>42090.86583333333</v>
      </c>
    </row>
    <row r="987" spans="1:20" ht="43.5" hidden="1" x14ac:dyDescent="0.35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60"/>
        <v>6</v>
      </c>
      <c r="P987">
        <f t="shared" si="61"/>
        <v>82.09</v>
      </c>
      <c r="Q987" t="s">
        <v>8318</v>
      </c>
      <c r="R987" t="s">
        <v>8320</v>
      </c>
      <c r="S987" s="9">
        <f t="shared" si="62"/>
        <v>42339.759375000001</v>
      </c>
      <c r="T987" s="9">
        <f t="shared" si="63"/>
        <v>42369.749999999993</v>
      </c>
    </row>
    <row r="988" spans="1:20" ht="43.5" hidden="1" x14ac:dyDescent="0.35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60"/>
        <v>13</v>
      </c>
      <c r="P988">
        <f t="shared" si="61"/>
        <v>110.87</v>
      </c>
      <c r="Q988" t="s">
        <v>8318</v>
      </c>
      <c r="R988" t="s">
        <v>8320</v>
      </c>
      <c r="S988" s="9">
        <f t="shared" si="62"/>
        <v>42324.559027777774</v>
      </c>
      <c r="T988" s="9">
        <f t="shared" si="63"/>
        <v>42378.791666666664</v>
      </c>
    </row>
    <row r="989" spans="1:20" ht="43.5" hidden="1" x14ac:dyDescent="0.35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60"/>
        <v>13</v>
      </c>
      <c r="P989">
        <f t="shared" si="61"/>
        <v>161.22</v>
      </c>
      <c r="Q989" t="s">
        <v>8318</v>
      </c>
      <c r="R989" t="s">
        <v>8320</v>
      </c>
      <c r="S989" s="9">
        <f t="shared" si="62"/>
        <v>41773.086226851847</v>
      </c>
      <c r="T989" s="9">
        <f t="shared" si="63"/>
        <v>41813.086226851847</v>
      </c>
    </row>
    <row r="990" spans="1:20" ht="43.5" hidden="1" x14ac:dyDescent="0.35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9">
        <f t="shared" si="62"/>
        <v>42614.148437499993</v>
      </c>
      <c r="T990" s="9">
        <f t="shared" si="63"/>
        <v>42644.148437499993</v>
      </c>
    </row>
    <row r="991" spans="1:20" hidden="1" x14ac:dyDescent="0.35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60"/>
        <v>17</v>
      </c>
      <c r="P991">
        <f t="shared" si="61"/>
        <v>52.41</v>
      </c>
      <c r="Q991" t="s">
        <v>8318</v>
      </c>
      <c r="R991" t="s">
        <v>8320</v>
      </c>
      <c r="S991" s="9">
        <f t="shared" si="62"/>
        <v>42611.725636574069</v>
      </c>
      <c r="T991" s="9">
        <f t="shared" si="63"/>
        <v>42641.725636574069</v>
      </c>
    </row>
    <row r="992" spans="1:20" ht="43.5" hidden="1" x14ac:dyDescent="0.35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60"/>
        <v>0</v>
      </c>
      <c r="P992">
        <f t="shared" si="61"/>
        <v>13</v>
      </c>
      <c r="Q992" t="s">
        <v>8318</v>
      </c>
      <c r="R992" t="s">
        <v>8320</v>
      </c>
      <c r="S992" s="9">
        <f t="shared" si="62"/>
        <v>41855.575972222221</v>
      </c>
      <c r="T992" s="9">
        <f t="shared" si="63"/>
        <v>41885.575972222221</v>
      </c>
    </row>
    <row r="993" spans="1:20" ht="72.5" hidden="1" x14ac:dyDescent="0.35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60"/>
        <v>4</v>
      </c>
      <c r="P993">
        <f t="shared" si="61"/>
        <v>30.29</v>
      </c>
      <c r="Q993" t="s">
        <v>8318</v>
      </c>
      <c r="R993" t="s">
        <v>8320</v>
      </c>
      <c r="S993" s="9">
        <f t="shared" si="62"/>
        <v>42538.548472222225</v>
      </c>
      <c r="T993" s="9">
        <f t="shared" si="63"/>
        <v>42563.57708333333</v>
      </c>
    </row>
    <row r="994" spans="1:20" ht="43.5" hidden="1" x14ac:dyDescent="0.35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60"/>
        <v>0</v>
      </c>
      <c r="P994">
        <f t="shared" si="61"/>
        <v>116.75</v>
      </c>
      <c r="Q994" t="s">
        <v>8318</v>
      </c>
      <c r="R994" t="s">
        <v>8320</v>
      </c>
      <c r="S994" s="9">
        <f t="shared" si="62"/>
        <v>42437.71665509259</v>
      </c>
      <c r="T994" s="9">
        <f t="shared" si="63"/>
        <v>42497.674988425926</v>
      </c>
    </row>
    <row r="995" spans="1:20" ht="43.5" hidden="1" x14ac:dyDescent="0.35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60"/>
        <v>25</v>
      </c>
      <c r="P995">
        <f t="shared" si="61"/>
        <v>89.6</v>
      </c>
      <c r="Q995" t="s">
        <v>8318</v>
      </c>
      <c r="R995" t="s">
        <v>8320</v>
      </c>
      <c r="S995" s="9">
        <f t="shared" si="62"/>
        <v>42652.756574074076</v>
      </c>
      <c r="T995" s="9">
        <f t="shared" si="63"/>
        <v>42685.999999999993</v>
      </c>
    </row>
    <row r="996" spans="1:20" ht="58" hidden="1" x14ac:dyDescent="0.35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60"/>
        <v>2</v>
      </c>
      <c r="P996">
        <f t="shared" si="61"/>
        <v>424.45</v>
      </c>
      <c r="Q996" t="s">
        <v>8318</v>
      </c>
      <c r="R996" t="s">
        <v>8320</v>
      </c>
      <c r="S996" s="9">
        <f t="shared" si="62"/>
        <v>41921.054745370369</v>
      </c>
      <c r="T996" s="9">
        <f t="shared" si="63"/>
        <v>41973.749305555553</v>
      </c>
    </row>
    <row r="997" spans="1:20" ht="43.5" hidden="1" x14ac:dyDescent="0.35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60"/>
        <v>7</v>
      </c>
      <c r="P997">
        <f t="shared" si="61"/>
        <v>80.67</v>
      </c>
      <c r="Q997" t="s">
        <v>8318</v>
      </c>
      <c r="R997" t="s">
        <v>8320</v>
      </c>
      <c r="S997" s="9">
        <f t="shared" si="62"/>
        <v>41947.732407407406</v>
      </c>
      <c r="T997" s="9">
        <f t="shared" si="63"/>
        <v>41972.458333333336</v>
      </c>
    </row>
    <row r="998" spans="1:20" ht="29" hidden="1" x14ac:dyDescent="0.35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60"/>
        <v>2</v>
      </c>
      <c r="P998">
        <f t="shared" si="61"/>
        <v>13</v>
      </c>
      <c r="Q998" t="s">
        <v>8318</v>
      </c>
      <c r="R998" t="s">
        <v>8320</v>
      </c>
      <c r="S998" s="9">
        <f t="shared" si="62"/>
        <v>41817.658101851848</v>
      </c>
      <c r="T998" s="9">
        <f t="shared" si="63"/>
        <v>41847.435416666667</v>
      </c>
    </row>
    <row r="999" spans="1:20" ht="29" hidden="1" x14ac:dyDescent="0.35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60"/>
        <v>1</v>
      </c>
      <c r="P999">
        <f t="shared" si="61"/>
        <v>8.1300000000000008</v>
      </c>
      <c r="Q999" t="s">
        <v>8318</v>
      </c>
      <c r="R999" t="s">
        <v>8320</v>
      </c>
      <c r="S999" s="9">
        <f t="shared" si="62"/>
        <v>41940.894641203704</v>
      </c>
      <c r="T999" s="9">
        <f t="shared" si="63"/>
        <v>41970.936307870368</v>
      </c>
    </row>
    <row r="1000" spans="1:20" ht="29" hidden="1" x14ac:dyDescent="0.35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60"/>
        <v>59</v>
      </c>
      <c r="P1000">
        <f t="shared" si="61"/>
        <v>153.43</v>
      </c>
      <c r="Q1000" t="s">
        <v>8318</v>
      </c>
      <c r="R1000" t="s">
        <v>8320</v>
      </c>
      <c r="S1000" s="9">
        <f t="shared" si="62"/>
        <v>42281.960659722223</v>
      </c>
      <c r="T1000" s="9">
        <f t="shared" si="63"/>
        <v>42327.002326388887</v>
      </c>
    </row>
    <row r="1001" spans="1:20" ht="29" hidden="1" x14ac:dyDescent="0.35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60"/>
        <v>8</v>
      </c>
      <c r="P1001">
        <f t="shared" si="61"/>
        <v>292.08</v>
      </c>
      <c r="Q1001" t="s">
        <v>8318</v>
      </c>
      <c r="R1001" t="s">
        <v>8320</v>
      </c>
      <c r="S1001" s="9">
        <f t="shared" si="62"/>
        <v>41926.091319444444</v>
      </c>
      <c r="T1001" s="9">
        <f t="shared" si="63"/>
        <v>41956.126388888886</v>
      </c>
    </row>
    <row r="1002" spans="1:20" ht="43.5" hidden="1" x14ac:dyDescent="0.35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60"/>
        <v>2</v>
      </c>
      <c r="P1002">
        <f t="shared" si="61"/>
        <v>3304</v>
      </c>
      <c r="Q1002" t="s">
        <v>8318</v>
      </c>
      <c r="R1002" t="s">
        <v>8320</v>
      </c>
      <c r="S1002" s="9">
        <f t="shared" si="62"/>
        <v>42748.851388888885</v>
      </c>
      <c r="T1002" s="9">
        <f t="shared" si="63"/>
        <v>42808.80972222222</v>
      </c>
    </row>
    <row r="1003" spans="1:20" ht="43.5" hidden="1" x14ac:dyDescent="0.35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9">
        <f t="shared" si="62"/>
        <v>42720.511724537035</v>
      </c>
      <c r="T1003" s="9">
        <f t="shared" si="63"/>
        <v>42765.511724537035</v>
      </c>
    </row>
    <row r="1004" spans="1:20" ht="43.5" hidden="1" x14ac:dyDescent="0.35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60"/>
        <v>30</v>
      </c>
      <c r="P1004">
        <f t="shared" si="61"/>
        <v>134.55000000000001</v>
      </c>
      <c r="Q1004" t="s">
        <v>8318</v>
      </c>
      <c r="R1004" t="s">
        <v>8320</v>
      </c>
      <c r="S1004" s="9">
        <f t="shared" si="62"/>
        <v>42325.475856481477</v>
      </c>
      <c r="T1004" s="9">
        <f t="shared" si="63"/>
        <v>42355.040972222218</v>
      </c>
    </row>
    <row r="1005" spans="1:20" ht="43.5" hidden="1" x14ac:dyDescent="0.35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60"/>
        <v>16</v>
      </c>
      <c r="P1005">
        <f t="shared" si="61"/>
        <v>214.07</v>
      </c>
      <c r="Q1005" t="s">
        <v>8318</v>
      </c>
      <c r="R1005" t="s">
        <v>8320</v>
      </c>
      <c r="S1005" s="9">
        <f t="shared" si="62"/>
        <v>42780.500706018516</v>
      </c>
      <c r="T1005" s="9">
        <f t="shared" si="63"/>
        <v>42810.459039351852</v>
      </c>
    </row>
    <row r="1006" spans="1:20" ht="29" hidden="1" x14ac:dyDescent="0.35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60"/>
        <v>82</v>
      </c>
      <c r="P1006">
        <f t="shared" si="61"/>
        <v>216.34</v>
      </c>
      <c r="Q1006" t="s">
        <v>8318</v>
      </c>
      <c r="R1006" t="s">
        <v>8320</v>
      </c>
      <c r="S1006" s="9">
        <f t="shared" si="62"/>
        <v>42388.5003125</v>
      </c>
      <c r="T1006" s="9">
        <f t="shared" si="63"/>
        <v>42418.5003125</v>
      </c>
    </row>
    <row r="1007" spans="1:20" ht="29" hidden="1" x14ac:dyDescent="0.35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60"/>
        <v>75</v>
      </c>
      <c r="P1007">
        <f t="shared" si="61"/>
        <v>932.31</v>
      </c>
      <c r="Q1007" t="s">
        <v>8318</v>
      </c>
      <c r="R1007" t="s">
        <v>8320</v>
      </c>
      <c r="S1007" s="9">
        <f t="shared" si="62"/>
        <v>42276.41646990741</v>
      </c>
      <c r="T1007" s="9">
        <f t="shared" si="63"/>
        <v>42307.41646990741</v>
      </c>
    </row>
    <row r="1008" spans="1:20" ht="43.5" hidden="1" x14ac:dyDescent="0.35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60"/>
        <v>6</v>
      </c>
      <c r="P1008">
        <f t="shared" si="61"/>
        <v>29.25</v>
      </c>
      <c r="Q1008" t="s">
        <v>8318</v>
      </c>
      <c r="R1008" t="s">
        <v>8320</v>
      </c>
      <c r="S1008" s="9">
        <f t="shared" si="62"/>
        <v>41976.83185185185</v>
      </c>
      <c r="T1008" s="9">
        <f t="shared" si="63"/>
        <v>41985.09097222222</v>
      </c>
    </row>
    <row r="1009" spans="1:20" ht="43.5" hidden="1" x14ac:dyDescent="0.35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60"/>
        <v>44</v>
      </c>
      <c r="P1009">
        <f t="shared" si="61"/>
        <v>174.95</v>
      </c>
      <c r="Q1009" t="s">
        <v>8318</v>
      </c>
      <c r="R1009" t="s">
        <v>8320</v>
      </c>
      <c r="S1009" s="9">
        <f t="shared" si="62"/>
        <v>42676.3752662037</v>
      </c>
      <c r="T1009" s="9">
        <f t="shared" si="63"/>
        <v>42718.416932870365</v>
      </c>
    </row>
    <row r="1010" spans="1:20" ht="43.5" hidden="1" x14ac:dyDescent="0.35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60"/>
        <v>0</v>
      </c>
      <c r="P1010">
        <f t="shared" si="61"/>
        <v>250</v>
      </c>
      <c r="Q1010" t="s">
        <v>8318</v>
      </c>
      <c r="R1010" t="s">
        <v>8320</v>
      </c>
      <c r="S1010" s="9">
        <f t="shared" si="62"/>
        <v>42702.600868055553</v>
      </c>
      <c r="T1010" s="9">
        <f t="shared" si="63"/>
        <v>42732.600868055553</v>
      </c>
    </row>
    <row r="1011" spans="1:20" ht="43.5" hidden="1" x14ac:dyDescent="0.35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60"/>
        <v>13</v>
      </c>
      <c r="P1011">
        <f t="shared" si="61"/>
        <v>65</v>
      </c>
      <c r="Q1011" t="s">
        <v>8318</v>
      </c>
      <c r="R1011" t="s">
        <v>8320</v>
      </c>
      <c r="S1011" s="9">
        <f t="shared" si="62"/>
        <v>42510.396365740737</v>
      </c>
      <c r="T1011" s="9">
        <f t="shared" si="63"/>
        <v>42540.396365740737</v>
      </c>
    </row>
    <row r="1012" spans="1:20" ht="43.5" hidden="1" x14ac:dyDescent="0.35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60"/>
        <v>0</v>
      </c>
      <c r="P1012">
        <f t="shared" si="61"/>
        <v>55</v>
      </c>
      <c r="Q1012" t="s">
        <v>8318</v>
      </c>
      <c r="R1012" t="s">
        <v>8320</v>
      </c>
      <c r="S1012" s="9">
        <f t="shared" si="62"/>
        <v>42561.621087962958</v>
      </c>
      <c r="T1012" s="9">
        <f t="shared" si="63"/>
        <v>42617.915972222218</v>
      </c>
    </row>
    <row r="1013" spans="1:20" ht="43.5" hidden="1" x14ac:dyDescent="0.35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60"/>
        <v>0</v>
      </c>
      <c r="P1013">
        <f t="shared" si="61"/>
        <v>75</v>
      </c>
      <c r="Q1013" t="s">
        <v>8318</v>
      </c>
      <c r="R1013" t="s">
        <v>8320</v>
      </c>
      <c r="S1013" s="9">
        <f t="shared" si="62"/>
        <v>41946.689756944441</v>
      </c>
      <c r="T1013" s="9">
        <f t="shared" si="63"/>
        <v>41991.689756944441</v>
      </c>
    </row>
    <row r="1014" spans="1:20" ht="43.5" hidden="1" x14ac:dyDescent="0.35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60"/>
        <v>21535</v>
      </c>
      <c r="P1014">
        <f t="shared" si="61"/>
        <v>1389.36</v>
      </c>
      <c r="Q1014" t="s">
        <v>8318</v>
      </c>
      <c r="R1014" t="s">
        <v>8320</v>
      </c>
      <c r="S1014" s="9">
        <f t="shared" si="62"/>
        <v>42714.232083333329</v>
      </c>
      <c r="T1014" s="9">
        <f t="shared" si="63"/>
        <v>42759.232083333329</v>
      </c>
    </row>
    <row r="1015" spans="1:20" ht="43.5" hidden="1" x14ac:dyDescent="0.35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60"/>
        <v>35</v>
      </c>
      <c r="P1015">
        <f t="shared" si="61"/>
        <v>95.91</v>
      </c>
      <c r="Q1015" t="s">
        <v>8318</v>
      </c>
      <c r="R1015" t="s">
        <v>8320</v>
      </c>
      <c r="S1015" s="9">
        <f t="shared" si="62"/>
        <v>42339.625648148147</v>
      </c>
      <c r="T1015" s="9">
        <f t="shared" si="63"/>
        <v>42367.624999999993</v>
      </c>
    </row>
    <row r="1016" spans="1:20" ht="29" hidden="1" x14ac:dyDescent="0.35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60"/>
        <v>31</v>
      </c>
      <c r="P1016">
        <f t="shared" si="61"/>
        <v>191.25</v>
      </c>
      <c r="Q1016" t="s">
        <v>8318</v>
      </c>
      <c r="R1016" t="s">
        <v>8320</v>
      </c>
      <c r="S1016" s="9">
        <f t="shared" si="62"/>
        <v>41954.79415509259</v>
      </c>
      <c r="T1016" s="9">
        <f t="shared" si="63"/>
        <v>42004.79415509259</v>
      </c>
    </row>
    <row r="1017" spans="1:20" ht="29" hidden="1" x14ac:dyDescent="0.35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60"/>
        <v>3</v>
      </c>
      <c r="P1017">
        <f t="shared" si="61"/>
        <v>40</v>
      </c>
      <c r="Q1017" t="s">
        <v>8318</v>
      </c>
      <c r="R1017" t="s">
        <v>8320</v>
      </c>
      <c r="S1017" s="9">
        <f t="shared" si="62"/>
        <v>42303.670081018521</v>
      </c>
      <c r="T1017" s="9">
        <f t="shared" si="63"/>
        <v>42333.711747685178</v>
      </c>
    </row>
    <row r="1018" spans="1:20" ht="43.5" hidden="1" x14ac:dyDescent="0.35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60"/>
        <v>3</v>
      </c>
      <c r="P1018">
        <f t="shared" si="61"/>
        <v>74.790000000000006</v>
      </c>
      <c r="Q1018" t="s">
        <v>8318</v>
      </c>
      <c r="R1018" t="s">
        <v>8320</v>
      </c>
      <c r="S1018" s="9">
        <f t="shared" si="62"/>
        <v>42421.898796296293</v>
      </c>
      <c r="T1018" s="9">
        <f t="shared" si="63"/>
        <v>42466.857129629629</v>
      </c>
    </row>
    <row r="1019" spans="1:20" ht="43.5" hidden="1" x14ac:dyDescent="0.35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60"/>
        <v>23</v>
      </c>
      <c r="P1019">
        <f t="shared" si="61"/>
        <v>161.12</v>
      </c>
      <c r="Q1019" t="s">
        <v>8318</v>
      </c>
      <c r="R1019" t="s">
        <v>8320</v>
      </c>
      <c r="S1019" s="9">
        <f t="shared" si="62"/>
        <v>42289.466840277775</v>
      </c>
      <c r="T1019" s="9">
        <f t="shared" si="63"/>
        <v>42329.508506944439</v>
      </c>
    </row>
    <row r="1020" spans="1:20" ht="29" hidden="1" x14ac:dyDescent="0.35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60"/>
        <v>3</v>
      </c>
      <c r="P1020">
        <f t="shared" si="61"/>
        <v>88.71</v>
      </c>
      <c r="Q1020" t="s">
        <v>8318</v>
      </c>
      <c r="R1020" t="s">
        <v>8320</v>
      </c>
      <c r="S1020" s="9">
        <f t="shared" si="62"/>
        <v>42535.283946759257</v>
      </c>
      <c r="T1020" s="9">
        <f t="shared" si="63"/>
        <v>42565.283946759257</v>
      </c>
    </row>
    <row r="1021" spans="1:20" ht="29" hidden="1" x14ac:dyDescent="0.35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60"/>
        <v>47</v>
      </c>
      <c r="P1021">
        <f t="shared" si="61"/>
        <v>53.25</v>
      </c>
      <c r="Q1021" t="s">
        <v>8318</v>
      </c>
      <c r="R1021" t="s">
        <v>8320</v>
      </c>
      <c r="S1021" s="9">
        <f t="shared" si="62"/>
        <v>42009.765613425923</v>
      </c>
      <c r="T1021" s="9">
        <f t="shared" si="63"/>
        <v>42039.765613425923</v>
      </c>
    </row>
    <row r="1022" spans="1:20" ht="43.5" x14ac:dyDescent="0.35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60"/>
        <v>206</v>
      </c>
      <c r="P1022">
        <f t="shared" si="61"/>
        <v>106.2</v>
      </c>
      <c r="Q1022" t="s">
        <v>8324</v>
      </c>
      <c r="R1022" t="s">
        <v>8329</v>
      </c>
      <c r="S1022" s="9">
        <f t="shared" si="62"/>
        <v>42126.861215277771</v>
      </c>
      <c r="T1022" s="9">
        <f t="shared" si="63"/>
        <v>42156.824305555558</v>
      </c>
    </row>
    <row r="1023" spans="1:20" ht="29" x14ac:dyDescent="0.35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60"/>
        <v>352</v>
      </c>
      <c r="P1023">
        <f t="shared" si="61"/>
        <v>22.08</v>
      </c>
      <c r="Q1023" t="s">
        <v>8324</v>
      </c>
      <c r="R1023" t="s">
        <v>8329</v>
      </c>
      <c r="S1023" s="9">
        <f t="shared" si="62"/>
        <v>42271.043645833335</v>
      </c>
      <c r="T1023" s="9">
        <f t="shared" si="63"/>
        <v>42293.958333333336</v>
      </c>
    </row>
    <row r="1024" spans="1:20" ht="29" x14ac:dyDescent="0.35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60"/>
        <v>115</v>
      </c>
      <c r="P1024">
        <f t="shared" si="61"/>
        <v>31.05</v>
      </c>
      <c r="Q1024" t="s">
        <v>8324</v>
      </c>
      <c r="R1024" t="s">
        <v>8329</v>
      </c>
      <c r="S1024" s="9">
        <f t="shared" si="62"/>
        <v>42111.438391203701</v>
      </c>
      <c r="T1024" s="9">
        <f t="shared" si="63"/>
        <v>42141.438391203701</v>
      </c>
    </row>
    <row r="1025" spans="1:20" ht="43.5" x14ac:dyDescent="0.35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60"/>
        <v>237</v>
      </c>
      <c r="P1025">
        <f t="shared" si="61"/>
        <v>36.21</v>
      </c>
      <c r="Q1025" t="s">
        <v>8324</v>
      </c>
      <c r="R1025" t="s">
        <v>8329</v>
      </c>
      <c r="S1025" s="9">
        <f t="shared" si="62"/>
        <v>42145.711354166669</v>
      </c>
      <c r="T1025" s="9">
        <f t="shared" si="63"/>
        <v>42175.711354166669</v>
      </c>
    </row>
    <row r="1026" spans="1:20" ht="43.5" x14ac:dyDescent="0.35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ref="O1026:O1089" si="64">ROUND((E1026/D1026)*100,0)</f>
        <v>119</v>
      </c>
      <c r="P1026">
        <f t="shared" ref="P1026:P1089" si="65">ROUND(E1026/L1026,2)</f>
        <v>388.98</v>
      </c>
      <c r="Q1026" t="s">
        <v>8324</v>
      </c>
      <c r="R1026" t="s">
        <v>8329</v>
      </c>
      <c r="S1026" s="9">
        <f t="shared" si="62"/>
        <v>42370.372256944444</v>
      </c>
      <c r="T1026" s="9">
        <f t="shared" si="63"/>
        <v>42400.372256944444</v>
      </c>
    </row>
    <row r="1027" spans="1:20" ht="29" x14ac:dyDescent="0.35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si="64"/>
        <v>110</v>
      </c>
      <c r="P1027">
        <f t="shared" si="65"/>
        <v>71.849999999999994</v>
      </c>
      <c r="Q1027" t="s">
        <v>8324</v>
      </c>
      <c r="R1027" t="s">
        <v>8329</v>
      </c>
      <c r="S1027" s="9">
        <f t="shared" ref="S1027:S1090" si="66">(J1027/86400)+25569+(-5/24)</f>
        <v>42049.625428240739</v>
      </c>
      <c r="T1027" s="9">
        <f t="shared" ref="T1027:T1090" si="67">(I1027/86400)+25569+(-5/24)</f>
        <v>42079.583761574067</v>
      </c>
    </row>
    <row r="1028" spans="1:20" ht="43.5" x14ac:dyDescent="0.35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64"/>
        <v>100</v>
      </c>
      <c r="P1028">
        <f t="shared" si="65"/>
        <v>57.38</v>
      </c>
      <c r="Q1028" t="s">
        <v>8324</v>
      </c>
      <c r="R1028" t="s">
        <v>8329</v>
      </c>
      <c r="S1028" s="9">
        <f t="shared" si="66"/>
        <v>42426.199259259258</v>
      </c>
      <c r="T1028" s="9">
        <f t="shared" si="67"/>
        <v>42460.157592592594</v>
      </c>
    </row>
    <row r="1029" spans="1:20" ht="43.5" x14ac:dyDescent="0.35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64"/>
        <v>103</v>
      </c>
      <c r="P1029">
        <f t="shared" si="65"/>
        <v>69.67</v>
      </c>
      <c r="Q1029" t="s">
        <v>8324</v>
      </c>
      <c r="R1029" t="s">
        <v>8329</v>
      </c>
      <c r="S1029" s="9">
        <f t="shared" si="66"/>
        <v>41904.825775462959</v>
      </c>
      <c r="T1029" s="9">
        <f t="shared" si="67"/>
        <v>41934.825775462959</v>
      </c>
    </row>
    <row r="1030" spans="1:20" ht="43.5" x14ac:dyDescent="0.35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64"/>
        <v>117</v>
      </c>
      <c r="P1030">
        <f t="shared" si="65"/>
        <v>45.99</v>
      </c>
      <c r="Q1030" t="s">
        <v>8324</v>
      </c>
      <c r="R1030" t="s">
        <v>8329</v>
      </c>
      <c r="S1030" s="9">
        <f t="shared" si="66"/>
        <v>42755.419039351851</v>
      </c>
      <c r="T1030" s="9">
        <f t="shared" si="67"/>
        <v>42800.624999999993</v>
      </c>
    </row>
    <row r="1031" spans="1:20" ht="29" x14ac:dyDescent="0.35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64"/>
        <v>112</v>
      </c>
      <c r="P1031">
        <f t="shared" si="65"/>
        <v>79.260000000000005</v>
      </c>
      <c r="Q1031" t="s">
        <v>8324</v>
      </c>
      <c r="R1031" t="s">
        <v>8329</v>
      </c>
      <c r="S1031" s="9">
        <f t="shared" si="66"/>
        <v>42044.503553240742</v>
      </c>
      <c r="T1031" s="9">
        <f t="shared" si="67"/>
        <v>42098.707638888889</v>
      </c>
    </row>
    <row r="1032" spans="1:20" ht="29" x14ac:dyDescent="0.35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64"/>
        <v>342</v>
      </c>
      <c r="P1032">
        <f t="shared" si="65"/>
        <v>43.03</v>
      </c>
      <c r="Q1032" t="s">
        <v>8324</v>
      </c>
      <c r="R1032" t="s">
        <v>8329</v>
      </c>
      <c r="S1032" s="9">
        <f t="shared" si="66"/>
        <v>42611.274872685179</v>
      </c>
      <c r="T1032" s="9">
        <f t="shared" si="67"/>
        <v>42625.274872685179</v>
      </c>
    </row>
    <row r="1033" spans="1:20" ht="43.5" x14ac:dyDescent="0.35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64"/>
        <v>107</v>
      </c>
      <c r="P1033">
        <f t="shared" si="65"/>
        <v>108.48</v>
      </c>
      <c r="Q1033" t="s">
        <v>8324</v>
      </c>
      <c r="R1033" t="s">
        <v>8329</v>
      </c>
      <c r="S1033" s="9">
        <f t="shared" si="66"/>
        <v>42324.555671296293</v>
      </c>
      <c r="T1033" s="9">
        <f t="shared" si="67"/>
        <v>42354.555671296293</v>
      </c>
    </row>
    <row r="1034" spans="1:20" x14ac:dyDescent="0.35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64"/>
        <v>108</v>
      </c>
      <c r="P1034">
        <f t="shared" si="65"/>
        <v>61.03</v>
      </c>
      <c r="Q1034" t="s">
        <v>8324</v>
      </c>
      <c r="R1034" t="s">
        <v>8329</v>
      </c>
      <c r="S1034" s="9">
        <f t="shared" si="66"/>
        <v>42514.458622685182</v>
      </c>
      <c r="T1034" s="9">
        <f t="shared" si="67"/>
        <v>42544.458622685182</v>
      </c>
    </row>
    <row r="1035" spans="1:20" ht="43.5" x14ac:dyDescent="0.35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64"/>
        <v>103</v>
      </c>
      <c r="P1035">
        <f t="shared" si="65"/>
        <v>50.59</v>
      </c>
      <c r="Q1035" t="s">
        <v>8324</v>
      </c>
      <c r="R1035" t="s">
        <v>8329</v>
      </c>
      <c r="S1035" s="9">
        <f t="shared" si="66"/>
        <v>42688.52407407407</v>
      </c>
      <c r="T1035" s="9">
        <f t="shared" si="67"/>
        <v>42716.52407407407</v>
      </c>
    </row>
    <row r="1036" spans="1:20" ht="43.5" x14ac:dyDescent="0.35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64"/>
        <v>130</v>
      </c>
      <c r="P1036">
        <f t="shared" si="65"/>
        <v>39.159999999999997</v>
      </c>
      <c r="Q1036" t="s">
        <v>8324</v>
      </c>
      <c r="R1036" t="s">
        <v>8329</v>
      </c>
      <c r="S1036" s="9">
        <f t="shared" si="66"/>
        <v>42554.958379629628</v>
      </c>
      <c r="T1036" s="9">
        <f t="shared" si="67"/>
        <v>42586.957638888889</v>
      </c>
    </row>
    <row r="1037" spans="1:20" ht="43.5" x14ac:dyDescent="0.35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64"/>
        <v>108</v>
      </c>
      <c r="P1037">
        <f t="shared" si="65"/>
        <v>65.16</v>
      </c>
      <c r="Q1037" t="s">
        <v>8324</v>
      </c>
      <c r="R1037" t="s">
        <v>8329</v>
      </c>
      <c r="S1037" s="9">
        <f t="shared" si="66"/>
        <v>42016.43310185185</v>
      </c>
      <c r="T1037" s="9">
        <f t="shared" si="67"/>
        <v>42046.43310185185</v>
      </c>
    </row>
    <row r="1038" spans="1:20" ht="29" x14ac:dyDescent="0.35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64"/>
        <v>112</v>
      </c>
      <c r="P1038">
        <f t="shared" si="65"/>
        <v>23.96</v>
      </c>
      <c r="Q1038" t="s">
        <v>8324</v>
      </c>
      <c r="R1038" t="s">
        <v>8329</v>
      </c>
      <c r="S1038" s="9">
        <f t="shared" si="66"/>
        <v>41249.240624999999</v>
      </c>
      <c r="T1038" s="9">
        <f t="shared" si="67"/>
        <v>41281.125</v>
      </c>
    </row>
    <row r="1039" spans="1:20" ht="43.5" x14ac:dyDescent="0.35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64"/>
        <v>102</v>
      </c>
      <c r="P1039">
        <f t="shared" si="65"/>
        <v>48.62</v>
      </c>
      <c r="Q1039" t="s">
        <v>8324</v>
      </c>
      <c r="R1039" t="s">
        <v>8329</v>
      </c>
      <c r="S1039" s="9">
        <f t="shared" si="66"/>
        <v>42119.61414351852</v>
      </c>
      <c r="T1039" s="9">
        <f t="shared" si="67"/>
        <v>42141.999999999993</v>
      </c>
    </row>
    <row r="1040" spans="1:20" ht="43.5" x14ac:dyDescent="0.35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64"/>
        <v>145</v>
      </c>
      <c r="P1040">
        <f t="shared" si="65"/>
        <v>35.74</v>
      </c>
      <c r="Q1040" t="s">
        <v>8324</v>
      </c>
      <c r="R1040" t="s">
        <v>8329</v>
      </c>
      <c r="S1040" s="9">
        <f t="shared" si="66"/>
        <v>42418.023414351854</v>
      </c>
      <c r="T1040" s="9">
        <f t="shared" si="67"/>
        <v>42447.981747685182</v>
      </c>
    </row>
    <row r="1041" spans="1:20" ht="43.5" x14ac:dyDescent="0.35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64"/>
        <v>128</v>
      </c>
      <c r="P1041">
        <f t="shared" si="65"/>
        <v>21.37</v>
      </c>
      <c r="Q1041" t="s">
        <v>8324</v>
      </c>
      <c r="R1041" t="s">
        <v>8329</v>
      </c>
      <c r="S1041" s="9">
        <f t="shared" si="66"/>
        <v>42691.900995370372</v>
      </c>
      <c r="T1041" s="9">
        <f t="shared" si="67"/>
        <v>42717.124305555553</v>
      </c>
    </row>
    <row r="1042" spans="1:20" ht="43.5" hidden="1" x14ac:dyDescent="0.35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64"/>
        <v>0</v>
      </c>
      <c r="P1042">
        <f t="shared" si="65"/>
        <v>250</v>
      </c>
      <c r="Q1042" t="s">
        <v>8330</v>
      </c>
      <c r="R1042" t="s">
        <v>8331</v>
      </c>
      <c r="S1042" s="9">
        <f t="shared" si="66"/>
        <v>42579.500104166662</v>
      </c>
      <c r="T1042" s="9">
        <f t="shared" si="67"/>
        <v>42609.500104166662</v>
      </c>
    </row>
    <row r="1043" spans="1:20" ht="29" hidden="1" x14ac:dyDescent="0.35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9">
        <f t="shared" si="66"/>
        <v>41830.851759259254</v>
      </c>
      <c r="T1043" s="9">
        <f t="shared" si="67"/>
        <v>41850.851759259254</v>
      </c>
    </row>
    <row r="1044" spans="1:20" ht="43.5" hidden="1" x14ac:dyDescent="0.35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64"/>
        <v>2</v>
      </c>
      <c r="P1044">
        <f t="shared" si="65"/>
        <v>10</v>
      </c>
      <c r="Q1044" t="s">
        <v>8330</v>
      </c>
      <c r="R1044" t="s">
        <v>8331</v>
      </c>
      <c r="S1044" s="9">
        <f t="shared" si="66"/>
        <v>41851.487824074073</v>
      </c>
      <c r="T1044" s="9">
        <f t="shared" si="67"/>
        <v>41894.208333333328</v>
      </c>
    </row>
    <row r="1045" spans="1:20" ht="29" hidden="1" x14ac:dyDescent="0.35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64"/>
        <v>9</v>
      </c>
      <c r="P1045">
        <f t="shared" si="65"/>
        <v>29.24</v>
      </c>
      <c r="Q1045" t="s">
        <v>8330</v>
      </c>
      <c r="R1045" t="s">
        <v>8331</v>
      </c>
      <c r="S1045" s="9">
        <f t="shared" si="66"/>
        <v>42114.044618055552</v>
      </c>
      <c r="T1045" s="9">
        <f t="shared" si="67"/>
        <v>42144.044618055552</v>
      </c>
    </row>
    <row r="1046" spans="1:20" ht="43.5" hidden="1" x14ac:dyDescent="0.35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64"/>
        <v>0</v>
      </c>
      <c r="P1046">
        <f t="shared" si="65"/>
        <v>3</v>
      </c>
      <c r="Q1046" t="s">
        <v>8330</v>
      </c>
      <c r="R1046" t="s">
        <v>8331</v>
      </c>
      <c r="S1046" s="9">
        <f t="shared" si="66"/>
        <v>42011.717604166661</v>
      </c>
      <c r="T1046" s="9">
        <f t="shared" si="67"/>
        <v>42068.643749999996</v>
      </c>
    </row>
    <row r="1047" spans="1:20" ht="43.5" hidden="1" x14ac:dyDescent="0.35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64"/>
        <v>3</v>
      </c>
      <c r="P1047">
        <f t="shared" si="65"/>
        <v>33.25</v>
      </c>
      <c r="Q1047" t="s">
        <v>8330</v>
      </c>
      <c r="R1047" t="s">
        <v>8331</v>
      </c>
      <c r="S1047" s="9">
        <f t="shared" si="66"/>
        <v>41844.666087962956</v>
      </c>
      <c r="T1047" s="9">
        <f t="shared" si="67"/>
        <v>41874.666087962956</v>
      </c>
    </row>
    <row r="1048" spans="1:20" ht="43.5" hidden="1" x14ac:dyDescent="0.35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9">
        <f t="shared" si="66"/>
        <v>42319.643055555549</v>
      </c>
      <c r="T1048" s="9">
        <f t="shared" si="67"/>
        <v>42364.643055555549</v>
      </c>
    </row>
    <row r="1049" spans="1:20" ht="43.5" hidden="1" x14ac:dyDescent="0.35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64"/>
        <v>0</v>
      </c>
      <c r="P1049">
        <f t="shared" si="65"/>
        <v>1</v>
      </c>
      <c r="Q1049" t="s">
        <v>8330</v>
      </c>
      <c r="R1049" t="s">
        <v>8331</v>
      </c>
      <c r="S1049" s="9">
        <f t="shared" si="66"/>
        <v>41918.610127314816</v>
      </c>
      <c r="T1049" s="9">
        <f t="shared" si="67"/>
        <v>41948.65179398148</v>
      </c>
    </row>
    <row r="1050" spans="1:20" ht="43.5" hidden="1" x14ac:dyDescent="0.35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64"/>
        <v>1</v>
      </c>
      <c r="P1050">
        <f t="shared" si="65"/>
        <v>53</v>
      </c>
      <c r="Q1050" t="s">
        <v>8330</v>
      </c>
      <c r="R1050" t="s">
        <v>8331</v>
      </c>
      <c r="S1050" s="9">
        <f t="shared" si="66"/>
        <v>42597.844780092586</v>
      </c>
      <c r="T1050" s="9">
        <f t="shared" si="67"/>
        <v>42637.844780092586</v>
      </c>
    </row>
    <row r="1051" spans="1:20" hidden="1" x14ac:dyDescent="0.35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9">
        <f t="shared" si="66"/>
        <v>42382.222743055558</v>
      </c>
      <c r="T1051" s="9">
        <f t="shared" si="67"/>
        <v>42412.222743055558</v>
      </c>
    </row>
    <row r="1052" spans="1:20" hidden="1" x14ac:dyDescent="0.35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9">
        <f t="shared" si="66"/>
        <v>42231.588854166665</v>
      </c>
      <c r="T1052" s="9">
        <f t="shared" si="67"/>
        <v>42261.588854166665</v>
      </c>
    </row>
    <row r="1053" spans="1:20" ht="43.5" hidden="1" x14ac:dyDescent="0.35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9">
        <f t="shared" si="66"/>
        <v>41849.805844907409</v>
      </c>
      <c r="T1053" s="9">
        <f t="shared" si="67"/>
        <v>41877.805844907409</v>
      </c>
    </row>
    <row r="1054" spans="1:20" ht="58" hidden="1" x14ac:dyDescent="0.35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9">
        <f t="shared" si="66"/>
        <v>42483.589062499996</v>
      </c>
      <c r="T1054" s="9">
        <f t="shared" si="67"/>
        <v>42527.631249999999</v>
      </c>
    </row>
    <row r="1055" spans="1:20" ht="43.5" hidden="1" x14ac:dyDescent="0.35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9">
        <f t="shared" si="66"/>
        <v>42774.964490740742</v>
      </c>
      <c r="T1055" s="9">
        <f t="shared" si="67"/>
        <v>42799.964490740742</v>
      </c>
    </row>
    <row r="1056" spans="1:20" ht="43.5" hidden="1" x14ac:dyDescent="0.35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9">
        <f t="shared" si="66"/>
        <v>41831.643506944441</v>
      </c>
      <c r="T1056" s="9">
        <f t="shared" si="67"/>
        <v>41861.708333333328</v>
      </c>
    </row>
    <row r="1057" spans="1:20" ht="43.5" hidden="1" x14ac:dyDescent="0.35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9">
        <f t="shared" si="66"/>
        <v>42406.784085648142</v>
      </c>
      <c r="T1057" s="9">
        <f t="shared" si="67"/>
        <v>42436.784085648142</v>
      </c>
    </row>
    <row r="1058" spans="1:20" ht="43.5" hidden="1" x14ac:dyDescent="0.35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9">
        <f t="shared" si="66"/>
        <v>42058.511307870365</v>
      </c>
      <c r="T1058" s="9">
        <f t="shared" si="67"/>
        <v>42118.469641203701</v>
      </c>
    </row>
    <row r="1059" spans="1:20" ht="29" hidden="1" x14ac:dyDescent="0.35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9">
        <f t="shared" si="66"/>
        <v>42678.662997685184</v>
      </c>
      <c r="T1059" s="9">
        <f t="shared" si="67"/>
        <v>42708.704664351848</v>
      </c>
    </row>
    <row r="1060" spans="1:20" ht="43.5" hidden="1" x14ac:dyDescent="0.35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9">
        <f t="shared" si="66"/>
        <v>42047.692627314813</v>
      </c>
      <c r="T1060" s="9">
        <f t="shared" si="67"/>
        <v>42088.791666666664</v>
      </c>
    </row>
    <row r="1061" spans="1:20" hidden="1" x14ac:dyDescent="0.35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9">
        <f t="shared" si="66"/>
        <v>42046.581666666665</v>
      </c>
      <c r="T1061" s="9">
        <f t="shared" si="67"/>
        <v>42076.54</v>
      </c>
    </row>
    <row r="1062" spans="1:20" ht="43.5" hidden="1" x14ac:dyDescent="0.35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9">
        <f t="shared" si="66"/>
        <v>42079.704780092587</v>
      </c>
      <c r="T1062" s="9">
        <f t="shared" si="67"/>
        <v>42109.704780092587</v>
      </c>
    </row>
    <row r="1063" spans="1:20" ht="29" hidden="1" x14ac:dyDescent="0.35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9">
        <f t="shared" si="66"/>
        <v>42432.068379629629</v>
      </c>
      <c r="T1063" s="9">
        <f t="shared" si="67"/>
        <v>42491.833333333336</v>
      </c>
    </row>
    <row r="1064" spans="1:20" hidden="1" x14ac:dyDescent="0.35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64"/>
        <v>95</v>
      </c>
      <c r="P1064">
        <f t="shared" si="65"/>
        <v>47.5</v>
      </c>
      <c r="Q1064" t="s">
        <v>8330</v>
      </c>
      <c r="R1064" t="s">
        <v>8331</v>
      </c>
      <c r="S1064" s="9">
        <f t="shared" si="66"/>
        <v>42556.598854166667</v>
      </c>
      <c r="T1064" s="9">
        <f t="shared" si="67"/>
        <v>42563.598854166667</v>
      </c>
    </row>
    <row r="1065" spans="1:20" ht="43.5" hidden="1" x14ac:dyDescent="0.35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9">
        <f t="shared" si="66"/>
        <v>42582.822476851848</v>
      </c>
      <c r="T1065" s="9">
        <f t="shared" si="67"/>
        <v>42612.822476851848</v>
      </c>
    </row>
    <row r="1066" spans="1:20" ht="43.5" hidden="1" x14ac:dyDescent="0.35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64"/>
        <v>9</v>
      </c>
      <c r="P1066">
        <f t="shared" si="65"/>
        <v>65.67</v>
      </c>
      <c r="Q1066" t="s">
        <v>8332</v>
      </c>
      <c r="R1066" t="s">
        <v>8333</v>
      </c>
      <c r="S1066" s="9">
        <f t="shared" si="66"/>
        <v>41417.019710648143</v>
      </c>
      <c r="T1066" s="9">
        <f t="shared" si="67"/>
        <v>41462.019710648143</v>
      </c>
    </row>
    <row r="1067" spans="1:20" ht="43.5" hidden="1" x14ac:dyDescent="0.35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64"/>
        <v>3</v>
      </c>
      <c r="P1067">
        <f t="shared" si="65"/>
        <v>16.2</v>
      </c>
      <c r="Q1067" t="s">
        <v>8332</v>
      </c>
      <c r="R1067" t="s">
        <v>8333</v>
      </c>
      <c r="S1067" s="9">
        <f t="shared" si="66"/>
        <v>41661.172708333332</v>
      </c>
      <c r="T1067" s="9">
        <f t="shared" si="67"/>
        <v>41689.172708333332</v>
      </c>
    </row>
    <row r="1068" spans="1:20" ht="43.5" hidden="1" x14ac:dyDescent="0.35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64"/>
        <v>3</v>
      </c>
      <c r="P1068">
        <f t="shared" si="65"/>
        <v>34.130000000000003</v>
      </c>
      <c r="Q1068" t="s">
        <v>8332</v>
      </c>
      <c r="R1068" t="s">
        <v>8333</v>
      </c>
      <c r="S1068" s="9">
        <f t="shared" si="66"/>
        <v>41445.754421296289</v>
      </c>
      <c r="T1068" s="9">
        <f t="shared" si="67"/>
        <v>41490.754421296289</v>
      </c>
    </row>
    <row r="1069" spans="1:20" ht="43.5" hidden="1" x14ac:dyDescent="0.35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9">
        <f t="shared" si="66"/>
        <v>41599.647349537037</v>
      </c>
      <c r="T1069" s="9">
        <f t="shared" si="67"/>
        <v>41629.647349537037</v>
      </c>
    </row>
    <row r="1070" spans="1:20" ht="43.5" hidden="1" x14ac:dyDescent="0.35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64"/>
        <v>0</v>
      </c>
      <c r="P1070">
        <f t="shared" si="65"/>
        <v>11.25</v>
      </c>
      <c r="Q1070" t="s">
        <v>8332</v>
      </c>
      <c r="R1070" t="s">
        <v>8333</v>
      </c>
      <c r="S1070" s="9">
        <f t="shared" si="66"/>
        <v>42440.162777777776</v>
      </c>
      <c r="T1070" s="9">
        <f t="shared" si="67"/>
        <v>42470.121111111112</v>
      </c>
    </row>
    <row r="1071" spans="1:20" ht="43.5" hidden="1" x14ac:dyDescent="0.35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64"/>
        <v>39</v>
      </c>
      <c r="P1071">
        <f t="shared" si="65"/>
        <v>40.479999999999997</v>
      </c>
      <c r="Q1071" t="s">
        <v>8332</v>
      </c>
      <c r="R1071" t="s">
        <v>8333</v>
      </c>
      <c r="S1071" s="9">
        <f t="shared" si="66"/>
        <v>41572.021516203698</v>
      </c>
      <c r="T1071" s="9">
        <f t="shared" si="67"/>
        <v>41604.06318287037</v>
      </c>
    </row>
    <row r="1072" spans="1:20" ht="43.5" hidden="1" x14ac:dyDescent="0.35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64"/>
        <v>1</v>
      </c>
      <c r="P1072">
        <f t="shared" si="65"/>
        <v>35</v>
      </c>
      <c r="Q1072" t="s">
        <v>8332</v>
      </c>
      <c r="R1072" t="s">
        <v>8333</v>
      </c>
      <c r="S1072" s="9">
        <f t="shared" si="66"/>
        <v>41162.803495370368</v>
      </c>
      <c r="T1072" s="9">
        <f t="shared" si="67"/>
        <v>41182.803495370368</v>
      </c>
    </row>
    <row r="1073" spans="1:20" ht="43.5" hidden="1" x14ac:dyDescent="0.35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9">
        <f t="shared" si="66"/>
        <v>42295.545057870368</v>
      </c>
      <c r="T1073" s="9">
        <f t="shared" si="67"/>
        <v>42325.586724537039</v>
      </c>
    </row>
    <row r="1074" spans="1:20" ht="43.5" hidden="1" x14ac:dyDescent="0.35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64"/>
        <v>0</v>
      </c>
      <c r="P1074">
        <f t="shared" si="65"/>
        <v>12.75</v>
      </c>
      <c r="Q1074" t="s">
        <v>8332</v>
      </c>
      <c r="R1074" t="s">
        <v>8333</v>
      </c>
      <c r="S1074" s="9">
        <f t="shared" si="66"/>
        <v>41645.623807870368</v>
      </c>
      <c r="T1074" s="9">
        <f t="shared" si="67"/>
        <v>41675.623807870368</v>
      </c>
    </row>
    <row r="1075" spans="1:20" ht="29" hidden="1" x14ac:dyDescent="0.35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64"/>
        <v>1</v>
      </c>
      <c r="P1075">
        <f t="shared" si="65"/>
        <v>10</v>
      </c>
      <c r="Q1075" t="s">
        <v>8332</v>
      </c>
      <c r="R1075" t="s">
        <v>8333</v>
      </c>
      <c r="S1075" s="9">
        <f t="shared" si="66"/>
        <v>40802.756261574068</v>
      </c>
      <c r="T1075" s="9">
        <f t="shared" si="67"/>
        <v>40832.756261574068</v>
      </c>
    </row>
    <row r="1076" spans="1:20" ht="43.5" hidden="1" x14ac:dyDescent="0.35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64"/>
        <v>6</v>
      </c>
      <c r="P1076">
        <f t="shared" si="65"/>
        <v>113.57</v>
      </c>
      <c r="Q1076" t="s">
        <v>8332</v>
      </c>
      <c r="R1076" t="s">
        <v>8333</v>
      </c>
      <c r="S1076" s="9">
        <f t="shared" si="66"/>
        <v>41612.964641203704</v>
      </c>
      <c r="T1076" s="9">
        <f t="shared" si="67"/>
        <v>41642.964641203704</v>
      </c>
    </row>
    <row r="1077" spans="1:20" ht="29" hidden="1" x14ac:dyDescent="0.35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64"/>
        <v>5</v>
      </c>
      <c r="P1077">
        <f t="shared" si="65"/>
        <v>15</v>
      </c>
      <c r="Q1077" t="s">
        <v>8332</v>
      </c>
      <c r="R1077" t="s">
        <v>8333</v>
      </c>
      <c r="S1077" s="9">
        <f t="shared" si="66"/>
        <v>41005.695787037032</v>
      </c>
      <c r="T1077" s="9">
        <f t="shared" si="67"/>
        <v>41035.695787037032</v>
      </c>
    </row>
    <row r="1078" spans="1:20" ht="43.5" hidden="1" x14ac:dyDescent="0.35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64"/>
        <v>63</v>
      </c>
      <c r="P1078">
        <f t="shared" si="65"/>
        <v>48.28</v>
      </c>
      <c r="Q1078" t="s">
        <v>8332</v>
      </c>
      <c r="R1078" t="s">
        <v>8333</v>
      </c>
      <c r="S1078" s="9">
        <f t="shared" si="66"/>
        <v>41838.169560185182</v>
      </c>
      <c r="T1078" s="9">
        <f t="shared" si="67"/>
        <v>41893.169560185182</v>
      </c>
    </row>
    <row r="1079" spans="1:20" ht="43.5" hidden="1" x14ac:dyDescent="0.35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64"/>
        <v>29</v>
      </c>
      <c r="P1079">
        <f t="shared" si="65"/>
        <v>43.98</v>
      </c>
      <c r="Q1079" t="s">
        <v>8332</v>
      </c>
      <c r="R1079" t="s">
        <v>8333</v>
      </c>
      <c r="S1079" s="9">
        <f t="shared" si="66"/>
        <v>42352.958460648144</v>
      </c>
      <c r="T1079" s="9">
        <f t="shared" si="67"/>
        <v>42382.958460648144</v>
      </c>
    </row>
    <row r="1080" spans="1:20" ht="43.5" hidden="1" x14ac:dyDescent="0.35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64"/>
        <v>8</v>
      </c>
      <c r="P1080">
        <f t="shared" si="65"/>
        <v>9</v>
      </c>
      <c r="Q1080" t="s">
        <v>8332</v>
      </c>
      <c r="R1080" t="s">
        <v>8333</v>
      </c>
      <c r="S1080" s="9">
        <f t="shared" si="66"/>
        <v>40700.987511574072</v>
      </c>
      <c r="T1080" s="9">
        <f t="shared" si="67"/>
        <v>40745.987511574072</v>
      </c>
    </row>
    <row r="1081" spans="1:20" ht="43.5" hidden="1" x14ac:dyDescent="0.35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64"/>
        <v>3</v>
      </c>
      <c r="P1081">
        <f t="shared" si="65"/>
        <v>37.67</v>
      </c>
      <c r="Q1081" t="s">
        <v>8332</v>
      </c>
      <c r="R1081" t="s">
        <v>8333</v>
      </c>
      <c r="S1081" s="9">
        <f t="shared" si="66"/>
        <v>42479.358055555553</v>
      </c>
      <c r="T1081" s="9">
        <f t="shared" si="67"/>
        <v>42504.358055555553</v>
      </c>
    </row>
    <row r="1082" spans="1:20" ht="29" hidden="1" x14ac:dyDescent="0.35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64"/>
        <v>9</v>
      </c>
      <c r="P1082">
        <f t="shared" si="65"/>
        <v>18.579999999999998</v>
      </c>
      <c r="Q1082" t="s">
        <v>8332</v>
      </c>
      <c r="R1082" t="s">
        <v>8333</v>
      </c>
      <c r="S1082" s="9">
        <f t="shared" si="66"/>
        <v>41739.929780092592</v>
      </c>
      <c r="T1082" s="9">
        <f t="shared" si="67"/>
        <v>41769.929780092592</v>
      </c>
    </row>
    <row r="1083" spans="1:20" ht="43.5" hidden="1" x14ac:dyDescent="0.35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64"/>
        <v>0</v>
      </c>
      <c r="P1083">
        <f t="shared" si="65"/>
        <v>3</v>
      </c>
      <c r="Q1083" t="s">
        <v>8332</v>
      </c>
      <c r="R1083" t="s">
        <v>8333</v>
      </c>
      <c r="S1083" s="9">
        <f t="shared" si="66"/>
        <v>42002.718657407408</v>
      </c>
      <c r="T1083" s="9">
        <f t="shared" si="67"/>
        <v>42032.718657407408</v>
      </c>
    </row>
    <row r="1084" spans="1:20" ht="29" hidden="1" x14ac:dyDescent="0.35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64"/>
        <v>1</v>
      </c>
      <c r="P1084">
        <f t="shared" si="65"/>
        <v>18.670000000000002</v>
      </c>
      <c r="Q1084" t="s">
        <v>8332</v>
      </c>
      <c r="R1084" t="s">
        <v>8333</v>
      </c>
      <c r="S1084" s="9">
        <f t="shared" si="66"/>
        <v>41101.697777777772</v>
      </c>
      <c r="T1084" s="9">
        <f t="shared" si="67"/>
        <v>41131.697777777772</v>
      </c>
    </row>
    <row r="1085" spans="1:20" ht="43.5" hidden="1" x14ac:dyDescent="0.35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64"/>
        <v>1</v>
      </c>
      <c r="P1085">
        <f t="shared" si="65"/>
        <v>410</v>
      </c>
      <c r="Q1085" t="s">
        <v>8332</v>
      </c>
      <c r="R1085" t="s">
        <v>8333</v>
      </c>
      <c r="S1085" s="9">
        <f t="shared" si="66"/>
        <v>41793.451192129629</v>
      </c>
      <c r="T1085" s="9">
        <f t="shared" si="67"/>
        <v>41853.451192129629</v>
      </c>
    </row>
    <row r="1086" spans="1:20" hidden="1" x14ac:dyDescent="0.35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9">
        <f t="shared" si="66"/>
        <v>41829.703749999993</v>
      </c>
      <c r="T1086" s="9">
        <f t="shared" si="67"/>
        <v>41859.703749999993</v>
      </c>
    </row>
    <row r="1087" spans="1:20" ht="29" hidden="1" x14ac:dyDescent="0.35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64"/>
        <v>3</v>
      </c>
      <c r="P1087">
        <f t="shared" si="65"/>
        <v>114</v>
      </c>
      <c r="Q1087" t="s">
        <v>8332</v>
      </c>
      <c r="R1087" t="s">
        <v>8333</v>
      </c>
      <c r="S1087" s="9">
        <f t="shared" si="66"/>
        <v>42413.462673611109</v>
      </c>
      <c r="T1087" s="9">
        <f t="shared" si="67"/>
        <v>42443.421006944445</v>
      </c>
    </row>
    <row r="1088" spans="1:20" hidden="1" x14ac:dyDescent="0.35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64"/>
        <v>0</v>
      </c>
      <c r="P1088">
        <f t="shared" si="65"/>
        <v>7.5</v>
      </c>
      <c r="Q1088" t="s">
        <v>8332</v>
      </c>
      <c r="R1088" t="s">
        <v>8333</v>
      </c>
      <c r="S1088" s="9">
        <f t="shared" si="66"/>
        <v>41845.658460648148</v>
      </c>
      <c r="T1088" s="9">
        <f t="shared" si="67"/>
        <v>41875.658460648148</v>
      </c>
    </row>
    <row r="1089" spans="1:20" ht="43.5" hidden="1" x14ac:dyDescent="0.35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9">
        <f t="shared" si="66"/>
        <v>41775.505636574067</v>
      </c>
      <c r="T1089" s="9">
        <f t="shared" si="67"/>
        <v>41805.505636574067</v>
      </c>
    </row>
    <row r="1090" spans="1:20" ht="29" hidden="1" x14ac:dyDescent="0.35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ref="O1090:O1153" si="68">ROUND((E1090/D1090)*100,0)</f>
        <v>14</v>
      </c>
      <c r="P1090">
        <f t="shared" ref="P1090:P1153" si="69">ROUND(E1090/L1090,2)</f>
        <v>43.42</v>
      </c>
      <c r="Q1090" t="s">
        <v>8332</v>
      </c>
      <c r="R1090" t="s">
        <v>8333</v>
      </c>
      <c r="S1090" s="9">
        <f t="shared" si="66"/>
        <v>41723.591053240736</v>
      </c>
      <c r="T1090" s="9">
        <f t="shared" si="67"/>
        <v>41753.591053240736</v>
      </c>
    </row>
    <row r="1091" spans="1:20" ht="29" hidden="1" x14ac:dyDescent="0.35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si="68"/>
        <v>8</v>
      </c>
      <c r="P1091">
        <f t="shared" si="69"/>
        <v>23.96</v>
      </c>
      <c r="Q1091" t="s">
        <v>8332</v>
      </c>
      <c r="R1091" t="s">
        <v>8333</v>
      </c>
      <c r="S1091" s="9">
        <f t="shared" ref="S1091:S1154" si="70">(J1091/86400)+25569+(-5/24)</f>
        <v>42150.981192129628</v>
      </c>
      <c r="T1091" s="9">
        <f t="shared" ref="T1091:T1154" si="71">(I1091/86400)+25569+(-5/24)</f>
        <v>42180.981192129628</v>
      </c>
    </row>
    <row r="1092" spans="1:20" ht="43.5" hidden="1" x14ac:dyDescent="0.35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68"/>
        <v>0</v>
      </c>
      <c r="P1092">
        <f t="shared" si="69"/>
        <v>5</v>
      </c>
      <c r="Q1092" t="s">
        <v>8332</v>
      </c>
      <c r="R1092" t="s">
        <v>8333</v>
      </c>
      <c r="S1092" s="9">
        <f t="shared" si="70"/>
        <v>42122.977465277778</v>
      </c>
      <c r="T1092" s="9">
        <f t="shared" si="71"/>
        <v>42152.977465277778</v>
      </c>
    </row>
    <row r="1093" spans="1:20" ht="43.5" hidden="1" x14ac:dyDescent="0.35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68"/>
        <v>13</v>
      </c>
      <c r="P1093">
        <f t="shared" si="69"/>
        <v>12.5</v>
      </c>
      <c r="Q1093" t="s">
        <v>8332</v>
      </c>
      <c r="R1093" t="s">
        <v>8333</v>
      </c>
      <c r="S1093" s="9">
        <f t="shared" si="70"/>
        <v>42440.611944444441</v>
      </c>
      <c r="T1093" s="9">
        <f t="shared" si="71"/>
        <v>42470.570277777777</v>
      </c>
    </row>
    <row r="1094" spans="1:20" ht="43.5" hidden="1" x14ac:dyDescent="0.35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68"/>
        <v>1</v>
      </c>
      <c r="P1094">
        <f t="shared" si="69"/>
        <v>3</v>
      </c>
      <c r="Q1094" t="s">
        <v>8332</v>
      </c>
      <c r="R1094" t="s">
        <v>8333</v>
      </c>
      <c r="S1094" s="9">
        <f t="shared" si="70"/>
        <v>41249.817569444444</v>
      </c>
      <c r="T1094" s="9">
        <f t="shared" si="71"/>
        <v>41279.817569444444</v>
      </c>
    </row>
    <row r="1095" spans="1:20" ht="43.5" hidden="1" x14ac:dyDescent="0.35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68"/>
        <v>14</v>
      </c>
      <c r="P1095">
        <f t="shared" si="69"/>
        <v>10.56</v>
      </c>
      <c r="Q1095" t="s">
        <v>8332</v>
      </c>
      <c r="R1095" t="s">
        <v>8333</v>
      </c>
      <c r="S1095" s="9">
        <f t="shared" si="70"/>
        <v>42396.765474537031</v>
      </c>
      <c r="T1095" s="9">
        <f t="shared" si="71"/>
        <v>42411.765474537031</v>
      </c>
    </row>
    <row r="1096" spans="1:20" ht="43.5" hidden="1" x14ac:dyDescent="0.35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68"/>
        <v>18</v>
      </c>
      <c r="P1096">
        <f t="shared" si="69"/>
        <v>122</v>
      </c>
      <c r="Q1096" t="s">
        <v>8332</v>
      </c>
      <c r="R1096" t="s">
        <v>8333</v>
      </c>
      <c r="S1096" s="9">
        <f t="shared" si="70"/>
        <v>40795.505011574074</v>
      </c>
      <c r="T1096" s="9">
        <f t="shared" si="71"/>
        <v>40825.505011574074</v>
      </c>
    </row>
    <row r="1097" spans="1:20" ht="43.5" hidden="1" x14ac:dyDescent="0.35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68"/>
        <v>5</v>
      </c>
      <c r="P1097">
        <f t="shared" si="69"/>
        <v>267.81</v>
      </c>
      <c r="Q1097" t="s">
        <v>8332</v>
      </c>
      <c r="R1097" t="s">
        <v>8333</v>
      </c>
      <c r="S1097" s="9">
        <f t="shared" si="70"/>
        <v>41486.328935185185</v>
      </c>
      <c r="T1097" s="9">
        <f t="shared" si="71"/>
        <v>41516.328935185185</v>
      </c>
    </row>
    <row r="1098" spans="1:20" ht="43.5" hidden="1" x14ac:dyDescent="0.35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68"/>
        <v>18</v>
      </c>
      <c r="P1098">
        <f t="shared" si="69"/>
        <v>74.209999999999994</v>
      </c>
      <c r="Q1098" t="s">
        <v>8332</v>
      </c>
      <c r="R1098" t="s">
        <v>8333</v>
      </c>
      <c r="S1098" s="9">
        <f t="shared" si="70"/>
        <v>41885.309652777774</v>
      </c>
      <c r="T1098" s="9">
        <f t="shared" si="71"/>
        <v>41915.9375</v>
      </c>
    </row>
    <row r="1099" spans="1:20" ht="43.5" hidden="1" x14ac:dyDescent="0.35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68"/>
        <v>0</v>
      </c>
      <c r="P1099">
        <f t="shared" si="69"/>
        <v>6.71</v>
      </c>
      <c r="Q1099" t="s">
        <v>8332</v>
      </c>
      <c r="R1099" t="s">
        <v>8333</v>
      </c>
      <c r="S1099" s="9">
        <f t="shared" si="70"/>
        <v>41660.584224537037</v>
      </c>
      <c r="T1099" s="9">
        <f t="shared" si="71"/>
        <v>41700.584224537037</v>
      </c>
    </row>
    <row r="1100" spans="1:20" ht="29" hidden="1" x14ac:dyDescent="0.35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68"/>
        <v>7</v>
      </c>
      <c r="P1100">
        <f t="shared" si="69"/>
        <v>81.95</v>
      </c>
      <c r="Q1100" t="s">
        <v>8332</v>
      </c>
      <c r="R1100" t="s">
        <v>8333</v>
      </c>
      <c r="S1100" s="9">
        <f t="shared" si="70"/>
        <v>41712.554340277777</v>
      </c>
      <c r="T1100" s="9">
        <f t="shared" si="71"/>
        <v>41742.554340277777</v>
      </c>
    </row>
    <row r="1101" spans="1:20" ht="43.5" hidden="1" x14ac:dyDescent="0.35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68"/>
        <v>1</v>
      </c>
      <c r="P1101">
        <f t="shared" si="69"/>
        <v>25</v>
      </c>
      <c r="Q1101" t="s">
        <v>8332</v>
      </c>
      <c r="R1101" t="s">
        <v>8333</v>
      </c>
      <c r="S1101" s="9">
        <f t="shared" si="70"/>
        <v>42107.628101851849</v>
      </c>
      <c r="T1101" s="9">
        <f t="shared" si="71"/>
        <v>42137.628101851849</v>
      </c>
    </row>
    <row r="1102" spans="1:20" ht="43.5" hidden="1" x14ac:dyDescent="0.35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68"/>
        <v>3</v>
      </c>
      <c r="P1102">
        <f t="shared" si="69"/>
        <v>10</v>
      </c>
      <c r="Q1102" t="s">
        <v>8332</v>
      </c>
      <c r="R1102" t="s">
        <v>8333</v>
      </c>
      <c r="S1102" s="9">
        <f t="shared" si="70"/>
        <v>42383.902442129627</v>
      </c>
      <c r="T1102" s="9">
        <f t="shared" si="71"/>
        <v>42413.902442129627</v>
      </c>
    </row>
    <row r="1103" spans="1:20" ht="29" hidden="1" x14ac:dyDescent="0.35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68"/>
        <v>0</v>
      </c>
      <c r="P1103">
        <f t="shared" si="69"/>
        <v>6.83</v>
      </c>
      <c r="Q1103" t="s">
        <v>8332</v>
      </c>
      <c r="R1103" t="s">
        <v>8333</v>
      </c>
      <c r="S1103" s="9">
        <f t="shared" si="70"/>
        <v>42538.564097222225</v>
      </c>
      <c r="T1103" s="9">
        <f t="shared" si="71"/>
        <v>42565.549999999996</v>
      </c>
    </row>
    <row r="1104" spans="1:20" ht="43.5" hidden="1" x14ac:dyDescent="0.35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68"/>
        <v>5</v>
      </c>
      <c r="P1104">
        <f t="shared" si="69"/>
        <v>17.71</v>
      </c>
      <c r="Q1104" t="s">
        <v>8332</v>
      </c>
      <c r="R1104" t="s">
        <v>8333</v>
      </c>
      <c r="S1104" s="9">
        <f t="shared" si="70"/>
        <v>41576.837094907409</v>
      </c>
      <c r="T1104" s="9">
        <f t="shared" si="71"/>
        <v>41617.040972222218</v>
      </c>
    </row>
    <row r="1105" spans="1:20" ht="43.5" hidden="1" x14ac:dyDescent="0.35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68"/>
        <v>2</v>
      </c>
      <c r="P1105">
        <f t="shared" si="69"/>
        <v>16.2</v>
      </c>
      <c r="Q1105" t="s">
        <v>8332</v>
      </c>
      <c r="R1105" t="s">
        <v>8333</v>
      </c>
      <c r="S1105" s="9">
        <f t="shared" si="70"/>
        <v>42479.013773148145</v>
      </c>
      <c r="T1105" s="9">
        <f t="shared" si="71"/>
        <v>42539.013773148145</v>
      </c>
    </row>
    <row r="1106" spans="1:20" ht="43.5" hidden="1" x14ac:dyDescent="0.35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68"/>
        <v>5</v>
      </c>
      <c r="P1106">
        <f t="shared" si="69"/>
        <v>80.3</v>
      </c>
      <c r="Q1106" t="s">
        <v>8332</v>
      </c>
      <c r="R1106" t="s">
        <v>8333</v>
      </c>
      <c r="S1106" s="9">
        <f t="shared" si="70"/>
        <v>41771.201631944445</v>
      </c>
      <c r="T1106" s="9">
        <f t="shared" si="71"/>
        <v>41801.201631944445</v>
      </c>
    </row>
    <row r="1107" spans="1:20" ht="43.5" hidden="1" x14ac:dyDescent="0.35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68"/>
        <v>0</v>
      </c>
      <c r="P1107">
        <f t="shared" si="69"/>
        <v>71.55</v>
      </c>
      <c r="Q1107" t="s">
        <v>8332</v>
      </c>
      <c r="R1107" t="s">
        <v>8333</v>
      </c>
      <c r="S1107" s="9">
        <f t="shared" si="70"/>
        <v>41691.927395833329</v>
      </c>
      <c r="T1107" s="9">
        <f t="shared" si="71"/>
        <v>41721.885729166665</v>
      </c>
    </row>
    <row r="1108" spans="1:20" ht="43.5" hidden="1" x14ac:dyDescent="0.35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68"/>
        <v>41</v>
      </c>
      <c r="P1108">
        <f t="shared" si="69"/>
        <v>23.57</v>
      </c>
      <c r="Q1108" t="s">
        <v>8332</v>
      </c>
      <c r="R1108" t="s">
        <v>8333</v>
      </c>
      <c r="S1108" s="9">
        <f t="shared" si="70"/>
        <v>40973.532118055555</v>
      </c>
      <c r="T1108" s="9">
        <f t="shared" si="71"/>
        <v>41003.490451388883</v>
      </c>
    </row>
    <row r="1109" spans="1:20" ht="43.5" hidden="1" x14ac:dyDescent="0.35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9">
        <f t="shared" si="70"/>
        <v>41813.653055555551</v>
      </c>
      <c r="T1109" s="9">
        <f t="shared" si="71"/>
        <v>41843.653055555551</v>
      </c>
    </row>
    <row r="1110" spans="1:20" ht="43.5" hidden="1" x14ac:dyDescent="0.35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68"/>
        <v>3</v>
      </c>
      <c r="P1110">
        <f t="shared" si="69"/>
        <v>34.880000000000003</v>
      </c>
      <c r="Q1110" t="s">
        <v>8332</v>
      </c>
      <c r="R1110" t="s">
        <v>8333</v>
      </c>
      <c r="S1110" s="9">
        <f t="shared" si="70"/>
        <v>40952.42864583333</v>
      </c>
      <c r="T1110" s="9">
        <f t="shared" si="71"/>
        <v>41012.386979166666</v>
      </c>
    </row>
    <row r="1111" spans="1:20" ht="43.5" hidden="1" x14ac:dyDescent="0.35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68"/>
        <v>0</v>
      </c>
      <c r="P1111">
        <f t="shared" si="69"/>
        <v>15</v>
      </c>
      <c r="Q1111" t="s">
        <v>8332</v>
      </c>
      <c r="R1111" t="s">
        <v>8333</v>
      </c>
      <c r="S1111" s="9">
        <f t="shared" si="70"/>
        <v>42662.543865740743</v>
      </c>
      <c r="T1111" s="9">
        <f t="shared" si="71"/>
        <v>42692.5855324074</v>
      </c>
    </row>
    <row r="1112" spans="1:20" ht="43.5" hidden="1" x14ac:dyDescent="0.35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68"/>
        <v>1</v>
      </c>
      <c r="P1112">
        <f t="shared" si="69"/>
        <v>23.18</v>
      </c>
      <c r="Q1112" t="s">
        <v>8332</v>
      </c>
      <c r="R1112" t="s">
        <v>8333</v>
      </c>
      <c r="S1112" s="9">
        <f t="shared" si="70"/>
        <v>41220.72479166666</v>
      </c>
      <c r="T1112" s="9">
        <f t="shared" si="71"/>
        <v>41250.72479166666</v>
      </c>
    </row>
    <row r="1113" spans="1:20" ht="43.5" hidden="1" x14ac:dyDescent="0.35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68"/>
        <v>0</v>
      </c>
      <c r="P1113">
        <f t="shared" si="69"/>
        <v>1</v>
      </c>
      <c r="Q1113" t="s">
        <v>8332</v>
      </c>
      <c r="R1113" t="s">
        <v>8333</v>
      </c>
      <c r="S1113" s="9">
        <f t="shared" si="70"/>
        <v>42346.995254629626</v>
      </c>
      <c r="T1113" s="9">
        <f t="shared" si="71"/>
        <v>42376.995254629626</v>
      </c>
    </row>
    <row r="1114" spans="1:20" ht="43.5" hidden="1" x14ac:dyDescent="0.35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68"/>
        <v>36</v>
      </c>
      <c r="P1114">
        <f t="shared" si="69"/>
        <v>100.23</v>
      </c>
      <c r="Q1114" t="s">
        <v>8332</v>
      </c>
      <c r="R1114" t="s">
        <v>8333</v>
      </c>
      <c r="S1114" s="9">
        <f t="shared" si="70"/>
        <v>41963.551053240742</v>
      </c>
      <c r="T1114" s="9">
        <f t="shared" si="71"/>
        <v>42023.145833333336</v>
      </c>
    </row>
    <row r="1115" spans="1:20" ht="43.5" hidden="1" x14ac:dyDescent="0.35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68"/>
        <v>1</v>
      </c>
      <c r="P1115">
        <f t="shared" si="69"/>
        <v>5</v>
      </c>
      <c r="Q1115" t="s">
        <v>8332</v>
      </c>
      <c r="R1115" t="s">
        <v>8333</v>
      </c>
      <c r="S1115" s="9">
        <f t="shared" si="70"/>
        <v>41835.768749999996</v>
      </c>
      <c r="T1115" s="9">
        <f t="shared" si="71"/>
        <v>41865.768749999996</v>
      </c>
    </row>
    <row r="1116" spans="1:20" ht="43.5" hidden="1" x14ac:dyDescent="0.35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68"/>
        <v>0</v>
      </c>
      <c r="P1116">
        <f t="shared" si="69"/>
        <v>3.33</v>
      </c>
      <c r="Q1116" t="s">
        <v>8332</v>
      </c>
      <c r="R1116" t="s">
        <v>8333</v>
      </c>
      <c r="S1116" s="9">
        <f t="shared" si="70"/>
        <v>41526.13758101852</v>
      </c>
      <c r="T1116" s="9">
        <f t="shared" si="71"/>
        <v>41556.13758101852</v>
      </c>
    </row>
    <row r="1117" spans="1:20" ht="43.5" hidden="1" x14ac:dyDescent="0.35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68"/>
        <v>0</v>
      </c>
      <c r="P1117">
        <f t="shared" si="69"/>
        <v>13.25</v>
      </c>
      <c r="Q1117" t="s">
        <v>8332</v>
      </c>
      <c r="R1117" t="s">
        <v>8333</v>
      </c>
      <c r="S1117" s="9">
        <f t="shared" si="70"/>
        <v>42429.487210648142</v>
      </c>
      <c r="T1117" s="9">
        <f t="shared" si="71"/>
        <v>42459.445543981477</v>
      </c>
    </row>
    <row r="1118" spans="1:20" ht="29" hidden="1" x14ac:dyDescent="0.35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68"/>
        <v>0</v>
      </c>
      <c r="P1118">
        <f t="shared" si="69"/>
        <v>17.850000000000001</v>
      </c>
      <c r="Q1118" t="s">
        <v>8332</v>
      </c>
      <c r="R1118" t="s">
        <v>8333</v>
      </c>
      <c r="S1118" s="9">
        <f t="shared" si="70"/>
        <v>41009.638981481483</v>
      </c>
      <c r="T1118" s="9">
        <f t="shared" si="71"/>
        <v>41069.638981481483</v>
      </c>
    </row>
    <row r="1119" spans="1:20" ht="43.5" hidden="1" x14ac:dyDescent="0.35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68"/>
        <v>8</v>
      </c>
      <c r="P1119">
        <f t="shared" si="69"/>
        <v>10.38</v>
      </c>
      <c r="Q1119" t="s">
        <v>8332</v>
      </c>
      <c r="R1119" t="s">
        <v>8333</v>
      </c>
      <c r="S1119" s="9">
        <f t="shared" si="70"/>
        <v>42333.390196759261</v>
      </c>
      <c r="T1119" s="9">
        <f t="shared" si="71"/>
        <v>42363.390196759261</v>
      </c>
    </row>
    <row r="1120" spans="1:20" ht="43.5" hidden="1" x14ac:dyDescent="0.35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68"/>
        <v>2</v>
      </c>
      <c r="P1120">
        <f t="shared" si="69"/>
        <v>36.33</v>
      </c>
      <c r="Q1120" t="s">
        <v>8332</v>
      </c>
      <c r="R1120" t="s">
        <v>8333</v>
      </c>
      <c r="S1120" s="9">
        <f t="shared" si="70"/>
        <v>41703.958090277774</v>
      </c>
      <c r="T1120" s="9">
        <f t="shared" si="71"/>
        <v>41733.91642361111</v>
      </c>
    </row>
    <row r="1121" spans="1:20" ht="43.5" hidden="1" x14ac:dyDescent="0.35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68"/>
        <v>0</v>
      </c>
      <c r="P1121">
        <f t="shared" si="69"/>
        <v>5</v>
      </c>
      <c r="Q1121" t="s">
        <v>8332</v>
      </c>
      <c r="R1121" t="s">
        <v>8333</v>
      </c>
      <c r="S1121" s="9">
        <f t="shared" si="70"/>
        <v>41722.584074074075</v>
      </c>
      <c r="T1121" s="9">
        <f t="shared" si="71"/>
        <v>41735.584074074075</v>
      </c>
    </row>
    <row r="1122" spans="1:20" ht="29" hidden="1" x14ac:dyDescent="0.35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9">
        <f t="shared" si="70"/>
        <v>40799.664351851847</v>
      </c>
      <c r="T1122" s="9">
        <f t="shared" si="71"/>
        <v>40844.664351851847</v>
      </c>
    </row>
    <row r="1123" spans="1:20" ht="43.5" hidden="1" x14ac:dyDescent="0.35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68"/>
        <v>0</v>
      </c>
      <c r="P1123">
        <f t="shared" si="69"/>
        <v>5.8</v>
      </c>
      <c r="Q1123" t="s">
        <v>8332</v>
      </c>
      <c r="R1123" t="s">
        <v>8333</v>
      </c>
      <c r="S1123" s="9">
        <f t="shared" si="70"/>
        <v>42412.72587962963</v>
      </c>
      <c r="T1123" s="9">
        <f t="shared" si="71"/>
        <v>42442.684212962959</v>
      </c>
    </row>
    <row r="1124" spans="1:20" ht="43.5" hidden="1" x14ac:dyDescent="0.35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9">
        <f t="shared" si="70"/>
        <v>41410.495659722219</v>
      </c>
      <c r="T1124" s="9">
        <f t="shared" si="71"/>
        <v>41424.495659722219</v>
      </c>
    </row>
    <row r="1125" spans="1:20" ht="43.5" hidden="1" x14ac:dyDescent="0.35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68"/>
        <v>0</v>
      </c>
      <c r="P1125">
        <f t="shared" si="69"/>
        <v>3.67</v>
      </c>
      <c r="Q1125" t="s">
        <v>8332</v>
      </c>
      <c r="R1125" t="s">
        <v>8333</v>
      </c>
      <c r="S1125" s="9">
        <f t="shared" si="70"/>
        <v>41718.315370370365</v>
      </c>
      <c r="T1125" s="9">
        <f t="shared" si="71"/>
        <v>41748.315370370365</v>
      </c>
    </row>
    <row r="1126" spans="1:20" ht="43.5" hidden="1" x14ac:dyDescent="0.35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68"/>
        <v>0</v>
      </c>
      <c r="P1126">
        <f t="shared" si="69"/>
        <v>60.71</v>
      </c>
      <c r="Q1126" t="s">
        <v>8332</v>
      </c>
      <c r="R1126" t="s">
        <v>8334</v>
      </c>
      <c r="S1126" s="9">
        <f t="shared" si="70"/>
        <v>42094.458923611113</v>
      </c>
      <c r="T1126" s="9">
        <f t="shared" si="71"/>
        <v>42124.458923611113</v>
      </c>
    </row>
    <row r="1127" spans="1:20" ht="43.5" hidden="1" x14ac:dyDescent="0.35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9">
        <f t="shared" si="70"/>
        <v>42212.415856481479</v>
      </c>
      <c r="T1127" s="9">
        <f t="shared" si="71"/>
        <v>42272.415856481479</v>
      </c>
    </row>
    <row r="1128" spans="1:20" ht="29" hidden="1" x14ac:dyDescent="0.35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68"/>
        <v>1</v>
      </c>
      <c r="P1128">
        <f t="shared" si="69"/>
        <v>5</v>
      </c>
      <c r="Q1128" t="s">
        <v>8332</v>
      </c>
      <c r="R1128" t="s">
        <v>8334</v>
      </c>
      <c r="S1128" s="9">
        <f t="shared" si="70"/>
        <v>42535.119143518517</v>
      </c>
      <c r="T1128" s="9">
        <f t="shared" si="71"/>
        <v>42565.119143518517</v>
      </c>
    </row>
    <row r="1129" spans="1:20" ht="43.5" hidden="1" x14ac:dyDescent="0.35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68"/>
        <v>2</v>
      </c>
      <c r="P1129">
        <f t="shared" si="69"/>
        <v>25.43</v>
      </c>
      <c r="Q1129" t="s">
        <v>8332</v>
      </c>
      <c r="R1129" t="s">
        <v>8334</v>
      </c>
      <c r="S1129" s="9">
        <f t="shared" si="70"/>
        <v>41926.645833333328</v>
      </c>
      <c r="T1129" s="9">
        <f t="shared" si="71"/>
        <v>41957.687499999993</v>
      </c>
    </row>
    <row r="1130" spans="1:20" hidden="1" x14ac:dyDescent="0.35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68"/>
        <v>0</v>
      </c>
      <c r="P1130">
        <f t="shared" si="69"/>
        <v>1</v>
      </c>
      <c r="Q1130" t="s">
        <v>8332</v>
      </c>
      <c r="R1130" t="s">
        <v>8334</v>
      </c>
      <c r="S1130" s="9">
        <f t="shared" si="70"/>
        <v>41828.441168981481</v>
      </c>
      <c r="T1130" s="9">
        <f t="shared" si="71"/>
        <v>41858.441168981481</v>
      </c>
    </row>
    <row r="1131" spans="1:20" ht="43.5" hidden="1" x14ac:dyDescent="0.35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68"/>
        <v>0</v>
      </c>
      <c r="P1131">
        <f t="shared" si="69"/>
        <v>10.5</v>
      </c>
      <c r="Q1131" t="s">
        <v>8332</v>
      </c>
      <c r="R1131" t="s">
        <v>8334</v>
      </c>
      <c r="S1131" s="9">
        <f t="shared" si="70"/>
        <v>42496.056631944441</v>
      </c>
      <c r="T1131" s="9">
        <f t="shared" si="71"/>
        <v>42526.056631944441</v>
      </c>
    </row>
    <row r="1132" spans="1:20" ht="43.5" hidden="1" x14ac:dyDescent="0.35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68"/>
        <v>0</v>
      </c>
      <c r="P1132">
        <f t="shared" si="69"/>
        <v>3.67</v>
      </c>
      <c r="Q1132" t="s">
        <v>8332</v>
      </c>
      <c r="R1132" t="s">
        <v>8334</v>
      </c>
      <c r="S1132" s="9">
        <f t="shared" si="70"/>
        <v>41908.788194444445</v>
      </c>
      <c r="T1132" s="9">
        <f t="shared" si="71"/>
        <v>41968.829861111109</v>
      </c>
    </row>
    <row r="1133" spans="1:20" ht="43.5" hidden="1" x14ac:dyDescent="0.35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9">
        <f t="shared" si="70"/>
        <v>42332.699861111112</v>
      </c>
      <c r="T1133" s="9">
        <f t="shared" si="71"/>
        <v>42362.699861111112</v>
      </c>
    </row>
    <row r="1134" spans="1:20" ht="43.5" hidden="1" x14ac:dyDescent="0.35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68"/>
        <v>14</v>
      </c>
      <c r="P1134">
        <f t="shared" si="69"/>
        <v>110.62</v>
      </c>
      <c r="Q1134" t="s">
        <v>8332</v>
      </c>
      <c r="R1134" t="s">
        <v>8334</v>
      </c>
      <c r="S1134" s="9">
        <f t="shared" si="70"/>
        <v>42705.907071759262</v>
      </c>
      <c r="T1134" s="9">
        <f t="shared" si="71"/>
        <v>42735.907071759262</v>
      </c>
    </row>
    <row r="1135" spans="1:20" ht="43.5" hidden="1" x14ac:dyDescent="0.35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68"/>
        <v>1</v>
      </c>
      <c r="P1135">
        <f t="shared" si="69"/>
        <v>20</v>
      </c>
      <c r="Q1135" t="s">
        <v>8332</v>
      </c>
      <c r="R1135" t="s">
        <v>8334</v>
      </c>
      <c r="S1135" s="9">
        <f t="shared" si="70"/>
        <v>41821.198854166665</v>
      </c>
      <c r="T1135" s="9">
        <f t="shared" si="71"/>
        <v>41851.198854166665</v>
      </c>
    </row>
    <row r="1136" spans="1:20" ht="43.5" hidden="1" x14ac:dyDescent="0.35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68"/>
        <v>0</v>
      </c>
      <c r="P1136">
        <f t="shared" si="69"/>
        <v>1</v>
      </c>
      <c r="Q1136" t="s">
        <v>8332</v>
      </c>
      <c r="R1136" t="s">
        <v>8334</v>
      </c>
      <c r="S1136" s="9">
        <f t="shared" si="70"/>
        <v>41958.07671296296</v>
      </c>
      <c r="T1136" s="9">
        <f t="shared" si="71"/>
        <v>41971.981249999997</v>
      </c>
    </row>
    <row r="1137" spans="1:20" ht="58" hidden="1" x14ac:dyDescent="0.35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9">
        <f t="shared" si="70"/>
        <v>42558.781180555554</v>
      </c>
      <c r="T1137" s="9">
        <f t="shared" si="71"/>
        <v>42588.781180555554</v>
      </c>
    </row>
    <row r="1138" spans="1:20" ht="43.5" hidden="1" x14ac:dyDescent="0.35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68"/>
        <v>6</v>
      </c>
      <c r="P1138">
        <f t="shared" si="69"/>
        <v>45</v>
      </c>
      <c r="Q1138" t="s">
        <v>8332</v>
      </c>
      <c r="R1138" t="s">
        <v>8334</v>
      </c>
      <c r="S1138" s="9">
        <f t="shared" si="70"/>
        <v>42327.46329861111</v>
      </c>
      <c r="T1138" s="9">
        <f t="shared" si="71"/>
        <v>42357.46329861111</v>
      </c>
    </row>
    <row r="1139" spans="1:20" ht="43.5" hidden="1" x14ac:dyDescent="0.35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68"/>
        <v>40</v>
      </c>
      <c r="P1139">
        <f t="shared" si="69"/>
        <v>253.21</v>
      </c>
      <c r="Q1139" t="s">
        <v>8332</v>
      </c>
      <c r="R1139" t="s">
        <v>8334</v>
      </c>
      <c r="S1139" s="9">
        <f t="shared" si="70"/>
        <v>42453.611354166664</v>
      </c>
      <c r="T1139" s="9">
        <f t="shared" si="71"/>
        <v>42483.611354166664</v>
      </c>
    </row>
    <row r="1140" spans="1:20" ht="43.5" hidden="1" x14ac:dyDescent="0.35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68"/>
        <v>0</v>
      </c>
      <c r="P1140">
        <f t="shared" si="69"/>
        <v>31.25</v>
      </c>
      <c r="Q1140" t="s">
        <v>8332</v>
      </c>
      <c r="R1140" t="s">
        <v>8334</v>
      </c>
      <c r="S1140" s="9">
        <f t="shared" si="70"/>
        <v>42736.698275462964</v>
      </c>
      <c r="T1140" s="9">
        <f t="shared" si="71"/>
        <v>42756.698275462964</v>
      </c>
    </row>
    <row r="1141" spans="1:20" ht="43.5" hidden="1" x14ac:dyDescent="0.35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68"/>
        <v>0</v>
      </c>
      <c r="P1141">
        <f t="shared" si="69"/>
        <v>5</v>
      </c>
      <c r="Q1141" t="s">
        <v>8332</v>
      </c>
      <c r="R1141" t="s">
        <v>8334</v>
      </c>
      <c r="S1141" s="9">
        <f t="shared" si="70"/>
        <v>41975.139189814814</v>
      </c>
      <c r="T1141" s="9">
        <f t="shared" si="71"/>
        <v>42005.139189814814</v>
      </c>
    </row>
    <row r="1142" spans="1:20" ht="43.5" hidden="1" x14ac:dyDescent="0.35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9">
        <f t="shared" si="70"/>
        <v>42192.253715277773</v>
      </c>
      <c r="T1142" s="9">
        <f t="shared" si="71"/>
        <v>42222.253715277773</v>
      </c>
    </row>
    <row r="1143" spans="1:20" hidden="1" x14ac:dyDescent="0.35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9">
        <f t="shared" si="70"/>
        <v>42164.491319444445</v>
      </c>
      <c r="T1143" s="9">
        <f t="shared" si="71"/>
        <v>42194.491319444445</v>
      </c>
    </row>
    <row r="1144" spans="1:20" ht="43.5" hidden="1" x14ac:dyDescent="0.35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9">
        <f t="shared" si="70"/>
        <v>42021.797766203701</v>
      </c>
      <c r="T1144" s="9">
        <f t="shared" si="71"/>
        <v>42051.797766203701</v>
      </c>
    </row>
    <row r="1145" spans="1:20" ht="43.5" hidden="1" x14ac:dyDescent="0.35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68"/>
        <v>0</v>
      </c>
      <c r="P1145">
        <f t="shared" si="69"/>
        <v>23.25</v>
      </c>
      <c r="Q1145" t="s">
        <v>8332</v>
      </c>
      <c r="R1145" t="s">
        <v>8334</v>
      </c>
      <c r="S1145" s="9">
        <f t="shared" si="70"/>
        <v>42324.985254629624</v>
      </c>
      <c r="T1145" s="9">
        <f t="shared" si="71"/>
        <v>42354.985254629624</v>
      </c>
    </row>
    <row r="1146" spans="1:20" ht="43.5" hidden="1" x14ac:dyDescent="0.35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9">
        <f t="shared" si="70"/>
        <v>42092.973611111105</v>
      </c>
      <c r="T1146" s="9">
        <f t="shared" si="71"/>
        <v>42122.973611111105</v>
      </c>
    </row>
    <row r="1147" spans="1:20" ht="29" hidden="1" x14ac:dyDescent="0.35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68"/>
        <v>0</v>
      </c>
      <c r="P1147">
        <f t="shared" si="69"/>
        <v>100</v>
      </c>
      <c r="Q1147" t="s">
        <v>8335</v>
      </c>
      <c r="R1147" t="s">
        <v>8336</v>
      </c>
      <c r="S1147" s="9">
        <f t="shared" si="70"/>
        <v>41854.539259259254</v>
      </c>
      <c r="T1147" s="9">
        <f t="shared" si="71"/>
        <v>41914.539259259254</v>
      </c>
    </row>
    <row r="1148" spans="1:20" ht="29" hidden="1" x14ac:dyDescent="0.35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68"/>
        <v>9</v>
      </c>
      <c r="P1148">
        <f t="shared" si="69"/>
        <v>44.17</v>
      </c>
      <c r="Q1148" t="s">
        <v>8335</v>
      </c>
      <c r="R1148" t="s">
        <v>8336</v>
      </c>
      <c r="S1148" s="9">
        <f t="shared" si="70"/>
        <v>41723.745057870365</v>
      </c>
      <c r="T1148" s="9">
        <f t="shared" si="71"/>
        <v>41761.745057870365</v>
      </c>
    </row>
    <row r="1149" spans="1:20" ht="43.5" hidden="1" x14ac:dyDescent="0.35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9">
        <f t="shared" si="70"/>
        <v>41871.763692129629</v>
      </c>
      <c r="T1149" s="9">
        <f t="shared" si="71"/>
        <v>41931.763692129629</v>
      </c>
    </row>
    <row r="1150" spans="1:20" ht="29" hidden="1" x14ac:dyDescent="0.35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68"/>
        <v>0</v>
      </c>
      <c r="P1150">
        <f t="shared" si="69"/>
        <v>24.33</v>
      </c>
      <c r="Q1150" t="s">
        <v>8335</v>
      </c>
      <c r="R1150" t="s">
        <v>8336</v>
      </c>
      <c r="S1150" s="9">
        <f t="shared" si="70"/>
        <v>42674.962743055548</v>
      </c>
      <c r="T1150" s="9">
        <f t="shared" si="71"/>
        <v>42705.00440972222</v>
      </c>
    </row>
    <row r="1151" spans="1:20" ht="29" hidden="1" x14ac:dyDescent="0.35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0</v>
      </c>
      <c r="P1151">
        <f t="shared" si="69"/>
        <v>37.5</v>
      </c>
      <c r="Q1151" t="s">
        <v>8335</v>
      </c>
      <c r="R1151" t="s">
        <v>8336</v>
      </c>
      <c r="S1151" s="9">
        <f t="shared" si="70"/>
        <v>42507.501921296294</v>
      </c>
      <c r="T1151" s="9">
        <f t="shared" si="71"/>
        <v>42537.501921296294</v>
      </c>
    </row>
    <row r="1152" spans="1:20" ht="29" hidden="1" x14ac:dyDescent="0.35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68"/>
        <v>10</v>
      </c>
      <c r="P1152">
        <f t="shared" si="69"/>
        <v>42</v>
      </c>
      <c r="Q1152" t="s">
        <v>8335</v>
      </c>
      <c r="R1152" t="s">
        <v>8336</v>
      </c>
      <c r="S1152" s="9">
        <f t="shared" si="70"/>
        <v>42317.74623842592</v>
      </c>
      <c r="T1152" s="9">
        <f t="shared" si="71"/>
        <v>42377.74623842592</v>
      </c>
    </row>
    <row r="1153" spans="1:20" ht="43.5" hidden="1" x14ac:dyDescent="0.35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9">
        <f t="shared" si="70"/>
        <v>42223.894247685188</v>
      </c>
      <c r="T1153" s="9">
        <f t="shared" si="71"/>
        <v>42253.894247685188</v>
      </c>
    </row>
    <row r="1154" spans="1:20" hidden="1" x14ac:dyDescent="0.35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ref="O1154:O1217" si="72">ROUND((E1154/D1154)*100,0)</f>
        <v>6</v>
      </c>
      <c r="P1154">
        <f t="shared" ref="P1154:P1217" si="73">ROUND(E1154/L1154,2)</f>
        <v>60.73</v>
      </c>
      <c r="Q1154" t="s">
        <v>8335</v>
      </c>
      <c r="R1154" t="s">
        <v>8336</v>
      </c>
      <c r="S1154" s="9">
        <f t="shared" si="70"/>
        <v>42109.501296296294</v>
      </c>
      <c r="T1154" s="9">
        <f t="shared" si="71"/>
        <v>42139.501296296294</v>
      </c>
    </row>
    <row r="1155" spans="1:20" ht="29" hidden="1" x14ac:dyDescent="0.35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si="72"/>
        <v>1</v>
      </c>
      <c r="P1155">
        <f t="shared" si="73"/>
        <v>50</v>
      </c>
      <c r="Q1155" t="s">
        <v>8335</v>
      </c>
      <c r="R1155" t="s">
        <v>8336</v>
      </c>
      <c r="S1155" s="9">
        <f t="shared" ref="S1155:S1218" si="74">(J1155/86400)+25569+(-5/24)</f>
        <v>42143.505844907406</v>
      </c>
      <c r="T1155" s="9">
        <f t="shared" ref="T1155:T1218" si="75">(I1155/86400)+25569+(-5/24)</f>
        <v>42173.505844907406</v>
      </c>
    </row>
    <row r="1156" spans="1:20" ht="43.5" hidden="1" x14ac:dyDescent="0.35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72"/>
        <v>7</v>
      </c>
      <c r="P1156">
        <f t="shared" si="73"/>
        <v>108.33</v>
      </c>
      <c r="Q1156" t="s">
        <v>8335</v>
      </c>
      <c r="R1156" t="s">
        <v>8336</v>
      </c>
      <c r="S1156" s="9">
        <f t="shared" si="74"/>
        <v>42222.900532407402</v>
      </c>
      <c r="T1156" s="9">
        <f t="shared" si="75"/>
        <v>42252.900532407402</v>
      </c>
    </row>
    <row r="1157" spans="1:20" ht="43.5" hidden="1" x14ac:dyDescent="0.35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72"/>
        <v>1</v>
      </c>
      <c r="P1157">
        <f t="shared" si="73"/>
        <v>23.5</v>
      </c>
      <c r="Q1157" t="s">
        <v>8335</v>
      </c>
      <c r="R1157" t="s">
        <v>8336</v>
      </c>
      <c r="S1157" s="9">
        <f t="shared" si="74"/>
        <v>41835.555648148147</v>
      </c>
      <c r="T1157" s="9">
        <f t="shared" si="75"/>
        <v>41865.555648148147</v>
      </c>
    </row>
    <row r="1158" spans="1:20" ht="43.5" hidden="1" x14ac:dyDescent="0.35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9">
        <f t="shared" si="74"/>
        <v>42028.862986111104</v>
      </c>
      <c r="T1158" s="9">
        <f t="shared" si="75"/>
        <v>42058.862986111104</v>
      </c>
    </row>
    <row r="1159" spans="1:20" ht="43.5" hidden="1" x14ac:dyDescent="0.35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72"/>
        <v>2</v>
      </c>
      <c r="P1159">
        <f t="shared" si="73"/>
        <v>50.33</v>
      </c>
      <c r="Q1159" t="s">
        <v>8335</v>
      </c>
      <c r="R1159" t="s">
        <v>8336</v>
      </c>
      <c r="S1159" s="9">
        <f t="shared" si="74"/>
        <v>41918.419907407406</v>
      </c>
      <c r="T1159" s="9">
        <f t="shared" si="75"/>
        <v>41978.46157407407</v>
      </c>
    </row>
    <row r="1160" spans="1:20" ht="43.5" hidden="1" x14ac:dyDescent="0.35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72"/>
        <v>0</v>
      </c>
      <c r="P1160">
        <f t="shared" si="73"/>
        <v>11.67</v>
      </c>
      <c r="Q1160" t="s">
        <v>8335</v>
      </c>
      <c r="R1160" t="s">
        <v>8336</v>
      </c>
      <c r="S1160" s="9">
        <f t="shared" si="74"/>
        <v>41951.883425925924</v>
      </c>
      <c r="T1160" s="9">
        <f t="shared" si="75"/>
        <v>41981.883425925924</v>
      </c>
    </row>
    <row r="1161" spans="1:20" ht="43.5" hidden="1" x14ac:dyDescent="0.35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9">
        <f t="shared" si="74"/>
        <v>42154.518113425926</v>
      </c>
      <c r="T1161" s="9">
        <f t="shared" si="75"/>
        <v>42185.447916666664</v>
      </c>
    </row>
    <row r="1162" spans="1:20" ht="43.5" hidden="1" x14ac:dyDescent="0.35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72"/>
        <v>4</v>
      </c>
      <c r="P1162">
        <f t="shared" si="73"/>
        <v>60.79</v>
      </c>
      <c r="Q1162" t="s">
        <v>8335</v>
      </c>
      <c r="R1162" t="s">
        <v>8336</v>
      </c>
      <c r="S1162" s="9">
        <f t="shared" si="74"/>
        <v>42060.946597222217</v>
      </c>
      <c r="T1162" s="9">
        <f t="shared" si="75"/>
        <v>42090.904930555553</v>
      </c>
    </row>
    <row r="1163" spans="1:20" ht="43.5" hidden="1" x14ac:dyDescent="0.35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9">
        <f t="shared" si="74"/>
        <v>42122.421168981477</v>
      </c>
      <c r="T1163" s="9">
        <f t="shared" si="75"/>
        <v>42143.421168981477</v>
      </c>
    </row>
    <row r="1164" spans="1:20" ht="43.5" hidden="1" x14ac:dyDescent="0.35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72"/>
        <v>0</v>
      </c>
      <c r="P1164">
        <f t="shared" si="73"/>
        <v>17.5</v>
      </c>
      <c r="Q1164" t="s">
        <v>8335</v>
      </c>
      <c r="R1164" t="s">
        <v>8336</v>
      </c>
      <c r="S1164" s="9">
        <f t="shared" si="74"/>
        <v>41876.475277777776</v>
      </c>
      <c r="T1164" s="9">
        <f t="shared" si="75"/>
        <v>41907.475277777776</v>
      </c>
    </row>
    <row r="1165" spans="1:20" ht="43.5" hidden="1" x14ac:dyDescent="0.35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9">
        <f t="shared" si="74"/>
        <v>41830.515277777777</v>
      </c>
      <c r="T1165" s="9">
        <f t="shared" si="75"/>
        <v>41860.515277777777</v>
      </c>
    </row>
    <row r="1166" spans="1:20" ht="58" hidden="1" x14ac:dyDescent="0.35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9">
        <f t="shared" si="74"/>
        <v>42509.51599537037</v>
      </c>
      <c r="T1166" s="9">
        <f t="shared" si="75"/>
        <v>42539.51599537037</v>
      </c>
    </row>
    <row r="1167" spans="1:20" ht="43.5" hidden="1" x14ac:dyDescent="0.35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72"/>
        <v>21</v>
      </c>
      <c r="P1167">
        <f t="shared" si="73"/>
        <v>82.82</v>
      </c>
      <c r="Q1167" t="s">
        <v>8335</v>
      </c>
      <c r="R1167" t="s">
        <v>8336</v>
      </c>
      <c r="S1167" s="9">
        <f t="shared" si="74"/>
        <v>41792.00613425926</v>
      </c>
      <c r="T1167" s="9">
        <f t="shared" si="75"/>
        <v>41826.00613425926</v>
      </c>
    </row>
    <row r="1168" spans="1:20" ht="43.5" hidden="1" x14ac:dyDescent="0.35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72"/>
        <v>19</v>
      </c>
      <c r="P1168">
        <f t="shared" si="73"/>
        <v>358.88</v>
      </c>
      <c r="Q1168" t="s">
        <v>8335</v>
      </c>
      <c r="R1168" t="s">
        <v>8336</v>
      </c>
      <c r="S1168" s="9">
        <f t="shared" si="74"/>
        <v>42150.277106481481</v>
      </c>
      <c r="T1168" s="9">
        <f t="shared" si="75"/>
        <v>42180.958333333336</v>
      </c>
    </row>
    <row r="1169" spans="1:20" ht="43.5" hidden="1" x14ac:dyDescent="0.35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72"/>
        <v>2</v>
      </c>
      <c r="P1169">
        <f t="shared" si="73"/>
        <v>61.19</v>
      </c>
      <c r="Q1169" t="s">
        <v>8335</v>
      </c>
      <c r="R1169" t="s">
        <v>8336</v>
      </c>
      <c r="S1169" s="9">
        <f t="shared" si="74"/>
        <v>41863.526562499996</v>
      </c>
      <c r="T1169" s="9">
        <f t="shared" si="75"/>
        <v>41894.526562499996</v>
      </c>
    </row>
    <row r="1170" spans="1:20" ht="43.5" hidden="1" x14ac:dyDescent="0.35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72"/>
        <v>6</v>
      </c>
      <c r="P1170">
        <f t="shared" si="73"/>
        <v>340</v>
      </c>
      <c r="Q1170" t="s">
        <v>8335</v>
      </c>
      <c r="R1170" t="s">
        <v>8336</v>
      </c>
      <c r="S1170" s="9">
        <f t="shared" si="74"/>
        <v>42604.845659722218</v>
      </c>
      <c r="T1170" s="9">
        <f t="shared" si="75"/>
        <v>42634.845659722218</v>
      </c>
    </row>
    <row r="1171" spans="1:20" ht="43.5" hidden="1" x14ac:dyDescent="0.35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72"/>
        <v>0</v>
      </c>
      <c r="P1171">
        <f t="shared" si="73"/>
        <v>5.67</v>
      </c>
      <c r="Q1171" t="s">
        <v>8335</v>
      </c>
      <c r="R1171" t="s">
        <v>8336</v>
      </c>
      <c r="S1171" s="9">
        <f t="shared" si="74"/>
        <v>42027.145405092589</v>
      </c>
      <c r="T1171" s="9">
        <f t="shared" si="75"/>
        <v>42057.145405092589</v>
      </c>
    </row>
    <row r="1172" spans="1:20" ht="43.5" hidden="1" x14ac:dyDescent="0.35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72"/>
        <v>0</v>
      </c>
      <c r="P1172">
        <f t="shared" si="73"/>
        <v>50</v>
      </c>
      <c r="Q1172" t="s">
        <v>8335</v>
      </c>
      <c r="R1172" t="s">
        <v>8336</v>
      </c>
      <c r="S1172" s="9">
        <f t="shared" si="74"/>
        <v>42124.684849537036</v>
      </c>
      <c r="T1172" s="9">
        <f t="shared" si="75"/>
        <v>42154.684849537036</v>
      </c>
    </row>
    <row r="1173" spans="1:20" ht="29" hidden="1" x14ac:dyDescent="0.35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72"/>
        <v>0</v>
      </c>
      <c r="P1173">
        <f t="shared" si="73"/>
        <v>25</v>
      </c>
      <c r="Q1173" t="s">
        <v>8335</v>
      </c>
      <c r="R1173" t="s">
        <v>8336</v>
      </c>
      <c r="S1173" s="9">
        <f t="shared" si="74"/>
        <v>41938.596377314811</v>
      </c>
      <c r="T1173" s="9">
        <f t="shared" si="75"/>
        <v>41956.638043981475</v>
      </c>
    </row>
    <row r="1174" spans="1:20" hidden="1" x14ac:dyDescent="0.35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9">
        <f t="shared" si="74"/>
        <v>41841.473981481475</v>
      </c>
      <c r="T1174" s="9">
        <f t="shared" si="75"/>
        <v>41871.473981481475</v>
      </c>
    </row>
    <row r="1175" spans="1:20" ht="43.5" hidden="1" x14ac:dyDescent="0.35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72"/>
        <v>0</v>
      </c>
      <c r="P1175">
        <f t="shared" si="73"/>
        <v>30</v>
      </c>
      <c r="Q1175" t="s">
        <v>8335</v>
      </c>
      <c r="R1175" t="s">
        <v>8336</v>
      </c>
      <c r="S1175" s="9">
        <f t="shared" si="74"/>
        <v>42183.97751157407</v>
      </c>
      <c r="T1175" s="9">
        <f t="shared" si="75"/>
        <v>42218.97751157407</v>
      </c>
    </row>
    <row r="1176" spans="1:20" ht="29" hidden="1" x14ac:dyDescent="0.35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72"/>
        <v>6</v>
      </c>
      <c r="P1176">
        <f t="shared" si="73"/>
        <v>46.63</v>
      </c>
      <c r="Q1176" t="s">
        <v>8335</v>
      </c>
      <c r="R1176" t="s">
        <v>8336</v>
      </c>
      <c r="S1176" s="9">
        <f t="shared" si="74"/>
        <v>42468.633414351854</v>
      </c>
      <c r="T1176" s="9">
        <f t="shared" si="75"/>
        <v>42498.633414351854</v>
      </c>
    </row>
    <row r="1177" spans="1:20" ht="43.5" hidden="1" x14ac:dyDescent="0.35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72"/>
        <v>3</v>
      </c>
      <c r="P1177">
        <f t="shared" si="73"/>
        <v>65</v>
      </c>
      <c r="Q1177" t="s">
        <v>8335</v>
      </c>
      <c r="R1177" t="s">
        <v>8336</v>
      </c>
      <c r="S1177" s="9">
        <f t="shared" si="74"/>
        <v>42170.520127314812</v>
      </c>
      <c r="T1177" s="9">
        <f t="shared" si="75"/>
        <v>42200.520127314812</v>
      </c>
    </row>
    <row r="1178" spans="1:20" ht="58" hidden="1" x14ac:dyDescent="0.35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72"/>
        <v>0</v>
      </c>
      <c r="P1178">
        <f t="shared" si="73"/>
        <v>10</v>
      </c>
      <c r="Q1178" t="s">
        <v>8335</v>
      </c>
      <c r="R1178" t="s">
        <v>8336</v>
      </c>
      <c r="S1178" s="9">
        <f t="shared" si="74"/>
        <v>42745.811319444438</v>
      </c>
      <c r="T1178" s="9">
        <f t="shared" si="75"/>
        <v>42800.333333333336</v>
      </c>
    </row>
    <row r="1179" spans="1:20" ht="43.5" hidden="1" x14ac:dyDescent="0.35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9">
        <f t="shared" si="74"/>
        <v>41897.452499999999</v>
      </c>
      <c r="T1179" s="9">
        <f t="shared" si="75"/>
        <v>41927.452499999999</v>
      </c>
    </row>
    <row r="1180" spans="1:20" ht="43.5" hidden="1" x14ac:dyDescent="0.35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72"/>
        <v>0</v>
      </c>
      <c r="P1180">
        <f t="shared" si="73"/>
        <v>5</v>
      </c>
      <c r="Q1180" t="s">
        <v>8335</v>
      </c>
      <c r="R1180" t="s">
        <v>8336</v>
      </c>
      <c r="S1180" s="9">
        <f t="shared" si="74"/>
        <v>41837.69736111111</v>
      </c>
      <c r="T1180" s="9">
        <f t="shared" si="75"/>
        <v>41867.69736111111</v>
      </c>
    </row>
    <row r="1181" spans="1:20" ht="43.5" hidden="1" x14ac:dyDescent="0.35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72"/>
        <v>5</v>
      </c>
      <c r="P1181">
        <f t="shared" si="73"/>
        <v>640</v>
      </c>
      <c r="Q1181" t="s">
        <v>8335</v>
      </c>
      <c r="R1181" t="s">
        <v>8336</v>
      </c>
      <c r="S1181" s="9">
        <f t="shared" si="74"/>
        <v>42275.511886574073</v>
      </c>
      <c r="T1181" s="9">
        <f t="shared" si="75"/>
        <v>42305.511886574073</v>
      </c>
    </row>
    <row r="1182" spans="1:20" ht="29" hidden="1" x14ac:dyDescent="0.35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72"/>
        <v>12</v>
      </c>
      <c r="P1182">
        <f t="shared" si="73"/>
        <v>69.12</v>
      </c>
      <c r="Q1182" t="s">
        <v>8335</v>
      </c>
      <c r="R1182" t="s">
        <v>8336</v>
      </c>
      <c r="S1182" s="9">
        <f t="shared" si="74"/>
        <v>41781.598541666666</v>
      </c>
      <c r="T1182" s="9">
        <f t="shared" si="75"/>
        <v>41818.598541666666</v>
      </c>
    </row>
    <row r="1183" spans="1:20" hidden="1" x14ac:dyDescent="0.35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72"/>
        <v>0</v>
      </c>
      <c r="P1183">
        <f t="shared" si="73"/>
        <v>1.33</v>
      </c>
      <c r="Q1183" t="s">
        <v>8335</v>
      </c>
      <c r="R1183" t="s">
        <v>8336</v>
      </c>
      <c r="S1183" s="9">
        <f t="shared" si="74"/>
        <v>42034.131030092591</v>
      </c>
      <c r="T1183" s="9">
        <f t="shared" si="75"/>
        <v>42064.131030092591</v>
      </c>
    </row>
    <row r="1184" spans="1:20" ht="43.5" hidden="1" x14ac:dyDescent="0.35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72"/>
        <v>4</v>
      </c>
      <c r="P1184">
        <f t="shared" si="73"/>
        <v>10.5</v>
      </c>
      <c r="Q1184" t="s">
        <v>8335</v>
      </c>
      <c r="R1184" t="s">
        <v>8336</v>
      </c>
      <c r="S1184" s="9">
        <f t="shared" si="74"/>
        <v>42728.619074074071</v>
      </c>
      <c r="T1184" s="9">
        <f t="shared" si="75"/>
        <v>42747.487499999996</v>
      </c>
    </row>
    <row r="1185" spans="1:20" ht="43.5" hidden="1" x14ac:dyDescent="0.35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72"/>
        <v>4</v>
      </c>
      <c r="P1185">
        <f t="shared" si="73"/>
        <v>33.33</v>
      </c>
      <c r="Q1185" t="s">
        <v>8335</v>
      </c>
      <c r="R1185" t="s">
        <v>8336</v>
      </c>
      <c r="S1185" s="9">
        <f t="shared" si="74"/>
        <v>42656.653043981474</v>
      </c>
      <c r="T1185" s="9">
        <f t="shared" si="75"/>
        <v>42675.957638888889</v>
      </c>
    </row>
    <row r="1186" spans="1:20" ht="43.5" x14ac:dyDescent="0.35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72"/>
        <v>105</v>
      </c>
      <c r="P1186">
        <f t="shared" si="73"/>
        <v>61.56</v>
      </c>
      <c r="Q1186" t="s">
        <v>8337</v>
      </c>
      <c r="R1186" t="s">
        <v>8338</v>
      </c>
      <c r="S1186" s="9">
        <f t="shared" si="74"/>
        <v>42741.391331018516</v>
      </c>
      <c r="T1186" s="9">
        <f t="shared" si="75"/>
        <v>42772.391331018516</v>
      </c>
    </row>
    <row r="1187" spans="1:20" ht="43.5" x14ac:dyDescent="0.35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72"/>
        <v>105</v>
      </c>
      <c r="P1187">
        <f t="shared" si="73"/>
        <v>118.74</v>
      </c>
      <c r="Q1187" t="s">
        <v>8337</v>
      </c>
      <c r="R1187" t="s">
        <v>8338</v>
      </c>
      <c r="S1187" s="9">
        <f t="shared" si="74"/>
        <v>42130.656817129631</v>
      </c>
      <c r="T1187" s="9">
        <f t="shared" si="75"/>
        <v>42162.958333333336</v>
      </c>
    </row>
    <row r="1188" spans="1:20" ht="43.5" x14ac:dyDescent="0.35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72"/>
        <v>107</v>
      </c>
      <c r="P1188">
        <f t="shared" si="73"/>
        <v>65.08</v>
      </c>
      <c r="Q1188" t="s">
        <v>8337</v>
      </c>
      <c r="R1188" t="s">
        <v>8338</v>
      </c>
      <c r="S1188" s="9">
        <f t="shared" si="74"/>
        <v>42123.655034722215</v>
      </c>
      <c r="T1188" s="9">
        <f t="shared" si="75"/>
        <v>42156.737499999996</v>
      </c>
    </row>
    <row r="1189" spans="1:20" ht="43.5" x14ac:dyDescent="0.35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72"/>
        <v>104</v>
      </c>
      <c r="P1189">
        <f t="shared" si="73"/>
        <v>130.16</v>
      </c>
      <c r="Q1189" t="s">
        <v>8337</v>
      </c>
      <c r="R1189" t="s">
        <v>8338</v>
      </c>
      <c r="S1189" s="9">
        <f t="shared" si="74"/>
        <v>42109.686608796292</v>
      </c>
      <c r="T1189" s="9">
        <f t="shared" si="75"/>
        <v>42141.541666666664</v>
      </c>
    </row>
    <row r="1190" spans="1:20" ht="43.5" x14ac:dyDescent="0.35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72"/>
        <v>161</v>
      </c>
      <c r="P1190">
        <f t="shared" si="73"/>
        <v>37.78</v>
      </c>
      <c r="Q1190" t="s">
        <v>8337</v>
      </c>
      <c r="R1190" t="s">
        <v>8338</v>
      </c>
      <c r="S1190" s="9">
        <f t="shared" si="74"/>
        <v>42711.492361111108</v>
      </c>
      <c r="T1190" s="9">
        <f t="shared" si="75"/>
        <v>42732.492361111108</v>
      </c>
    </row>
    <row r="1191" spans="1:20" ht="43.5" x14ac:dyDescent="0.35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72"/>
        <v>108</v>
      </c>
      <c r="P1191">
        <f t="shared" si="73"/>
        <v>112.79</v>
      </c>
      <c r="Q1191" t="s">
        <v>8337</v>
      </c>
      <c r="R1191" t="s">
        <v>8338</v>
      </c>
      <c r="S1191" s="9">
        <f t="shared" si="74"/>
        <v>42529.770775462959</v>
      </c>
      <c r="T1191" s="9">
        <f t="shared" si="75"/>
        <v>42550.770775462959</v>
      </c>
    </row>
    <row r="1192" spans="1:20" ht="29" x14ac:dyDescent="0.35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72"/>
        <v>135</v>
      </c>
      <c r="P1192">
        <f t="shared" si="73"/>
        <v>51.92</v>
      </c>
      <c r="Q1192" t="s">
        <v>8337</v>
      </c>
      <c r="R1192" t="s">
        <v>8338</v>
      </c>
      <c r="S1192" s="9">
        <f t="shared" si="74"/>
        <v>41852.457465277774</v>
      </c>
      <c r="T1192" s="9">
        <f t="shared" si="75"/>
        <v>41882.457465277774</v>
      </c>
    </row>
    <row r="1193" spans="1:20" ht="43.5" x14ac:dyDescent="0.35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72"/>
        <v>109</v>
      </c>
      <c r="P1193">
        <f t="shared" si="73"/>
        <v>89.24</v>
      </c>
      <c r="Q1193" t="s">
        <v>8337</v>
      </c>
      <c r="R1193" t="s">
        <v>8338</v>
      </c>
      <c r="S1193" s="9">
        <f t="shared" si="74"/>
        <v>42419.395370370366</v>
      </c>
      <c r="T1193" s="9">
        <f t="shared" si="75"/>
        <v>42449.353703703702</v>
      </c>
    </row>
    <row r="1194" spans="1:20" ht="29" x14ac:dyDescent="0.35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72"/>
        <v>290</v>
      </c>
      <c r="P1194">
        <f t="shared" si="73"/>
        <v>19.329999999999998</v>
      </c>
      <c r="Q1194" t="s">
        <v>8337</v>
      </c>
      <c r="R1194" t="s">
        <v>8338</v>
      </c>
      <c r="S1194" s="9">
        <f t="shared" si="74"/>
        <v>42747.298356481479</v>
      </c>
      <c r="T1194" s="9">
        <f t="shared" si="75"/>
        <v>42777.298356481479</v>
      </c>
    </row>
    <row r="1195" spans="1:20" ht="43.5" x14ac:dyDescent="0.35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72"/>
        <v>104</v>
      </c>
      <c r="P1195">
        <f t="shared" si="73"/>
        <v>79.97</v>
      </c>
      <c r="Q1195" t="s">
        <v>8337</v>
      </c>
      <c r="R1195" t="s">
        <v>8338</v>
      </c>
      <c r="S1195" s="9">
        <f t="shared" si="74"/>
        <v>42409.567743055552</v>
      </c>
      <c r="T1195" s="9">
        <f t="shared" si="75"/>
        <v>42469.526076388887</v>
      </c>
    </row>
    <row r="1196" spans="1:20" ht="43.5" x14ac:dyDescent="0.35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72"/>
        <v>322</v>
      </c>
      <c r="P1196">
        <f t="shared" si="73"/>
        <v>56.41</v>
      </c>
      <c r="Q1196" t="s">
        <v>8337</v>
      </c>
      <c r="R1196" t="s">
        <v>8338</v>
      </c>
      <c r="S1196" s="9">
        <f t="shared" si="74"/>
        <v>42072.27984953703</v>
      </c>
      <c r="T1196" s="9">
        <f t="shared" si="75"/>
        <v>42102.27984953703</v>
      </c>
    </row>
    <row r="1197" spans="1:20" ht="58" x14ac:dyDescent="0.35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72"/>
        <v>135</v>
      </c>
      <c r="P1197">
        <f t="shared" si="73"/>
        <v>79.41</v>
      </c>
      <c r="Q1197" t="s">
        <v>8337</v>
      </c>
      <c r="R1197" t="s">
        <v>8338</v>
      </c>
      <c r="S1197" s="9">
        <f t="shared" si="74"/>
        <v>42298.139502314814</v>
      </c>
      <c r="T1197" s="9">
        <f t="shared" si="75"/>
        <v>42358.166666666664</v>
      </c>
    </row>
    <row r="1198" spans="1:20" ht="29" x14ac:dyDescent="0.35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72"/>
        <v>270</v>
      </c>
      <c r="P1198">
        <f t="shared" si="73"/>
        <v>76.44</v>
      </c>
      <c r="Q1198" t="s">
        <v>8337</v>
      </c>
      <c r="R1198" t="s">
        <v>8338</v>
      </c>
      <c r="S1198" s="9">
        <f t="shared" si="74"/>
        <v>42326.610405092586</v>
      </c>
      <c r="T1198" s="9">
        <f t="shared" si="75"/>
        <v>42356.610405092586</v>
      </c>
    </row>
    <row r="1199" spans="1:20" ht="43.5" x14ac:dyDescent="0.35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72"/>
        <v>253</v>
      </c>
      <c r="P1199">
        <f t="shared" si="73"/>
        <v>121</v>
      </c>
      <c r="Q1199" t="s">
        <v>8337</v>
      </c>
      <c r="R1199" t="s">
        <v>8338</v>
      </c>
      <c r="S1199" s="9">
        <f t="shared" si="74"/>
        <v>42503.456412037034</v>
      </c>
      <c r="T1199" s="9">
        <f t="shared" si="75"/>
        <v>42534.040972222218</v>
      </c>
    </row>
    <row r="1200" spans="1:20" ht="43.5" x14ac:dyDescent="0.35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72"/>
        <v>261</v>
      </c>
      <c r="P1200">
        <f t="shared" si="73"/>
        <v>54.62</v>
      </c>
      <c r="Q1200" t="s">
        <v>8337</v>
      </c>
      <c r="R1200" t="s">
        <v>8338</v>
      </c>
      <c r="S1200" s="9">
        <f t="shared" si="74"/>
        <v>42333.410717592589</v>
      </c>
      <c r="T1200" s="9">
        <f t="shared" si="75"/>
        <v>42368.916666666664</v>
      </c>
    </row>
    <row r="1201" spans="1:20" ht="43.5" x14ac:dyDescent="0.35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72"/>
        <v>101</v>
      </c>
      <c r="P1201">
        <f t="shared" si="73"/>
        <v>299.22000000000003</v>
      </c>
      <c r="Q1201" t="s">
        <v>8337</v>
      </c>
      <c r="R1201" t="s">
        <v>8338</v>
      </c>
      <c r="S1201" s="9">
        <f t="shared" si="74"/>
        <v>42161.562499999993</v>
      </c>
      <c r="T1201" s="9">
        <f t="shared" si="75"/>
        <v>42193.562499999993</v>
      </c>
    </row>
    <row r="1202" spans="1:20" ht="43.5" x14ac:dyDescent="0.35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72"/>
        <v>126</v>
      </c>
      <c r="P1202">
        <f t="shared" si="73"/>
        <v>58.53</v>
      </c>
      <c r="Q1202" t="s">
        <v>8337</v>
      </c>
      <c r="R1202" t="s">
        <v>8338</v>
      </c>
      <c r="S1202" s="9">
        <f t="shared" si="74"/>
        <v>42089.269166666665</v>
      </c>
      <c r="T1202" s="9">
        <f t="shared" si="75"/>
        <v>42110.269166666665</v>
      </c>
    </row>
    <row r="1203" spans="1:20" ht="43.5" x14ac:dyDescent="0.35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72"/>
        <v>102</v>
      </c>
      <c r="P1203">
        <f t="shared" si="73"/>
        <v>55.37</v>
      </c>
      <c r="Q1203" t="s">
        <v>8337</v>
      </c>
      <c r="R1203" t="s">
        <v>8338</v>
      </c>
      <c r="S1203" s="9">
        <f t="shared" si="74"/>
        <v>42536.398680555554</v>
      </c>
      <c r="T1203" s="9">
        <f t="shared" si="75"/>
        <v>42566.398680555554</v>
      </c>
    </row>
    <row r="1204" spans="1:20" ht="43.5" x14ac:dyDescent="0.35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72"/>
        <v>199</v>
      </c>
      <c r="P1204">
        <f t="shared" si="73"/>
        <v>183.8</v>
      </c>
      <c r="Q1204" t="s">
        <v>8337</v>
      </c>
      <c r="R1204" t="s">
        <v>8338</v>
      </c>
      <c r="S1204" s="9">
        <f t="shared" si="74"/>
        <v>42152.08048611111</v>
      </c>
      <c r="T1204" s="9">
        <f t="shared" si="75"/>
        <v>42182.08048611111</v>
      </c>
    </row>
    <row r="1205" spans="1:20" ht="43.5" x14ac:dyDescent="0.35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72"/>
        <v>102</v>
      </c>
      <c r="P1205">
        <f t="shared" si="73"/>
        <v>165.35</v>
      </c>
      <c r="Q1205" t="s">
        <v>8337</v>
      </c>
      <c r="R1205" t="s">
        <v>8338</v>
      </c>
      <c r="S1205" s="9">
        <f t="shared" si="74"/>
        <v>42125.4065625</v>
      </c>
      <c r="T1205" s="9">
        <f t="shared" si="75"/>
        <v>42155.4065625</v>
      </c>
    </row>
    <row r="1206" spans="1:20" ht="43.5" x14ac:dyDescent="0.35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72"/>
        <v>103</v>
      </c>
      <c r="P1206">
        <f t="shared" si="73"/>
        <v>234.79</v>
      </c>
      <c r="Q1206" t="s">
        <v>8337</v>
      </c>
      <c r="R1206" t="s">
        <v>8338</v>
      </c>
      <c r="S1206" s="9">
        <f t="shared" si="74"/>
        <v>42297.539733796293</v>
      </c>
      <c r="T1206" s="9">
        <f t="shared" si="75"/>
        <v>42341.999999999993</v>
      </c>
    </row>
    <row r="1207" spans="1:20" ht="43.5" x14ac:dyDescent="0.35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72"/>
        <v>101</v>
      </c>
      <c r="P1207">
        <f t="shared" si="73"/>
        <v>211.48</v>
      </c>
      <c r="Q1207" t="s">
        <v>8337</v>
      </c>
      <c r="R1207" t="s">
        <v>8338</v>
      </c>
      <c r="S1207" s="9">
        <f t="shared" si="74"/>
        <v>42138.298043981478</v>
      </c>
      <c r="T1207" s="9">
        <f t="shared" si="75"/>
        <v>42168.298043981478</v>
      </c>
    </row>
    <row r="1208" spans="1:20" ht="43.5" x14ac:dyDescent="0.35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72"/>
        <v>115</v>
      </c>
      <c r="P1208">
        <f t="shared" si="73"/>
        <v>32.340000000000003</v>
      </c>
      <c r="Q1208" t="s">
        <v>8337</v>
      </c>
      <c r="R1208" t="s">
        <v>8338</v>
      </c>
      <c r="S1208" s="9">
        <f t="shared" si="74"/>
        <v>42772.567743055552</v>
      </c>
      <c r="T1208" s="9">
        <f t="shared" si="75"/>
        <v>42805.353472222218</v>
      </c>
    </row>
    <row r="1209" spans="1:20" ht="29" x14ac:dyDescent="0.35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72"/>
        <v>104</v>
      </c>
      <c r="P1209">
        <f t="shared" si="73"/>
        <v>123.38</v>
      </c>
      <c r="Q1209" t="s">
        <v>8337</v>
      </c>
      <c r="R1209" t="s">
        <v>8338</v>
      </c>
      <c r="S1209" s="9">
        <f t="shared" si="74"/>
        <v>42430.221909722219</v>
      </c>
      <c r="T1209" s="9">
        <f t="shared" si="75"/>
        <v>42460.208333333336</v>
      </c>
    </row>
    <row r="1210" spans="1:20" ht="43.5" x14ac:dyDescent="0.35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72"/>
        <v>155</v>
      </c>
      <c r="P1210">
        <f t="shared" si="73"/>
        <v>207.07</v>
      </c>
      <c r="Q1210" t="s">
        <v>8337</v>
      </c>
      <c r="R1210" t="s">
        <v>8338</v>
      </c>
      <c r="S1210" s="9">
        <f t="shared" si="74"/>
        <v>42423.500740740739</v>
      </c>
      <c r="T1210" s="9">
        <f t="shared" si="75"/>
        <v>42453.459074074075</v>
      </c>
    </row>
    <row r="1211" spans="1:20" ht="43.5" x14ac:dyDescent="0.35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72"/>
        <v>106</v>
      </c>
      <c r="P1211">
        <f t="shared" si="73"/>
        <v>138.26</v>
      </c>
      <c r="Q1211" t="s">
        <v>8337</v>
      </c>
      <c r="R1211" t="s">
        <v>8338</v>
      </c>
      <c r="S1211" s="9">
        <f t="shared" si="74"/>
        <v>42761.637789351851</v>
      </c>
      <c r="T1211" s="9">
        <f t="shared" si="75"/>
        <v>42791.637789351851</v>
      </c>
    </row>
    <row r="1212" spans="1:20" ht="29" x14ac:dyDescent="0.35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72"/>
        <v>254</v>
      </c>
      <c r="P1212">
        <f t="shared" si="73"/>
        <v>493.82</v>
      </c>
      <c r="Q1212" t="s">
        <v>8337</v>
      </c>
      <c r="R1212" t="s">
        <v>8338</v>
      </c>
      <c r="S1212" s="9">
        <f t="shared" si="74"/>
        <v>42132.733472222222</v>
      </c>
      <c r="T1212" s="9">
        <f t="shared" si="75"/>
        <v>42155.666666666664</v>
      </c>
    </row>
    <row r="1213" spans="1:20" ht="43.5" x14ac:dyDescent="0.35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72"/>
        <v>101</v>
      </c>
      <c r="P1213">
        <f t="shared" si="73"/>
        <v>168.5</v>
      </c>
      <c r="Q1213" t="s">
        <v>8337</v>
      </c>
      <c r="R1213" t="s">
        <v>8338</v>
      </c>
      <c r="S1213" s="9">
        <f t="shared" si="74"/>
        <v>42515.658113425925</v>
      </c>
      <c r="T1213" s="9">
        <f t="shared" si="75"/>
        <v>42530.658113425925</v>
      </c>
    </row>
    <row r="1214" spans="1:20" ht="43.5" x14ac:dyDescent="0.35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72"/>
        <v>129</v>
      </c>
      <c r="P1214">
        <f t="shared" si="73"/>
        <v>38.869999999999997</v>
      </c>
      <c r="Q1214" t="s">
        <v>8337</v>
      </c>
      <c r="R1214" t="s">
        <v>8338</v>
      </c>
      <c r="S1214" s="9">
        <f t="shared" si="74"/>
        <v>42318.741840277777</v>
      </c>
      <c r="T1214" s="9">
        <f t="shared" si="75"/>
        <v>42334.833333333336</v>
      </c>
    </row>
    <row r="1215" spans="1:20" ht="43.5" x14ac:dyDescent="0.35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72"/>
        <v>102</v>
      </c>
      <c r="P1215">
        <f t="shared" si="73"/>
        <v>61.53</v>
      </c>
      <c r="Q1215" t="s">
        <v>8337</v>
      </c>
      <c r="R1215" t="s">
        <v>8338</v>
      </c>
      <c r="S1215" s="9">
        <f t="shared" si="74"/>
        <v>42731.547453703701</v>
      </c>
      <c r="T1215" s="9">
        <f t="shared" si="75"/>
        <v>42766.547453703701</v>
      </c>
    </row>
    <row r="1216" spans="1:20" ht="43.5" x14ac:dyDescent="0.35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72"/>
        <v>132</v>
      </c>
      <c r="P1216">
        <f t="shared" si="73"/>
        <v>105.44</v>
      </c>
      <c r="Q1216" t="s">
        <v>8337</v>
      </c>
      <c r="R1216" t="s">
        <v>8338</v>
      </c>
      <c r="S1216" s="9">
        <f t="shared" si="74"/>
        <v>42104.632002314807</v>
      </c>
      <c r="T1216" s="9">
        <f t="shared" si="75"/>
        <v>42164.632002314807</v>
      </c>
    </row>
    <row r="1217" spans="1:20" ht="43.5" x14ac:dyDescent="0.35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72"/>
        <v>786</v>
      </c>
      <c r="P1217">
        <f t="shared" si="73"/>
        <v>71.59</v>
      </c>
      <c r="Q1217" t="s">
        <v>8337</v>
      </c>
      <c r="R1217" t="s">
        <v>8338</v>
      </c>
      <c r="S1217" s="9">
        <f t="shared" si="74"/>
        <v>41759.714768518512</v>
      </c>
      <c r="T1217" s="9">
        <f t="shared" si="75"/>
        <v>41789.714768518512</v>
      </c>
    </row>
    <row r="1218" spans="1:20" ht="29" x14ac:dyDescent="0.35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ref="O1218:O1281" si="76">ROUND((E1218/D1218)*100,0)</f>
        <v>146</v>
      </c>
      <c r="P1218">
        <f t="shared" ref="P1218:P1281" si="77">ROUND(E1218/L1218,2)</f>
        <v>91.88</v>
      </c>
      <c r="Q1218" t="s">
        <v>8337</v>
      </c>
      <c r="R1218" t="s">
        <v>8338</v>
      </c>
      <c r="S1218" s="9">
        <f t="shared" si="74"/>
        <v>42247.408067129632</v>
      </c>
      <c r="T1218" s="9">
        <f t="shared" si="75"/>
        <v>42279.752083333333</v>
      </c>
    </row>
    <row r="1219" spans="1:20" ht="43.5" x14ac:dyDescent="0.35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si="76"/>
        <v>103</v>
      </c>
      <c r="P1219">
        <f t="shared" si="77"/>
        <v>148.57</v>
      </c>
      <c r="Q1219" t="s">
        <v>8337</v>
      </c>
      <c r="R1219" t="s">
        <v>8338</v>
      </c>
      <c r="S1219" s="9">
        <f t="shared" ref="S1219:S1282" si="78">(J1219/86400)+25569+(-5/24)</f>
        <v>42535.6011574074</v>
      </c>
      <c r="T1219" s="9">
        <f t="shared" ref="T1219:T1282" si="79">(I1219/86400)+25569+(-5/24)</f>
        <v>42565.6011574074</v>
      </c>
    </row>
    <row r="1220" spans="1:20" ht="43.5" x14ac:dyDescent="0.35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76"/>
        <v>172</v>
      </c>
      <c r="P1220">
        <f t="shared" si="77"/>
        <v>174.21</v>
      </c>
      <c r="Q1220" t="s">
        <v>8337</v>
      </c>
      <c r="R1220" t="s">
        <v>8338</v>
      </c>
      <c r="S1220" s="9">
        <f t="shared" si="78"/>
        <v>42278.453703703701</v>
      </c>
      <c r="T1220" s="9">
        <f t="shared" si="79"/>
        <v>42308.916666666664</v>
      </c>
    </row>
    <row r="1221" spans="1:20" ht="29" x14ac:dyDescent="0.35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76"/>
        <v>159</v>
      </c>
      <c r="P1221">
        <f t="shared" si="77"/>
        <v>102.86</v>
      </c>
      <c r="Q1221" t="s">
        <v>8337</v>
      </c>
      <c r="R1221" t="s">
        <v>8338</v>
      </c>
      <c r="S1221" s="9">
        <f t="shared" si="78"/>
        <v>42633.253622685188</v>
      </c>
      <c r="T1221" s="9">
        <f t="shared" si="79"/>
        <v>42663.253622685188</v>
      </c>
    </row>
    <row r="1222" spans="1:20" ht="43.5" x14ac:dyDescent="0.35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76"/>
        <v>104</v>
      </c>
      <c r="P1222">
        <f t="shared" si="77"/>
        <v>111.18</v>
      </c>
      <c r="Q1222" t="s">
        <v>8337</v>
      </c>
      <c r="R1222" t="s">
        <v>8338</v>
      </c>
      <c r="S1222" s="9">
        <f t="shared" si="78"/>
        <v>42211.420277777775</v>
      </c>
      <c r="T1222" s="9">
        <f t="shared" si="79"/>
        <v>42241.420277777775</v>
      </c>
    </row>
    <row r="1223" spans="1:20" ht="43.5" x14ac:dyDescent="0.35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76"/>
        <v>111</v>
      </c>
      <c r="P1223">
        <f t="shared" si="77"/>
        <v>23.8</v>
      </c>
      <c r="Q1223" t="s">
        <v>8337</v>
      </c>
      <c r="R1223" t="s">
        <v>8338</v>
      </c>
      <c r="S1223" s="9">
        <f t="shared" si="78"/>
        <v>42680.267222222225</v>
      </c>
      <c r="T1223" s="9">
        <f t="shared" si="79"/>
        <v>42707.791666666664</v>
      </c>
    </row>
    <row r="1224" spans="1:20" ht="29" x14ac:dyDescent="0.35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76"/>
        <v>280</v>
      </c>
      <c r="P1224">
        <f t="shared" si="77"/>
        <v>81.27</v>
      </c>
      <c r="Q1224" t="s">
        <v>8337</v>
      </c>
      <c r="R1224" t="s">
        <v>8338</v>
      </c>
      <c r="S1224" s="9">
        <f t="shared" si="78"/>
        <v>42430.512118055551</v>
      </c>
      <c r="T1224" s="9">
        <f t="shared" si="79"/>
        <v>42460.958333333336</v>
      </c>
    </row>
    <row r="1225" spans="1:20" ht="29" x14ac:dyDescent="0.35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76"/>
        <v>112</v>
      </c>
      <c r="P1225">
        <f t="shared" si="77"/>
        <v>116.21</v>
      </c>
      <c r="Q1225" t="s">
        <v>8337</v>
      </c>
      <c r="R1225" t="s">
        <v>8338</v>
      </c>
      <c r="S1225" s="9">
        <f t="shared" si="78"/>
        <v>42653.968854166662</v>
      </c>
      <c r="T1225" s="9">
        <f t="shared" si="79"/>
        <v>42684.010520833333</v>
      </c>
    </row>
    <row r="1226" spans="1:20" ht="29" hidden="1" x14ac:dyDescent="0.35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76"/>
        <v>7</v>
      </c>
      <c r="P1226">
        <f t="shared" si="77"/>
        <v>58.89</v>
      </c>
      <c r="Q1226" t="s">
        <v>8324</v>
      </c>
      <c r="R1226" t="s">
        <v>8339</v>
      </c>
      <c r="S1226" s="9">
        <f t="shared" si="78"/>
        <v>41736.341458333329</v>
      </c>
      <c r="T1226" s="9">
        <f t="shared" si="79"/>
        <v>41796.341458333329</v>
      </c>
    </row>
    <row r="1227" spans="1:20" ht="43.5" hidden="1" x14ac:dyDescent="0.35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76"/>
        <v>4</v>
      </c>
      <c r="P1227">
        <f t="shared" si="77"/>
        <v>44</v>
      </c>
      <c r="Q1227" t="s">
        <v>8324</v>
      </c>
      <c r="R1227" t="s">
        <v>8339</v>
      </c>
      <c r="S1227" s="9">
        <f t="shared" si="78"/>
        <v>41509.697662037033</v>
      </c>
      <c r="T1227" s="9">
        <f t="shared" si="79"/>
        <v>41569.697662037033</v>
      </c>
    </row>
    <row r="1228" spans="1:20" ht="43.5" hidden="1" x14ac:dyDescent="0.35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76"/>
        <v>4</v>
      </c>
      <c r="P1228">
        <f t="shared" si="77"/>
        <v>48.43</v>
      </c>
      <c r="Q1228" t="s">
        <v>8324</v>
      </c>
      <c r="R1228" t="s">
        <v>8339</v>
      </c>
      <c r="S1228" s="9">
        <f t="shared" si="78"/>
        <v>41715.666446759256</v>
      </c>
      <c r="T1228" s="9">
        <f t="shared" si="79"/>
        <v>41749.833333333328</v>
      </c>
    </row>
    <row r="1229" spans="1:20" ht="43.5" hidden="1" x14ac:dyDescent="0.35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9">
        <f t="shared" si="78"/>
        <v>41827.710833333331</v>
      </c>
      <c r="T1229" s="9">
        <f t="shared" si="79"/>
        <v>41858.083333333328</v>
      </c>
    </row>
    <row r="1230" spans="1:20" ht="29" hidden="1" x14ac:dyDescent="0.35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76"/>
        <v>29</v>
      </c>
      <c r="P1230">
        <f t="shared" si="77"/>
        <v>61.04</v>
      </c>
      <c r="Q1230" t="s">
        <v>8324</v>
      </c>
      <c r="R1230" t="s">
        <v>8339</v>
      </c>
      <c r="S1230" s="9">
        <f t="shared" si="78"/>
        <v>40754.520925925921</v>
      </c>
      <c r="T1230" s="9">
        <f t="shared" si="79"/>
        <v>40814.520925925921</v>
      </c>
    </row>
    <row r="1231" spans="1:20" ht="43.5" hidden="1" x14ac:dyDescent="0.35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76"/>
        <v>1</v>
      </c>
      <c r="P1231">
        <f t="shared" si="77"/>
        <v>25</v>
      </c>
      <c r="Q1231" t="s">
        <v>8324</v>
      </c>
      <c r="R1231" t="s">
        <v>8339</v>
      </c>
      <c r="S1231" s="9">
        <f t="shared" si="78"/>
        <v>40985.251469907402</v>
      </c>
      <c r="T1231" s="9">
        <f t="shared" si="79"/>
        <v>41015.458333333328</v>
      </c>
    </row>
    <row r="1232" spans="1:20" ht="43.5" hidden="1" x14ac:dyDescent="0.35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9">
        <f t="shared" si="78"/>
        <v>40568.764236111107</v>
      </c>
      <c r="T1232" s="9">
        <f t="shared" si="79"/>
        <v>40598.764236111107</v>
      </c>
    </row>
    <row r="1233" spans="1:20" ht="43.5" hidden="1" x14ac:dyDescent="0.35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9">
        <f t="shared" si="78"/>
        <v>42193.733425925922</v>
      </c>
      <c r="T1233" s="9">
        <f t="shared" si="79"/>
        <v>42243.833333333336</v>
      </c>
    </row>
    <row r="1234" spans="1:20" ht="43.5" hidden="1" x14ac:dyDescent="0.35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76"/>
        <v>1</v>
      </c>
      <c r="P1234">
        <f t="shared" si="77"/>
        <v>40</v>
      </c>
      <c r="Q1234" t="s">
        <v>8324</v>
      </c>
      <c r="R1234" t="s">
        <v>8339</v>
      </c>
      <c r="S1234" s="9">
        <f t="shared" si="78"/>
        <v>41506.639699074069</v>
      </c>
      <c r="T1234" s="9">
        <f t="shared" si="79"/>
        <v>41553.639699074069</v>
      </c>
    </row>
    <row r="1235" spans="1:20" ht="43.5" hidden="1" x14ac:dyDescent="0.35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76"/>
        <v>12</v>
      </c>
      <c r="P1235">
        <f t="shared" si="77"/>
        <v>19.329999999999998</v>
      </c>
      <c r="Q1235" t="s">
        <v>8324</v>
      </c>
      <c r="R1235" t="s">
        <v>8339</v>
      </c>
      <c r="S1235" s="9">
        <f t="shared" si="78"/>
        <v>40939.740439814814</v>
      </c>
      <c r="T1235" s="9">
        <f t="shared" si="79"/>
        <v>40960.740439814814</v>
      </c>
    </row>
    <row r="1236" spans="1:20" ht="43.5" hidden="1" x14ac:dyDescent="0.35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9">
        <f t="shared" si="78"/>
        <v>42007.580347222225</v>
      </c>
      <c r="T1236" s="9">
        <f t="shared" si="79"/>
        <v>42037.580347222225</v>
      </c>
    </row>
    <row r="1237" spans="1:20" ht="43.5" hidden="1" x14ac:dyDescent="0.35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76"/>
        <v>3</v>
      </c>
      <c r="P1237">
        <f t="shared" si="77"/>
        <v>35</v>
      </c>
      <c r="Q1237" t="s">
        <v>8324</v>
      </c>
      <c r="R1237" t="s">
        <v>8339</v>
      </c>
      <c r="S1237" s="9">
        <f t="shared" si="78"/>
        <v>41582.927071759259</v>
      </c>
      <c r="T1237" s="9">
        <f t="shared" si="79"/>
        <v>41622.927071759259</v>
      </c>
    </row>
    <row r="1238" spans="1:20" hidden="1" x14ac:dyDescent="0.35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9">
        <f t="shared" si="78"/>
        <v>41110.47180555555</v>
      </c>
      <c r="T1238" s="9">
        <f t="shared" si="79"/>
        <v>41118.458333333328</v>
      </c>
    </row>
    <row r="1239" spans="1:20" ht="43.5" hidden="1" x14ac:dyDescent="0.35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9">
        <f t="shared" si="78"/>
        <v>41125.074826388889</v>
      </c>
      <c r="T1239" s="9">
        <f t="shared" si="79"/>
        <v>41145.074826388889</v>
      </c>
    </row>
    <row r="1240" spans="1:20" ht="43.5" hidden="1" x14ac:dyDescent="0.35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76"/>
        <v>18</v>
      </c>
      <c r="P1240">
        <f t="shared" si="77"/>
        <v>59.33</v>
      </c>
      <c r="Q1240" t="s">
        <v>8324</v>
      </c>
      <c r="R1240" t="s">
        <v>8339</v>
      </c>
      <c r="S1240" s="9">
        <f t="shared" si="78"/>
        <v>40731.402037037034</v>
      </c>
      <c r="T1240" s="9">
        <f t="shared" si="79"/>
        <v>40761.402037037034</v>
      </c>
    </row>
    <row r="1241" spans="1:20" ht="29" hidden="1" x14ac:dyDescent="0.35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9">
        <f t="shared" si="78"/>
        <v>40883.754247685181</v>
      </c>
      <c r="T1241" s="9">
        <f t="shared" si="79"/>
        <v>40913.754247685181</v>
      </c>
    </row>
    <row r="1242" spans="1:20" ht="29" hidden="1" x14ac:dyDescent="0.35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76"/>
        <v>3</v>
      </c>
      <c r="P1242">
        <f t="shared" si="77"/>
        <v>30.13</v>
      </c>
      <c r="Q1242" t="s">
        <v>8324</v>
      </c>
      <c r="R1242" t="s">
        <v>8339</v>
      </c>
      <c r="S1242" s="9">
        <f t="shared" si="78"/>
        <v>41408.831678240742</v>
      </c>
      <c r="T1242" s="9">
        <f t="shared" si="79"/>
        <v>41467.70208333333</v>
      </c>
    </row>
    <row r="1243" spans="1:20" ht="43.5" hidden="1" x14ac:dyDescent="0.35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76"/>
        <v>51</v>
      </c>
      <c r="P1243">
        <f t="shared" si="77"/>
        <v>74.62</v>
      </c>
      <c r="Q1243" t="s">
        <v>8324</v>
      </c>
      <c r="R1243" t="s">
        <v>8339</v>
      </c>
      <c r="S1243" s="9">
        <f t="shared" si="78"/>
        <v>41923.629398148143</v>
      </c>
      <c r="T1243" s="9">
        <f t="shared" si="79"/>
        <v>41946.040972222218</v>
      </c>
    </row>
    <row r="1244" spans="1:20" ht="43.5" hidden="1" x14ac:dyDescent="0.35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76"/>
        <v>1</v>
      </c>
      <c r="P1244">
        <f t="shared" si="77"/>
        <v>5</v>
      </c>
      <c r="Q1244" t="s">
        <v>8324</v>
      </c>
      <c r="R1244" t="s">
        <v>8339</v>
      </c>
      <c r="S1244" s="9">
        <f t="shared" si="78"/>
        <v>40781.957199074073</v>
      </c>
      <c r="T1244" s="9">
        <f t="shared" si="79"/>
        <v>40797.345833333333</v>
      </c>
    </row>
    <row r="1245" spans="1:20" ht="43.5" hidden="1" x14ac:dyDescent="0.35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76"/>
        <v>14</v>
      </c>
      <c r="P1245">
        <f t="shared" si="77"/>
        <v>44.5</v>
      </c>
      <c r="Q1245" t="s">
        <v>8324</v>
      </c>
      <c r="R1245" t="s">
        <v>8339</v>
      </c>
      <c r="S1245" s="9">
        <f t="shared" si="78"/>
        <v>40671.670960648145</v>
      </c>
      <c r="T1245" s="9">
        <f t="shared" si="79"/>
        <v>40732.666666666664</v>
      </c>
    </row>
    <row r="1246" spans="1:20" ht="43.5" x14ac:dyDescent="0.35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76"/>
        <v>104</v>
      </c>
      <c r="P1246">
        <f t="shared" si="77"/>
        <v>46.13</v>
      </c>
      <c r="Q1246" t="s">
        <v>8324</v>
      </c>
      <c r="R1246" t="s">
        <v>8325</v>
      </c>
      <c r="S1246" s="9">
        <f t="shared" si="78"/>
        <v>41355.617164351854</v>
      </c>
      <c r="T1246" s="9">
        <f t="shared" si="79"/>
        <v>41386.666666666664</v>
      </c>
    </row>
    <row r="1247" spans="1:20" ht="43.5" x14ac:dyDescent="0.35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76"/>
        <v>120</v>
      </c>
      <c r="P1247">
        <f t="shared" si="77"/>
        <v>141.47</v>
      </c>
      <c r="Q1247" t="s">
        <v>8324</v>
      </c>
      <c r="R1247" t="s">
        <v>8325</v>
      </c>
      <c r="S1247" s="9">
        <f t="shared" si="78"/>
        <v>41774.391597222224</v>
      </c>
      <c r="T1247" s="9">
        <f t="shared" si="79"/>
        <v>41804.391597222224</v>
      </c>
    </row>
    <row r="1248" spans="1:20" ht="43.5" x14ac:dyDescent="0.35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76"/>
        <v>117</v>
      </c>
      <c r="P1248">
        <f t="shared" si="77"/>
        <v>75.48</v>
      </c>
      <c r="Q1248" t="s">
        <v>8324</v>
      </c>
      <c r="R1248" t="s">
        <v>8325</v>
      </c>
      <c r="S1248" s="9">
        <f t="shared" si="78"/>
        <v>40837.835057870368</v>
      </c>
      <c r="T1248" s="9">
        <f t="shared" si="79"/>
        <v>40882.876724537033</v>
      </c>
    </row>
    <row r="1249" spans="1:20" ht="29" x14ac:dyDescent="0.35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76"/>
        <v>122</v>
      </c>
      <c r="P1249">
        <f t="shared" si="77"/>
        <v>85.5</v>
      </c>
      <c r="Q1249" t="s">
        <v>8324</v>
      </c>
      <c r="R1249" t="s">
        <v>8325</v>
      </c>
      <c r="S1249" s="9">
        <f t="shared" si="78"/>
        <v>41370.083969907406</v>
      </c>
      <c r="T1249" s="9">
        <f t="shared" si="79"/>
        <v>41400.083969907406</v>
      </c>
    </row>
    <row r="1250" spans="1:20" ht="29" x14ac:dyDescent="0.35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76"/>
        <v>152</v>
      </c>
      <c r="P1250">
        <f t="shared" si="77"/>
        <v>64.25</v>
      </c>
      <c r="Q1250" t="s">
        <v>8324</v>
      </c>
      <c r="R1250" t="s">
        <v>8325</v>
      </c>
      <c r="S1250" s="9">
        <f t="shared" si="78"/>
        <v>41767.448530092588</v>
      </c>
      <c r="T1250" s="9">
        <f t="shared" si="79"/>
        <v>41803.082638888889</v>
      </c>
    </row>
    <row r="1251" spans="1:20" ht="43.5" x14ac:dyDescent="0.35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76"/>
        <v>104</v>
      </c>
      <c r="P1251">
        <f t="shared" si="77"/>
        <v>64.47</v>
      </c>
      <c r="Q1251" t="s">
        <v>8324</v>
      </c>
      <c r="R1251" t="s">
        <v>8325</v>
      </c>
      <c r="S1251" s="9">
        <f t="shared" si="78"/>
        <v>41067.532534722217</v>
      </c>
      <c r="T1251" s="9">
        <f t="shared" si="79"/>
        <v>41097.532534722217</v>
      </c>
    </row>
    <row r="1252" spans="1:20" ht="43.5" x14ac:dyDescent="0.35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76"/>
        <v>200</v>
      </c>
      <c r="P1252">
        <f t="shared" si="77"/>
        <v>118.2</v>
      </c>
      <c r="Q1252" t="s">
        <v>8324</v>
      </c>
      <c r="R1252" t="s">
        <v>8325</v>
      </c>
      <c r="S1252" s="9">
        <f t="shared" si="78"/>
        <v>41843.434386574074</v>
      </c>
      <c r="T1252" s="9">
        <f t="shared" si="79"/>
        <v>41888.434386574074</v>
      </c>
    </row>
    <row r="1253" spans="1:20" ht="29" x14ac:dyDescent="0.35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76"/>
        <v>102</v>
      </c>
      <c r="P1253">
        <f t="shared" si="77"/>
        <v>82.54</v>
      </c>
      <c r="Q1253" t="s">
        <v>8324</v>
      </c>
      <c r="R1253" t="s">
        <v>8325</v>
      </c>
      <c r="S1253" s="9">
        <f t="shared" si="78"/>
        <v>40751.606099537035</v>
      </c>
      <c r="T1253" s="9">
        <f t="shared" si="79"/>
        <v>40811.606099537035</v>
      </c>
    </row>
    <row r="1254" spans="1:20" ht="43.5" x14ac:dyDescent="0.35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76"/>
        <v>138</v>
      </c>
      <c r="P1254">
        <f t="shared" si="77"/>
        <v>34.17</v>
      </c>
      <c r="Q1254" t="s">
        <v>8324</v>
      </c>
      <c r="R1254" t="s">
        <v>8325</v>
      </c>
      <c r="S1254" s="9">
        <f t="shared" si="78"/>
        <v>41543.779733796291</v>
      </c>
      <c r="T1254" s="9">
        <f t="shared" si="79"/>
        <v>41571.779733796291</v>
      </c>
    </row>
    <row r="1255" spans="1:20" ht="43.5" x14ac:dyDescent="0.35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76"/>
        <v>303833</v>
      </c>
      <c r="P1255">
        <f t="shared" si="77"/>
        <v>42.73</v>
      </c>
      <c r="Q1255" t="s">
        <v>8324</v>
      </c>
      <c r="R1255" t="s">
        <v>8325</v>
      </c>
      <c r="S1255" s="9">
        <f t="shared" si="78"/>
        <v>41855.575312499997</v>
      </c>
      <c r="T1255" s="9">
        <f t="shared" si="79"/>
        <v>41885.575312499997</v>
      </c>
    </row>
    <row r="1256" spans="1:20" ht="43.5" x14ac:dyDescent="0.35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76"/>
        <v>199</v>
      </c>
      <c r="P1256">
        <f t="shared" si="77"/>
        <v>94.49</v>
      </c>
      <c r="Q1256" t="s">
        <v>8324</v>
      </c>
      <c r="R1256" t="s">
        <v>8325</v>
      </c>
      <c r="S1256" s="9">
        <f t="shared" si="78"/>
        <v>40487.413032407407</v>
      </c>
      <c r="T1256" s="9">
        <f t="shared" si="79"/>
        <v>40543.999305555553</v>
      </c>
    </row>
    <row r="1257" spans="1:20" ht="43.5" x14ac:dyDescent="0.35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76"/>
        <v>202</v>
      </c>
      <c r="P1257">
        <f t="shared" si="77"/>
        <v>55.7</v>
      </c>
      <c r="Q1257" t="s">
        <v>8324</v>
      </c>
      <c r="R1257" t="s">
        <v>8325</v>
      </c>
      <c r="S1257" s="9">
        <f t="shared" si="78"/>
        <v>41579.637175925927</v>
      </c>
      <c r="T1257" s="9">
        <f t="shared" si="79"/>
        <v>41609.678842592592</v>
      </c>
    </row>
    <row r="1258" spans="1:20" ht="43.5" x14ac:dyDescent="0.35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76"/>
        <v>118</v>
      </c>
      <c r="P1258">
        <f t="shared" si="77"/>
        <v>98.03</v>
      </c>
      <c r="Q1258" t="s">
        <v>8324</v>
      </c>
      <c r="R1258" t="s">
        <v>8325</v>
      </c>
      <c r="S1258" s="9">
        <f t="shared" si="78"/>
        <v>40921.711006944439</v>
      </c>
      <c r="T1258" s="9">
        <f t="shared" si="79"/>
        <v>40951.711006944439</v>
      </c>
    </row>
    <row r="1259" spans="1:20" ht="43.5" x14ac:dyDescent="0.35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76"/>
        <v>295</v>
      </c>
      <c r="P1259">
        <f t="shared" si="77"/>
        <v>92.1</v>
      </c>
      <c r="Q1259" t="s">
        <v>8324</v>
      </c>
      <c r="R1259" t="s">
        <v>8325</v>
      </c>
      <c r="S1259" s="9">
        <f t="shared" si="78"/>
        <v>40586.877199074072</v>
      </c>
      <c r="T1259" s="9">
        <f t="shared" si="79"/>
        <v>40635.835532407407</v>
      </c>
    </row>
    <row r="1260" spans="1:20" ht="43.5" x14ac:dyDescent="0.35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76"/>
        <v>213</v>
      </c>
      <c r="P1260">
        <f t="shared" si="77"/>
        <v>38.18</v>
      </c>
      <c r="Q1260" t="s">
        <v>8324</v>
      </c>
      <c r="R1260" t="s">
        <v>8325</v>
      </c>
      <c r="S1260" s="9">
        <f t="shared" si="78"/>
        <v>41487.402916666666</v>
      </c>
      <c r="T1260" s="9">
        <f t="shared" si="79"/>
        <v>41517.402916666666</v>
      </c>
    </row>
    <row r="1261" spans="1:20" ht="29" x14ac:dyDescent="0.35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76"/>
        <v>104</v>
      </c>
      <c r="P1261">
        <f t="shared" si="77"/>
        <v>27.15</v>
      </c>
      <c r="Q1261" t="s">
        <v>8324</v>
      </c>
      <c r="R1261" t="s">
        <v>8325</v>
      </c>
      <c r="S1261" s="9">
        <f t="shared" si="78"/>
        <v>41766.762314814812</v>
      </c>
      <c r="T1261" s="9">
        <f t="shared" si="79"/>
        <v>41798.957638888889</v>
      </c>
    </row>
    <row r="1262" spans="1:20" ht="43.5" x14ac:dyDescent="0.35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76"/>
        <v>114</v>
      </c>
      <c r="P1262">
        <f t="shared" si="77"/>
        <v>50.69</v>
      </c>
      <c r="Q1262" t="s">
        <v>8324</v>
      </c>
      <c r="R1262" t="s">
        <v>8325</v>
      </c>
      <c r="S1262" s="9">
        <f t="shared" si="78"/>
        <v>41666.63449074074</v>
      </c>
      <c r="T1262" s="9">
        <f t="shared" si="79"/>
        <v>41696.63449074074</v>
      </c>
    </row>
    <row r="1263" spans="1:20" ht="29" x14ac:dyDescent="0.35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76"/>
        <v>101</v>
      </c>
      <c r="P1263">
        <f t="shared" si="77"/>
        <v>38.94</v>
      </c>
      <c r="Q1263" t="s">
        <v>8324</v>
      </c>
      <c r="R1263" t="s">
        <v>8325</v>
      </c>
      <c r="S1263" s="9">
        <f t="shared" si="78"/>
        <v>41638.134571759256</v>
      </c>
      <c r="T1263" s="9">
        <f t="shared" si="79"/>
        <v>41668.134571759256</v>
      </c>
    </row>
    <row r="1264" spans="1:20" ht="43.5" x14ac:dyDescent="0.35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76"/>
        <v>125</v>
      </c>
      <c r="P1264">
        <f t="shared" si="77"/>
        <v>77.64</v>
      </c>
      <c r="Q1264" t="s">
        <v>8324</v>
      </c>
      <c r="R1264" t="s">
        <v>8325</v>
      </c>
      <c r="S1264" s="9">
        <f t="shared" si="78"/>
        <v>41656.554305555554</v>
      </c>
      <c r="T1264" s="9">
        <f t="shared" si="79"/>
        <v>41686.554305555554</v>
      </c>
    </row>
    <row r="1265" spans="1:20" ht="29" x14ac:dyDescent="0.35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76"/>
        <v>119</v>
      </c>
      <c r="P1265">
        <f t="shared" si="77"/>
        <v>43.54</v>
      </c>
      <c r="Q1265" t="s">
        <v>8324</v>
      </c>
      <c r="R1265" t="s">
        <v>8325</v>
      </c>
      <c r="S1265" s="9">
        <f t="shared" si="78"/>
        <v>41691.875810185185</v>
      </c>
      <c r="T1265" s="9">
        <f t="shared" si="79"/>
        <v>41726.833333333328</v>
      </c>
    </row>
    <row r="1266" spans="1:20" ht="43.5" x14ac:dyDescent="0.35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76"/>
        <v>166</v>
      </c>
      <c r="P1266">
        <f t="shared" si="77"/>
        <v>31.82</v>
      </c>
      <c r="Q1266" t="s">
        <v>8324</v>
      </c>
      <c r="R1266" t="s">
        <v>8325</v>
      </c>
      <c r="S1266" s="9">
        <f t="shared" si="78"/>
        <v>41547.454664351848</v>
      </c>
      <c r="T1266" s="9">
        <f t="shared" si="79"/>
        <v>41576.454664351848</v>
      </c>
    </row>
    <row r="1267" spans="1:20" ht="58" x14ac:dyDescent="0.35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76"/>
        <v>119</v>
      </c>
      <c r="P1267">
        <f t="shared" si="77"/>
        <v>63.18</v>
      </c>
      <c r="Q1267" t="s">
        <v>8324</v>
      </c>
      <c r="R1267" t="s">
        <v>8325</v>
      </c>
      <c r="S1267" s="9">
        <f t="shared" si="78"/>
        <v>40465.446932870364</v>
      </c>
      <c r="T1267" s="9">
        <f t="shared" si="79"/>
        <v>40512.446932870364</v>
      </c>
    </row>
    <row r="1268" spans="1:20" ht="29" x14ac:dyDescent="0.35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76"/>
        <v>100</v>
      </c>
      <c r="P1268">
        <f t="shared" si="77"/>
        <v>190.9</v>
      </c>
      <c r="Q1268" t="s">
        <v>8324</v>
      </c>
      <c r="R1268" t="s">
        <v>8325</v>
      </c>
      <c r="S1268" s="9">
        <f t="shared" si="78"/>
        <v>41620.668344907404</v>
      </c>
      <c r="T1268" s="9">
        <f t="shared" si="79"/>
        <v>41650.668344907404</v>
      </c>
    </row>
    <row r="1269" spans="1:20" ht="43.5" x14ac:dyDescent="0.35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76"/>
        <v>102</v>
      </c>
      <c r="P1269">
        <f t="shared" si="77"/>
        <v>140.86000000000001</v>
      </c>
      <c r="Q1269" t="s">
        <v>8324</v>
      </c>
      <c r="R1269" t="s">
        <v>8325</v>
      </c>
      <c r="S1269" s="9">
        <f t="shared" si="78"/>
        <v>41449.376828703702</v>
      </c>
      <c r="T1269" s="9">
        <f t="shared" si="79"/>
        <v>41479.376828703702</v>
      </c>
    </row>
    <row r="1270" spans="1:20" ht="29" x14ac:dyDescent="0.35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76"/>
        <v>117</v>
      </c>
      <c r="P1270">
        <f t="shared" si="77"/>
        <v>76.92</v>
      </c>
      <c r="Q1270" t="s">
        <v>8324</v>
      </c>
      <c r="R1270" t="s">
        <v>8325</v>
      </c>
      <c r="S1270" s="9">
        <f t="shared" si="78"/>
        <v>41507.637118055551</v>
      </c>
      <c r="T1270" s="9">
        <f t="shared" si="79"/>
        <v>41537.637118055551</v>
      </c>
    </row>
    <row r="1271" spans="1:20" ht="43.5" x14ac:dyDescent="0.35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76"/>
        <v>109</v>
      </c>
      <c r="P1271">
        <f t="shared" si="77"/>
        <v>99.16</v>
      </c>
      <c r="Q1271" t="s">
        <v>8324</v>
      </c>
      <c r="R1271" t="s">
        <v>8325</v>
      </c>
      <c r="S1271" s="9">
        <f t="shared" si="78"/>
        <v>42445.614722222221</v>
      </c>
      <c r="T1271" s="9">
        <f t="shared" si="79"/>
        <v>42475.791666666664</v>
      </c>
    </row>
    <row r="1272" spans="1:20" ht="29" x14ac:dyDescent="0.35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76"/>
        <v>115</v>
      </c>
      <c r="P1272">
        <f t="shared" si="77"/>
        <v>67.88</v>
      </c>
      <c r="Q1272" t="s">
        <v>8324</v>
      </c>
      <c r="R1272" t="s">
        <v>8325</v>
      </c>
      <c r="S1272" s="9">
        <f t="shared" si="78"/>
        <v>40933.648634259254</v>
      </c>
      <c r="T1272" s="9">
        <f t="shared" si="79"/>
        <v>40993.60696759259</v>
      </c>
    </row>
    <row r="1273" spans="1:20" ht="43.5" x14ac:dyDescent="0.35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76"/>
        <v>102</v>
      </c>
      <c r="P1273">
        <f t="shared" si="77"/>
        <v>246.29</v>
      </c>
      <c r="Q1273" t="s">
        <v>8324</v>
      </c>
      <c r="R1273" t="s">
        <v>8325</v>
      </c>
      <c r="S1273" s="9">
        <f t="shared" si="78"/>
        <v>41561.475219907406</v>
      </c>
      <c r="T1273" s="9">
        <f t="shared" si="79"/>
        <v>41591.516886574071</v>
      </c>
    </row>
    <row r="1274" spans="1:20" ht="43.5" x14ac:dyDescent="0.35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76"/>
        <v>106</v>
      </c>
      <c r="P1274">
        <f t="shared" si="77"/>
        <v>189.29</v>
      </c>
      <c r="Q1274" t="s">
        <v>8324</v>
      </c>
      <c r="R1274" t="s">
        <v>8325</v>
      </c>
      <c r="S1274" s="9">
        <f t="shared" si="78"/>
        <v>40274.536793981482</v>
      </c>
      <c r="T1274" s="9">
        <f t="shared" si="79"/>
        <v>40343.958333333328</v>
      </c>
    </row>
    <row r="1275" spans="1:20" ht="29" x14ac:dyDescent="0.35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76"/>
        <v>104</v>
      </c>
      <c r="P1275">
        <f t="shared" si="77"/>
        <v>76.67</v>
      </c>
      <c r="Q1275" t="s">
        <v>8324</v>
      </c>
      <c r="R1275" t="s">
        <v>8325</v>
      </c>
      <c r="S1275" s="9">
        <f t="shared" si="78"/>
        <v>41852.521886574068</v>
      </c>
      <c r="T1275" s="9">
        <f t="shared" si="79"/>
        <v>41882.521886574068</v>
      </c>
    </row>
    <row r="1276" spans="1:20" ht="43.5" x14ac:dyDescent="0.35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76"/>
        <v>155</v>
      </c>
      <c r="P1276">
        <f t="shared" si="77"/>
        <v>82.96</v>
      </c>
      <c r="Q1276" t="s">
        <v>8324</v>
      </c>
      <c r="R1276" t="s">
        <v>8325</v>
      </c>
      <c r="S1276" s="9">
        <f t="shared" si="78"/>
        <v>41116.481770833328</v>
      </c>
      <c r="T1276" s="9">
        <f t="shared" si="79"/>
        <v>41151.481770833328</v>
      </c>
    </row>
    <row r="1277" spans="1:20" ht="43.5" x14ac:dyDescent="0.35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76"/>
        <v>162</v>
      </c>
      <c r="P1277">
        <f t="shared" si="77"/>
        <v>62.52</v>
      </c>
      <c r="Q1277" t="s">
        <v>8324</v>
      </c>
      <c r="R1277" t="s">
        <v>8325</v>
      </c>
      <c r="S1277" s="9">
        <f t="shared" si="78"/>
        <v>41458.659571759257</v>
      </c>
      <c r="T1277" s="9">
        <f t="shared" si="79"/>
        <v>41493.659571759257</v>
      </c>
    </row>
    <row r="1278" spans="1:20" ht="29" x14ac:dyDescent="0.35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76"/>
        <v>104</v>
      </c>
      <c r="P1278">
        <f t="shared" si="77"/>
        <v>46.07</v>
      </c>
      <c r="Q1278" t="s">
        <v>8324</v>
      </c>
      <c r="R1278" t="s">
        <v>8325</v>
      </c>
      <c r="S1278" s="9">
        <f t="shared" si="78"/>
        <v>40007.49591435185</v>
      </c>
      <c r="T1278" s="9">
        <f t="shared" si="79"/>
        <v>40056.958333333328</v>
      </c>
    </row>
    <row r="1279" spans="1:20" ht="43.5" x14ac:dyDescent="0.35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76"/>
        <v>106</v>
      </c>
      <c r="P1279">
        <f t="shared" si="77"/>
        <v>38.54</v>
      </c>
      <c r="Q1279" t="s">
        <v>8324</v>
      </c>
      <c r="R1279" t="s">
        <v>8325</v>
      </c>
      <c r="S1279" s="9">
        <f t="shared" si="78"/>
        <v>41121.35355324074</v>
      </c>
      <c r="T1279" s="9">
        <f t="shared" si="79"/>
        <v>41156.35355324074</v>
      </c>
    </row>
    <row r="1280" spans="1:20" ht="43.5" x14ac:dyDescent="0.35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76"/>
        <v>155</v>
      </c>
      <c r="P1280">
        <f t="shared" si="77"/>
        <v>53.01</v>
      </c>
      <c r="Q1280" t="s">
        <v>8324</v>
      </c>
      <c r="R1280" t="s">
        <v>8325</v>
      </c>
      <c r="S1280" s="9">
        <f t="shared" si="78"/>
        <v>41786.346828703703</v>
      </c>
      <c r="T1280" s="9">
        <f t="shared" si="79"/>
        <v>41814.875</v>
      </c>
    </row>
    <row r="1281" spans="1:20" ht="43.5" x14ac:dyDescent="0.35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76"/>
        <v>111</v>
      </c>
      <c r="P1281">
        <f t="shared" si="77"/>
        <v>73.36</v>
      </c>
      <c r="Q1281" t="s">
        <v>8324</v>
      </c>
      <c r="R1281" t="s">
        <v>8325</v>
      </c>
      <c r="S1281" s="9">
        <f t="shared" si="78"/>
        <v>41681.890856481477</v>
      </c>
      <c r="T1281" s="9">
        <f t="shared" si="79"/>
        <v>41721.849189814813</v>
      </c>
    </row>
    <row r="1282" spans="1:20" ht="43.5" x14ac:dyDescent="0.35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ref="O1282:O1345" si="80">ROUND((E1282/D1282)*100,0)</f>
        <v>111</v>
      </c>
      <c r="P1282">
        <f t="shared" ref="P1282:P1345" si="81">ROUND(E1282/L1282,2)</f>
        <v>127.98</v>
      </c>
      <c r="Q1282" t="s">
        <v>8324</v>
      </c>
      <c r="R1282" t="s">
        <v>8325</v>
      </c>
      <c r="S1282" s="9">
        <f t="shared" si="78"/>
        <v>40513.54923611111</v>
      </c>
      <c r="T1282" s="9">
        <f t="shared" si="79"/>
        <v>40603.54923611111</v>
      </c>
    </row>
    <row r="1283" spans="1:20" ht="43.5" x14ac:dyDescent="0.35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si="80"/>
        <v>111</v>
      </c>
      <c r="P1283">
        <f t="shared" si="81"/>
        <v>104.73</v>
      </c>
      <c r="Q1283" t="s">
        <v>8324</v>
      </c>
      <c r="R1283" t="s">
        <v>8325</v>
      </c>
      <c r="S1283" s="9">
        <f t="shared" ref="S1283:S1346" si="82">(J1283/86400)+25569+(-5/24)</f>
        <v>41463.535138888888</v>
      </c>
      <c r="T1283" s="9">
        <f t="shared" ref="T1283:T1346" si="83">(I1283/86400)+25569+(-5/24)</f>
        <v>41483.535138888888</v>
      </c>
    </row>
    <row r="1284" spans="1:20" ht="43.5" x14ac:dyDescent="0.35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80"/>
        <v>124</v>
      </c>
      <c r="P1284">
        <f t="shared" si="81"/>
        <v>67.67</v>
      </c>
      <c r="Q1284" t="s">
        <v>8324</v>
      </c>
      <c r="R1284" t="s">
        <v>8325</v>
      </c>
      <c r="S1284" s="9">
        <f t="shared" si="82"/>
        <v>41586.266840277771</v>
      </c>
      <c r="T1284" s="9">
        <f t="shared" si="83"/>
        <v>41616.999305555553</v>
      </c>
    </row>
    <row r="1285" spans="1:20" ht="43.5" x14ac:dyDescent="0.35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80"/>
        <v>211</v>
      </c>
      <c r="P1285">
        <f t="shared" si="81"/>
        <v>95.93</v>
      </c>
      <c r="Q1285" t="s">
        <v>8324</v>
      </c>
      <c r="R1285" t="s">
        <v>8325</v>
      </c>
      <c r="S1285" s="9">
        <f t="shared" si="82"/>
        <v>41320.50913194444</v>
      </c>
      <c r="T1285" s="9">
        <f t="shared" si="83"/>
        <v>41343.958333333328</v>
      </c>
    </row>
    <row r="1286" spans="1:20" ht="43.5" x14ac:dyDescent="0.35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80"/>
        <v>101</v>
      </c>
      <c r="P1286">
        <f t="shared" si="81"/>
        <v>65.16</v>
      </c>
      <c r="Q1286" t="s">
        <v>8316</v>
      </c>
      <c r="R1286" t="s">
        <v>8317</v>
      </c>
      <c r="S1286" s="9">
        <f t="shared" si="82"/>
        <v>42712.026412037034</v>
      </c>
      <c r="T1286" s="9">
        <f t="shared" si="83"/>
        <v>42735.499305555553</v>
      </c>
    </row>
    <row r="1287" spans="1:20" ht="43.5" x14ac:dyDescent="0.35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80"/>
        <v>102</v>
      </c>
      <c r="P1287">
        <f t="shared" si="81"/>
        <v>32.270000000000003</v>
      </c>
      <c r="Q1287" t="s">
        <v>8316</v>
      </c>
      <c r="R1287" t="s">
        <v>8317</v>
      </c>
      <c r="S1287" s="9">
        <f t="shared" si="82"/>
        <v>42160.374710648146</v>
      </c>
      <c r="T1287" s="9">
        <f t="shared" si="83"/>
        <v>42175.374710648146</v>
      </c>
    </row>
    <row r="1288" spans="1:20" ht="43.5" x14ac:dyDescent="0.35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80"/>
        <v>108</v>
      </c>
      <c r="P1288">
        <f t="shared" si="81"/>
        <v>81.25</v>
      </c>
      <c r="Q1288" t="s">
        <v>8316</v>
      </c>
      <c r="R1288" t="s">
        <v>8317</v>
      </c>
      <c r="S1288" s="9">
        <f t="shared" si="82"/>
        <v>42039.176238425927</v>
      </c>
      <c r="T1288" s="9">
        <f t="shared" si="83"/>
        <v>42052.374999999993</v>
      </c>
    </row>
    <row r="1289" spans="1:20" ht="58" x14ac:dyDescent="0.35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9">
        <f t="shared" si="82"/>
        <v>42107.412685185183</v>
      </c>
      <c r="T1289" s="9">
        <f t="shared" si="83"/>
        <v>42167.412685185183</v>
      </c>
    </row>
    <row r="1290" spans="1:20" ht="43.5" x14ac:dyDescent="0.35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80"/>
        <v>100</v>
      </c>
      <c r="P1290">
        <f t="shared" si="81"/>
        <v>65.87</v>
      </c>
      <c r="Q1290" t="s">
        <v>8316</v>
      </c>
      <c r="R1290" t="s">
        <v>8317</v>
      </c>
      <c r="S1290" s="9">
        <f t="shared" si="82"/>
        <v>42560.946331018517</v>
      </c>
      <c r="T1290" s="9">
        <f t="shared" si="83"/>
        <v>42591.958333333336</v>
      </c>
    </row>
    <row r="1291" spans="1:20" ht="29" x14ac:dyDescent="0.35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80"/>
        <v>125</v>
      </c>
      <c r="P1291">
        <f t="shared" si="81"/>
        <v>36.08</v>
      </c>
      <c r="Q1291" t="s">
        <v>8316</v>
      </c>
      <c r="R1291" t="s">
        <v>8317</v>
      </c>
      <c r="S1291" s="9">
        <f t="shared" si="82"/>
        <v>42708.926446759258</v>
      </c>
      <c r="T1291" s="9">
        <f t="shared" si="83"/>
        <v>42738.926446759258</v>
      </c>
    </row>
    <row r="1292" spans="1:20" ht="29" x14ac:dyDescent="0.35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80"/>
        <v>109</v>
      </c>
      <c r="P1292">
        <f t="shared" si="81"/>
        <v>44.19</v>
      </c>
      <c r="Q1292" t="s">
        <v>8316</v>
      </c>
      <c r="R1292" t="s">
        <v>8317</v>
      </c>
      <c r="S1292" s="9">
        <f t="shared" si="82"/>
        <v>42086.406608796293</v>
      </c>
      <c r="T1292" s="9">
        <f t="shared" si="83"/>
        <v>42117.082638888889</v>
      </c>
    </row>
    <row r="1293" spans="1:20" ht="43.5" x14ac:dyDescent="0.35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80"/>
        <v>146</v>
      </c>
      <c r="P1293">
        <f t="shared" si="81"/>
        <v>104.07</v>
      </c>
      <c r="Q1293" t="s">
        <v>8316</v>
      </c>
      <c r="R1293" t="s">
        <v>8317</v>
      </c>
      <c r="S1293" s="9">
        <f t="shared" si="82"/>
        <v>42064.444340277776</v>
      </c>
      <c r="T1293" s="9">
        <f t="shared" si="83"/>
        <v>42101.083333333336</v>
      </c>
    </row>
    <row r="1294" spans="1:20" ht="43.5" x14ac:dyDescent="0.35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80"/>
        <v>110</v>
      </c>
      <c r="P1294">
        <f t="shared" si="81"/>
        <v>35.96</v>
      </c>
      <c r="Q1294" t="s">
        <v>8316</v>
      </c>
      <c r="R1294" t="s">
        <v>8317</v>
      </c>
      <c r="S1294" s="9">
        <f t="shared" si="82"/>
        <v>42256.555879629632</v>
      </c>
      <c r="T1294" s="9">
        <f t="shared" si="83"/>
        <v>42283.749305555553</v>
      </c>
    </row>
    <row r="1295" spans="1:20" ht="43.5" x14ac:dyDescent="0.35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80"/>
        <v>102</v>
      </c>
      <c r="P1295">
        <f t="shared" si="81"/>
        <v>127.79</v>
      </c>
      <c r="Q1295" t="s">
        <v>8316</v>
      </c>
      <c r="R1295" t="s">
        <v>8317</v>
      </c>
      <c r="S1295" s="9">
        <f t="shared" si="82"/>
        <v>42292.492719907408</v>
      </c>
      <c r="T1295" s="9">
        <f t="shared" si="83"/>
        <v>42322.534386574072</v>
      </c>
    </row>
    <row r="1296" spans="1:20" ht="43.5" x14ac:dyDescent="0.35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80"/>
        <v>122</v>
      </c>
      <c r="P1296">
        <f t="shared" si="81"/>
        <v>27.73</v>
      </c>
      <c r="Q1296" t="s">
        <v>8316</v>
      </c>
      <c r="R1296" t="s">
        <v>8317</v>
      </c>
      <c r="S1296" s="9">
        <f t="shared" si="82"/>
        <v>42278.245335648149</v>
      </c>
      <c r="T1296" s="9">
        <f t="shared" si="83"/>
        <v>42296.249999999993</v>
      </c>
    </row>
    <row r="1297" spans="1:20" ht="43.5" x14ac:dyDescent="0.35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80"/>
        <v>102</v>
      </c>
      <c r="P1297">
        <f t="shared" si="81"/>
        <v>39.83</v>
      </c>
      <c r="Q1297" t="s">
        <v>8316</v>
      </c>
      <c r="R1297" t="s">
        <v>8317</v>
      </c>
      <c r="S1297" s="9">
        <f t="shared" si="82"/>
        <v>42184.364548611113</v>
      </c>
      <c r="T1297" s="9">
        <f t="shared" si="83"/>
        <v>42214.499999999993</v>
      </c>
    </row>
    <row r="1298" spans="1:20" ht="43.5" x14ac:dyDescent="0.35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80"/>
        <v>141</v>
      </c>
      <c r="P1298">
        <f t="shared" si="81"/>
        <v>52.17</v>
      </c>
      <c r="Q1298" t="s">
        <v>8316</v>
      </c>
      <c r="R1298" t="s">
        <v>8317</v>
      </c>
      <c r="S1298" s="9">
        <f t="shared" si="82"/>
        <v>42422.842280092591</v>
      </c>
      <c r="T1298" s="9">
        <f t="shared" si="83"/>
        <v>42442.800613425927</v>
      </c>
    </row>
    <row r="1299" spans="1:20" ht="43.5" x14ac:dyDescent="0.35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80"/>
        <v>110</v>
      </c>
      <c r="P1299">
        <f t="shared" si="81"/>
        <v>92.04</v>
      </c>
      <c r="Q1299" t="s">
        <v>8316</v>
      </c>
      <c r="R1299" t="s">
        <v>8317</v>
      </c>
      <c r="S1299" s="9">
        <f t="shared" si="82"/>
        <v>42461.538865740738</v>
      </c>
      <c r="T1299" s="9">
        <f t="shared" si="83"/>
        <v>42491.538865740738</v>
      </c>
    </row>
    <row r="1300" spans="1:20" ht="43.5" x14ac:dyDescent="0.35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80"/>
        <v>105</v>
      </c>
      <c r="P1300">
        <f t="shared" si="81"/>
        <v>63.42</v>
      </c>
      <c r="Q1300" t="s">
        <v>8316</v>
      </c>
      <c r="R1300" t="s">
        <v>8317</v>
      </c>
      <c r="S1300" s="9">
        <f t="shared" si="82"/>
        <v>42458.472592592589</v>
      </c>
      <c r="T1300" s="9">
        <f t="shared" si="83"/>
        <v>42488.472592592589</v>
      </c>
    </row>
    <row r="1301" spans="1:20" ht="43.5" x14ac:dyDescent="0.35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80"/>
        <v>124</v>
      </c>
      <c r="P1301">
        <f t="shared" si="81"/>
        <v>135.63</v>
      </c>
      <c r="Q1301" t="s">
        <v>8316</v>
      </c>
      <c r="R1301" t="s">
        <v>8317</v>
      </c>
      <c r="S1301" s="9">
        <f t="shared" si="82"/>
        <v>42169.606006944443</v>
      </c>
      <c r="T1301" s="9">
        <f t="shared" si="83"/>
        <v>42199.606006944443</v>
      </c>
    </row>
    <row r="1302" spans="1:20" ht="43.5" x14ac:dyDescent="0.35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9">
        <f t="shared" si="82"/>
        <v>42483.466874999998</v>
      </c>
      <c r="T1302" s="9">
        <f t="shared" si="83"/>
        <v>42522.581249999996</v>
      </c>
    </row>
    <row r="1303" spans="1:20" ht="43.5" x14ac:dyDescent="0.35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80"/>
        <v>103</v>
      </c>
      <c r="P1303">
        <f t="shared" si="81"/>
        <v>70.86</v>
      </c>
      <c r="Q1303" t="s">
        <v>8316</v>
      </c>
      <c r="R1303" t="s">
        <v>8317</v>
      </c>
      <c r="S1303" s="9">
        <f t="shared" si="82"/>
        <v>42195.541412037033</v>
      </c>
      <c r="T1303" s="9">
        <f t="shared" si="83"/>
        <v>42205.916666666664</v>
      </c>
    </row>
    <row r="1304" spans="1:20" ht="43.5" x14ac:dyDescent="0.35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9">
        <f t="shared" si="82"/>
        <v>42674.849664351852</v>
      </c>
      <c r="T1304" s="9">
        <f t="shared" si="83"/>
        <v>42704.891331018516</v>
      </c>
    </row>
    <row r="1305" spans="1:20" ht="29" x14ac:dyDescent="0.35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80"/>
        <v>130</v>
      </c>
      <c r="P1305">
        <f t="shared" si="81"/>
        <v>42.21</v>
      </c>
      <c r="Q1305" t="s">
        <v>8316</v>
      </c>
      <c r="R1305" t="s">
        <v>8317</v>
      </c>
      <c r="S1305" s="9">
        <f t="shared" si="82"/>
        <v>42566.232870370368</v>
      </c>
      <c r="T1305" s="9">
        <f t="shared" si="83"/>
        <v>42582.249999999993</v>
      </c>
    </row>
    <row r="1306" spans="1:20" ht="43.5" hidden="1" x14ac:dyDescent="0.35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80"/>
        <v>40</v>
      </c>
      <c r="P1306">
        <f t="shared" si="81"/>
        <v>152.41</v>
      </c>
      <c r="Q1306" t="s">
        <v>8318</v>
      </c>
      <c r="R1306" t="s">
        <v>8320</v>
      </c>
      <c r="S1306" s="9">
        <f t="shared" si="82"/>
        <v>42746.986168981479</v>
      </c>
      <c r="T1306" s="9">
        <f t="shared" si="83"/>
        <v>42806.944502314807</v>
      </c>
    </row>
    <row r="1307" spans="1:20" ht="43.5" hidden="1" x14ac:dyDescent="0.35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80"/>
        <v>26</v>
      </c>
      <c r="P1307">
        <f t="shared" si="81"/>
        <v>90.62</v>
      </c>
      <c r="Q1307" t="s">
        <v>8318</v>
      </c>
      <c r="R1307" t="s">
        <v>8320</v>
      </c>
      <c r="S1307" s="9">
        <f t="shared" si="82"/>
        <v>42543.457268518519</v>
      </c>
      <c r="T1307" s="9">
        <f t="shared" si="83"/>
        <v>42572.520833333336</v>
      </c>
    </row>
    <row r="1308" spans="1:20" ht="43.5" hidden="1" x14ac:dyDescent="0.35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80"/>
        <v>65</v>
      </c>
      <c r="P1308">
        <f t="shared" si="81"/>
        <v>201.6</v>
      </c>
      <c r="Q1308" t="s">
        <v>8318</v>
      </c>
      <c r="R1308" t="s">
        <v>8320</v>
      </c>
      <c r="S1308" s="9">
        <f t="shared" si="82"/>
        <v>41947.249236111107</v>
      </c>
      <c r="T1308" s="9">
        <f t="shared" si="83"/>
        <v>41977.249236111107</v>
      </c>
    </row>
    <row r="1309" spans="1:20" ht="29" hidden="1" x14ac:dyDescent="0.35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80"/>
        <v>12</v>
      </c>
      <c r="P1309">
        <f t="shared" si="81"/>
        <v>127.93</v>
      </c>
      <c r="Q1309" t="s">
        <v>8318</v>
      </c>
      <c r="R1309" t="s">
        <v>8320</v>
      </c>
      <c r="S1309" s="9">
        <f t="shared" si="82"/>
        <v>42387.294895833336</v>
      </c>
      <c r="T1309" s="9">
        <f t="shared" si="83"/>
        <v>42417.294895833336</v>
      </c>
    </row>
    <row r="1310" spans="1:20" ht="29" hidden="1" x14ac:dyDescent="0.35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80"/>
        <v>11</v>
      </c>
      <c r="P1310">
        <f t="shared" si="81"/>
        <v>29.89</v>
      </c>
      <c r="Q1310" t="s">
        <v>8318</v>
      </c>
      <c r="R1310" t="s">
        <v>8320</v>
      </c>
      <c r="S1310" s="9">
        <f t="shared" si="82"/>
        <v>42611.405231481483</v>
      </c>
      <c r="T1310" s="9">
        <f t="shared" si="83"/>
        <v>42651.405231481483</v>
      </c>
    </row>
    <row r="1311" spans="1:20" ht="29" hidden="1" x14ac:dyDescent="0.35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80"/>
        <v>112</v>
      </c>
      <c r="P1311">
        <f t="shared" si="81"/>
        <v>367.97</v>
      </c>
      <c r="Q1311" t="s">
        <v>8318</v>
      </c>
      <c r="R1311" t="s">
        <v>8320</v>
      </c>
      <c r="S1311" s="9">
        <f t="shared" si="82"/>
        <v>42257.674398148149</v>
      </c>
      <c r="T1311" s="9">
        <f t="shared" si="83"/>
        <v>42292.674398148149</v>
      </c>
    </row>
    <row r="1312" spans="1:20" ht="29" hidden="1" x14ac:dyDescent="0.35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80"/>
        <v>16</v>
      </c>
      <c r="P1312">
        <f t="shared" si="81"/>
        <v>129.16999999999999</v>
      </c>
      <c r="Q1312" t="s">
        <v>8318</v>
      </c>
      <c r="R1312" t="s">
        <v>8320</v>
      </c>
      <c r="S1312" s="9">
        <f t="shared" si="82"/>
        <v>42556.458912037029</v>
      </c>
      <c r="T1312" s="9">
        <f t="shared" si="83"/>
        <v>42601.458912037029</v>
      </c>
    </row>
    <row r="1313" spans="1:20" ht="43.5" hidden="1" x14ac:dyDescent="0.35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80"/>
        <v>32</v>
      </c>
      <c r="P1313">
        <f t="shared" si="81"/>
        <v>800.7</v>
      </c>
      <c r="Q1313" t="s">
        <v>8318</v>
      </c>
      <c r="R1313" t="s">
        <v>8320</v>
      </c>
      <c r="S1313" s="9">
        <f t="shared" si="82"/>
        <v>42669.593969907401</v>
      </c>
      <c r="T1313" s="9">
        <f t="shared" si="83"/>
        <v>42704.635636574072</v>
      </c>
    </row>
    <row r="1314" spans="1:20" ht="43.5" hidden="1" x14ac:dyDescent="0.35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80"/>
        <v>1</v>
      </c>
      <c r="P1314">
        <f t="shared" si="81"/>
        <v>28</v>
      </c>
      <c r="Q1314" t="s">
        <v>8318</v>
      </c>
      <c r="R1314" t="s">
        <v>8320</v>
      </c>
      <c r="S1314" s="9">
        <f t="shared" si="82"/>
        <v>42082.494467592587</v>
      </c>
      <c r="T1314" s="9">
        <f t="shared" si="83"/>
        <v>42112.494467592587</v>
      </c>
    </row>
    <row r="1315" spans="1:20" ht="43.5" hidden="1" x14ac:dyDescent="0.35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80"/>
        <v>31</v>
      </c>
      <c r="P1315">
        <f t="shared" si="81"/>
        <v>102.02</v>
      </c>
      <c r="Q1315" t="s">
        <v>8318</v>
      </c>
      <c r="R1315" t="s">
        <v>8320</v>
      </c>
      <c r="S1315" s="9">
        <f t="shared" si="82"/>
        <v>42402.50131944444</v>
      </c>
      <c r="T1315" s="9">
        <f t="shared" si="83"/>
        <v>42432.50131944444</v>
      </c>
    </row>
    <row r="1316" spans="1:20" ht="43.5" hidden="1" x14ac:dyDescent="0.35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80"/>
        <v>1</v>
      </c>
      <c r="P1316">
        <f t="shared" si="81"/>
        <v>184.36</v>
      </c>
      <c r="Q1316" t="s">
        <v>8318</v>
      </c>
      <c r="R1316" t="s">
        <v>8320</v>
      </c>
      <c r="S1316" s="9">
        <f t="shared" si="82"/>
        <v>42604.461342592585</v>
      </c>
      <c r="T1316" s="9">
        <f t="shared" si="83"/>
        <v>42664.461342592585</v>
      </c>
    </row>
    <row r="1317" spans="1:20" ht="29" hidden="1" x14ac:dyDescent="0.35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80"/>
        <v>40</v>
      </c>
      <c r="P1317">
        <f t="shared" si="81"/>
        <v>162.91999999999999</v>
      </c>
      <c r="Q1317" t="s">
        <v>8318</v>
      </c>
      <c r="R1317" t="s">
        <v>8320</v>
      </c>
      <c r="S1317" s="9">
        <f t="shared" si="82"/>
        <v>42278.289907407401</v>
      </c>
      <c r="T1317" s="9">
        <f t="shared" si="83"/>
        <v>42313.833333333336</v>
      </c>
    </row>
    <row r="1318" spans="1:20" ht="43.5" hidden="1" x14ac:dyDescent="0.35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80"/>
        <v>0</v>
      </c>
      <c r="P1318">
        <f t="shared" si="81"/>
        <v>1</v>
      </c>
      <c r="Q1318" t="s">
        <v>8318</v>
      </c>
      <c r="R1318" t="s">
        <v>8320</v>
      </c>
      <c r="S1318" s="9">
        <f t="shared" si="82"/>
        <v>42393.753576388888</v>
      </c>
      <c r="T1318" s="9">
        <f t="shared" si="83"/>
        <v>42428.753576388888</v>
      </c>
    </row>
    <row r="1319" spans="1:20" ht="43.5" hidden="1" x14ac:dyDescent="0.35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80"/>
        <v>6</v>
      </c>
      <c r="P1319">
        <f t="shared" si="81"/>
        <v>603.53</v>
      </c>
      <c r="Q1319" t="s">
        <v>8318</v>
      </c>
      <c r="R1319" t="s">
        <v>8320</v>
      </c>
      <c r="S1319" s="9">
        <f t="shared" si="82"/>
        <v>42520.027152777773</v>
      </c>
      <c r="T1319" s="9">
        <f t="shared" si="83"/>
        <v>42572.374999999993</v>
      </c>
    </row>
    <row r="1320" spans="1:20" ht="43.5" hidden="1" x14ac:dyDescent="0.35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80"/>
        <v>15</v>
      </c>
      <c r="P1320">
        <f t="shared" si="81"/>
        <v>45.41</v>
      </c>
      <c r="Q1320" t="s">
        <v>8318</v>
      </c>
      <c r="R1320" t="s">
        <v>8320</v>
      </c>
      <c r="S1320" s="9">
        <f t="shared" si="82"/>
        <v>41984.835324074076</v>
      </c>
      <c r="T1320" s="9">
        <f t="shared" si="83"/>
        <v>42014.835324074076</v>
      </c>
    </row>
    <row r="1321" spans="1:20" ht="43.5" hidden="1" x14ac:dyDescent="0.35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80"/>
        <v>15</v>
      </c>
      <c r="P1321">
        <f t="shared" si="81"/>
        <v>97.33</v>
      </c>
      <c r="Q1321" t="s">
        <v>8318</v>
      </c>
      <c r="R1321" t="s">
        <v>8320</v>
      </c>
      <c r="S1321" s="9">
        <f t="shared" si="82"/>
        <v>41816.603761574072</v>
      </c>
      <c r="T1321" s="9">
        <f t="shared" si="83"/>
        <v>41831.458333333328</v>
      </c>
    </row>
    <row r="1322" spans="1:20" ht="43.5" hidden="1" x14ac:dyDescent="0.35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80"/>
        <v>1</v>
      </c>
      <c r="P1322">
        <f t="shared" si="81"/>
        <v>167.67</v>
      </c>
      <c r="Q1322" t="s">
        <v>8318</v>
      </c>
      <c r="R1322" t="s">
        <v>8320</v>
      </c>
      <c r="S1322" s="9">
        <f t="shared" si="82"/>
        <v>42705.482013888883</v>
      </c>
      <c r="T1322" s="9">
        <f t="shared" si="83"/>
        <v>42734.749999999993</v>
      </c>
    </row>
    <row r="1323" spans="1:20" ht="43.5" hidden="1" x14ac:dyDescent="0.35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80"/>
        <v>1</v>
      </c>
      <c r="P1323">
        <f t="shared" si="81"/>
        <v>859.86</v>
      </c>
      <c r="Q1323" t="s">
        <v>8318</v>
      </c>
      <c r="R1323" t="s">
        <v>8320</v>
      </c>
      <c r="S1323" s="9">
        <f t="shared" si="82"/>
        <v>42697.540937499994</v>
      </c>
      <c r="T1323" s="9">
        <f t="shared" si="83"/>
        <v>42727.540937499994</v>
      </c>
    </row>
    <row r="1324" spans="1:20" ht="43.5" hidden="1" x14ac:dyDescent="0.35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80"/>
        <v>0</v>
      </c>
      <c r="P1324">
        <f t="shared" si="81"/>
        <v>26.5</v>
      </c>
      <c r="Q1324" t="s">
        <v>8318</v>
      </c>
      <c r="R1324" t="s">
        <v>8320</v>
      </c>
      <c r="S1324" s="9">
        <f t="shared" si="82"/>
        <v>42115.448206018518</v>
      </c>
      <c r="T1324" s="9">
        <f t="shared" si="83"/>
        <v>42145.448206018518</v>
      </c>
    </row>
    <row r="1325" spans="1:20" ht="43.5" hidden="1" x14ac:dyDescent="0.35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80"/>
        <v>9</v>
      </c>
      <c r="P1325">
        <f t="shared" si="81"/>
        <v>30.27</v>
      </c>
      <c r="Q1325" t="s">
        <v>8318</v>
      </c>
      <c r="R1325" t="s">
        <v>8320</v>
      </c>
      <c r="S1325" s="9">
        <f t="shared" si="82"/>
        <v>42451.490115740737</v>
      </c>
      <c r="T1325" s="9">
        <f t="shared" si="83"/>
        <v>42486.079861111109</v>
      </c>
    </row>
    <row r="1326" spans="1:20" ht="43.5" hidden="1" x14ac:dyDescent="0.35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80"/>
        <v>10</v>
      </c>
      <c r="P1326">
        <f t="shared" si="81"/>
        <v>54.67</v>
      </c>
      <c r="Q1326" t="s">
        <v>8318</v>
      </c>
      <c r="R1326" t="s">
        <v>8320</v>
      </c>
      <c r="S1326" s="9">
        <f t="shared" si="82"/>
        <v>42626.425370370365</v>
      </c>
      <c r="T1326" s="9">
        <f t="shared" si="83"/>
        <v>42656.425370370365</v>
      </c>
    </row>
    <row r="1327" spans="1:20" ht="43.5" hidden="1" x14ac:dyDescent="0.35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80"/>
        <v>2</v>
      </c>
      <c r="P1327">
        <f t="shared" si="81"/>
        <v>60.75</v>
      </c>
      <c r="Q1327" t="s">
        <v>8318</v>
      </c>
      <c r="R1327" t="s">
        <v>8320</v>
      </c>
      <c r="S1327" s="9">
        <f t="shared" si="82"/>
        <v>42703.877719907403</v>
      </c>
      <c r="T1327" s="9">
        <f t="shared" si="83"/>
        <v>42733.877719907403</v>
      </c>
    </row>
    <row r="1328" spans="1:20" ht="43.5" hidden="1" x14ac:dyDescent="0.35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80"/>
        <v>1</v>
      </c>
      <c r="P1328">
        <f t="shared" si="81"/>
        <v>102.73</v>
      </c>
      <c r="Q1328" t="s">
        <v>8318</v>
      </c>
      <c r="R1328" t="s">
        <v>8320</v>
      </c>
      <c r="S1328" s="9">
        <f t="shared" si="82"/>
        <v>41974.583657407406</v>
      </c>
      <c r="T1328" s="9">
        <f t="shared" si="83"/>
        <v>42019.583657407406</v>
      </c>
    </row>
    <row r="1329" spans="1:20" ht="43.5" hidden="1" x14ac:dyDescent="0.35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80"/>
        <v>4</v>
      </c>
      <c r="P1329">
        <f t="shared" si="81"/>
        <v>41.59</v>
      </c>
      <c r="Q1329" t="s">
        <v>8318</v>
      </c>
      <c r="R1329" t="s">
        <v>8320</v>
      </c>
      <c r="S1329" s="9">
        <f t="shared" si="82"/>
        <v>42123.470312500001</v>
      </c>
      <c r="T1329" s="9">
        <f t="shared" si="83"/>
        <v>42153.470312500001</v>
      </c>
    </row>
    <row r="1330" spans="1:20" ht="43.5" hidden="1" x14ac:dyDescent="0.35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80"/>
        <v>2</v>
      </c>
      <c r="P1330">
        <f t="shared" si="81"/>
        <v>116.53</v>
      </c>
      <c r="Q1330" t="s">
        <v>8318</v>
      </c>
      <c r="R1330" t="s">
        <v>8320</v>
      </c>
      <c r="S1330" s="9">
        <f t="shared" si="82"/>
        <v>42612.434421296297</v>
      </c>
      <c r="T1330" s="9">
        <f t="shared" si="83"/>
        <v>42657.434421296297</v>
      </c>
    </row>
    <row r="1331" spans="1:20" ht="43.5" hidden="1" x14ac:dyDescent="0.35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80"/>
        <v>1</v>
      </c>
      <c r="P1331">
        <f t="shared" si="81"/>
        <v>45.33</v>
      </c>
      <c r="Q1331" t="s">
        <v>8318</v>
      </c>
      <c r="R1331" t="s">
        <v>8320</v>
      </c>
      <c r="S1331" s="9">
        <f t="shared" si="82"/>
        <v>41935.013252314813</v>
      </c>
      <c r="T1331" s="9">
        <f t="shared" si="83"/>
        <v>41975.054918981477</v>
      </c>
    </row>
    <row r="1332" spans="1:20" ht="43.5" hidden="1" x14ac:dyDescent="0.35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80"/>
        <v>22</v>
      </c>
      <c r="P1332">
        <f t="shared" si="81"/>
        <v>157.46</v>
      </c>
      <c r="Q1332" t="s">
        <v>8318</v>
      </c>
      <c r="R1332" t="s">
        <v>8320</v>
      </c>
      <c r="S1332" s="9">
        <f t="shared" si="82"/>
        <v>42522.068391203698</v>
      </c>
      <c r="T1332" s="9">
        <f t="shared" si="83"/>
        <v>42552.958333333336</v>
      </c>
    </row>
    <row r="1333" spans="1:20" ht="43.5" hidden="1" x14ac:dyDescent="0.35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80"/>
        <v>1</v>
      </c>
      <c r="P1333">
        <f t="shared" si="81"/>
        <v>100.5</v>
      </c>
      <c r="Q1333" t="s">
        <v>8318</v>
      </c>
      <c r="R1333" t="s">
        <v>8320</v>
      </c>
      <c r="S1333" s="9">
        <f t="shared" si="82"/>
        <v>42569.295763888884</v>
      </c>
      <c r="T1333" s="9">
        <f t="shared" si="83"/>
        <v>42599.295763888884</v>
      </c>
    </row>
    <row r="1334" spans="1:20" ht="43.5" hidden="1" x14ac:dyDescent="0.35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9">
        <f t="shared" si="82"/>
        <v>42731.851944444446</v>
      </c>
      <c r="T1334" s="9">
        <f t="shared" si="83"/>
        <v>42761.851944444446</v>
      </c>
    </row>
    <row r="1335" spans="1:20" ht="43.5" hidden="1" x14ac:dyDescent="0.35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9">
        <f t="shared" si="82"/>
        <v>41805.8984375</v>
      </c>
      <c r="T1335" s="9">
        <f t="shared" si="83"/>
        <v>41835.8984375</v>
      </c>
    </row>
    <row r="1336" spans="1:20" ht="43.5" hidden="1" x14ac:dyDescent="0.35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80"/>
        <v>11</v>
      </c>
      <c r="P1336">
        <f t="shared" si="81"/>
        <v>51.82</v>
      </c>
      <c r="Q1336" t="s">
        <v>8318</v>
      </c>
      <c r="R1336" t="s">
        <v>8320</v>
      </c>
      <c r="S1336" s="9">
        <f t="shared" si="82"/>
        <v>42410.565821759257</v>
      </c>
      <c r="T1336" s="9">
        <f t="shared" si="83"/>
        <v>42440.565821759257</v>
      </c>
    </row>
    <row r="1337" spans="1:20" ht="43.5" hidden="1" x14ac:dyDescent="0.35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80"/>
        <v>20</v>
      </c>
      <c r="P1337">
        <f t="shared" si="81"/>
        <v>308.75</v>
      </c>
      <c r="Q1337" t="s">
        <v>8318</v>
      </c>
      <c r="R1337" t="s">
        <v>8320</v>
      </c>
      <c r="S1337" s="9">
        <f t="shared" si="82"/>
        <v>42313.728032407402</v>
      </c>
      <c r="T1337" s="9">
        <f t="shared" si="83"/>
        <v>42343.728032407402</v>
      </c>
    </row>
    <row r="1338" spans="1:20" ht="43.5" hidden="1" x14ac:dyDescent="0.35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80"/>
        <v>85</v>
      </c>
      <c r="P1338">
        <f t="shared" si="81"/>
        <v>379.23</v>
      </c>
      <c r="Q1338" t="s">
        <v>8318</v>
      </c>
      <c r="R1338" t="s">
        <v>8320</v>
      </c>
      <c r="S1338" s="9">
        <f t="shared" si="82"/>
        <v>41955.655416666668</v>
      </c>
      <c r="T1338" s="9">
        <f t="shared" si="83"/>
        <v>41990.655416666668</v>
      </c>
    </row>
    <row r="1339" spans="1:20" ht="43.5" hidden="1" x14ac:dyDescent="0.35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80"/>
        <v>49</v>
      </c>
      <c r="P1339">
        <f t="shared" si="81"/>
        <v>176.36</v>
      </c>
      <c r="Q1339" t="s">
        <v>8318</v>
      </c>
      <c r="R1339" t="s">
        <v>8320</v>
      </c>
      <c r="S1339" s="9">
        <f t="shared" si="82"/>
        <v>42767.368969907409</v>
      </c>
      <c r="T1339" s="9">
        <f t="shared" si="83"/>
        <v>42797.368969907409</v>
      </c>
    </row>
    <row r="1340" spans="1:20" ht="43.5" hidden="1" x14ac:dyDescent="0.35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80"/>
        <v>3</v>
      </c>
      <c r="P1340">
        <f t="shared" si="81"/>
        <v>66.069999999999993</v>
      </c>
      <c r="Q1340" t="s">
        <v>8318</v>
      </c>
      <c r="R1340" t="s">
        <v>8320</v>
      </c>
      <c r="S1340" s="9">
        <f t="shared" si="82"/>
        <v>42188.595289351848</v>
      </c>
      <c r="T1340" s="9">
        <f t="shared" si="83"/>
        <v>42218.595289351848</v>
      </c>
    </row>
    <row r="1341" spans="1:20" ht="29" hidden="1" x14ac:dyDescent="0.35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80"/>
        <v>7</v>
      </c>
      <c r="P1341">
        <f t="shared" si="81"/>
        <v>89.65</v>
      </c>
      <c r="Q1341" t="s">
        <v>8318</v>
      </c>
      <c r="R1341" t="s">
        <v>8320</v>
      </c>
      <c r="S1341" s="9">
        <f t="shared" si="82"/>
        <v>41936.438831018517</v>
      </c>
      <c r="T1341" s="9">
        <f t="shared" si="83"/>
        <v>41981.480497685181</v>
      </c>
    </row>
    <row r="1342" spans="1:20" ht="43.5" hidden="1" x14ac:dyDescent="0.35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9">
        <f t="shared" si="82"/>
        <v>41836.387187499997</v>
      </c>
      <c r="T1342" s="9">
        <f t="shared" si="83"/>
        <v>41866.387187499997</v>
      </c>
    </row>
    <row r="1343" spans="1:20" ht="43.5" hidden="1" x14ac:dyDescent="0.35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80"/>
        <v>70</v>
      </c>
      <c r="P1343">
        <f t="shared" si="81"/>
        <v>382.39</v>
      </c>
      <c r="Q1343" t="s">
        <v>8318</v>
      </c>
      <c r="R1343" t="s">
        <v>8320</v>
      </c>
      <c r="S1343" s="9">
        <f t="shared" si="82"/>
        <v>42612.415706018517</v>
      </c>
      <c r="T1343" s="9">
        <f t="shared" si="83"/>
        <v>42644.415706018517</v>
      </c>
    </row>
    <row r="1344" spans="1:20" ht="43.5" hidden="1" x14ac:dyDescent="0.35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80"/>
        <v>0</v>
      </c>
      <c r="P1344">
        <f t="shared" si="81"/>
        <v>100</v>
      </c>
      <c r="Q1344" t="s">
        <v>8318</v>
      </c>
      <c r="R1344" t="s">
        <v>8320</v>
      </c>
      <c r="S1344" s="9">
        <f t="shared" si="82"/>
        <v>42172.608090277776</v>
      </c>
      <c r="T1344" s="9">
        <f t="shared" si="83"/>
        <v>42202.608090277776</v>
      </c>
    </row>
    <row r="1345" spans="1:20" ht="43.5" hidden="1" x14ac:dyDescent="0.35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80"/>
        <v>102</v>
      </c>
      <c r="P1345">
        <f t="shared" si="81"/>
        <v>158.36000000000001</v>
      </c>
      <c r="Q1345" t="s">
        <v>8318</v>
      </c>
      <c r="R1345" t="s">
        <v>8320</v>
      </c>
      <c r="S1345" s="9">
        <f t="shared" si="82"/>
        <v>42542.318090277775</v>
      </c>
      <c r="T1345" s="9">
        <f t="shared" si="83"/>
        <v>42600.957638888889</v>
      </c>
    </row>
    <row r="1346" spans="1:20" ht="43.5" x14ac:dyDescent="0.35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ref="O1346:O1409" si="84">ROUND((E1346/D1346)*100,0)</f>
        <v>378</v>
      </c>
      <c r="P1346">
        <f t="shared" ref="P1346:P1409" si="85">ROUND(E1346/L1346,2)</f>
        <v>40.76</v>
      </c>
      <c r="Q1346" t="s">
        <v>8321</v>
      </c>
      <c r="R1346" t="s">
        <v>8322</v>
      </c>
      <c r="S1346" s="9">
        <f t="shared" si="82"/>
        <v>42522.581469907404</v>
      </c>
      <c r="T1346" s="9">
        <f t="shared" si="83"/>
        <v>42551.581469907404</v>
      </c>
    </row>
    <row r="1347" spans="1:20" ht="43.5" x14ac:dyDescent="0.35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si="84"/>
        <v>125</v>
      </c>
      <c r="P1347">
        <f t="shared" si="85"/>
        <v>53.57</v>
      </c>
      <c r="Q1347" t="s">
        <v>8321</v>
      </c>
      <c r="R1347" t="s">
        <v>8322</v>
      </c>
      <c r="S1347" s="9">
        <f t="shared" ref="S1347:S1410" si="86">(J1347/86400)+25569+(-5/24)</f>
        <v>41799.606006944443</v>
      </c>
      <c r="T1347" s="9">
        <f t="shared" ref="T1347:T1410" si="87">(I1347/86400)+25569+(-5/24)</f>
        <v>41834.606006944443</v>
      </c>
    </row>
    <row r="1348" spans="1:20" ht="43.5" x14ac:dyDescent="0.35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84"/>
        <v>147</v>
      </c>
      <c r="P1348">
        <f t="shared" si="85"/>
        <v>48.45</v>
      </c>
      <c r="Q1348" t="s">
        <v>8321</v>
      </c>
      <c r="R1348" t="s">
        <v>8322</v>
      </c>
      <c r="S1348" s="9">
        <f t="shared" si="86"/>
        <v>41421.867488425924</v>
      </c>
      <c r="T1348" s="9">
        <f t="shared" si="87"/>
        <v>41451.867488425924</v>
      </c>
    </row>
    <row r="1349" spans="1:20" ht="43.5" x14ac:dyDescent="0.35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84"/>
        <v>102</v>
      </c>
      <c r="P1349">
        <f t="shared" si="85"/>
        <v>82.42</v>
      </c>
      <c r="Q1349" t="s">
        <v>8321</v>
      </c>
      <c r="R1349" t="s">
        <v>8322</v>
      </c>
      <c r="S1349" s="9">
        <f t="shared" si="86"/>
        <v>42040.429687499993</v>
      </c>
      <c r="T1349" s="9">
        <f t="shared" si="87"/>
        <v>42070.429687499993</v>
      </c>
    </row>
    <row r="1350" spans="1:20" ht="43.5" x14ac:dyDescent="0.35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84"/>
        <v>102</v>
      </c>
      <c r="P1350">
        <f t="shared" si="85"/>
        <v>230.19</v>
      </c>
      <c r="Q1350" t="s">
        <v>8321</v>
      </c>
      <c r="R1350" t="s">
        <v>8322</v>
      </c>
      <c r="S1350" s="9">
        <f t="shared" si="86"/>
        <v>41963.297835648147</v>
      </c>
      <c r="T1350" s="9">
        <f t="shared" si="87"/>
        <v>41991.297835648147</v>
      </c>
    </row>
    <row r="1351" spans="1:20" ht="43.5" x14ac:dyDescent="0.35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84"/>
        <v>204</v>
      </c>
      <c r="P1351">
        <f t="shared" si="85"/>
        <v>59.36</v>
      </c>
      <c r="Q1351" t="s">
        <v>8321</v>
      </c>
      <c r="R1351" t="s">
        <v>8322</v>
      </c>
      <c r="S1351" s="9">
        <f t="shared" si="86"/>
        <v>42317.124247685184</v>
      </c>
      <c r="T1351" s="9">
        <f t="shared" si="87"/>
        <v>42354.082638888889</v>
      </c>
    </row>
    <row r="1352" spans="1:20" ht="43.5" x14ac:dyDescent="0.35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84"/>
        <v>104</v>
      </c>
      <c r="P1352">
        <f t="shared" si="85"/>
        <v>66.7</v>
      </c>
      <c r="Q1352" t="s">
        <v>8321</v>
      </c>
      <c r="R1352" t="s">
        <v>8322</v>
      </c>
      <c r="S1352" s="9">
        <f t="shared" si="86"/>
        <v>42333.804791666662</v>
      </c>
      <c r="T1352" s="9">
        <f t="shared" si="87"/>
        <v>42363.804791666662</v>
      </c>
    </row>
    <row r="1353" spans="1:20" ht="29" x14ac:dyDescent="0.35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84"/>
        <v>101</v>
      </c>
      <c r="P1353">
        <f t="shared" si="85"/>
        <v>168.78</v>
      </c>
      <c r="Q1353" t="s">
        <v>8321</v>
      </c>
      <c r="R1353" t="s">
        <v>8322</v>
      </c>
      <c r="S1353" s="9">
        <f t="shared" si="86"/>
        <v>42382.531759259255</v>
      </c>
      <c r="T1353" s="9">
        <f t="shared" si="87"/>
        <v>42412.531759259255</v>
      </c>
    </row>
    <row r="1354" spans="1:20" ht="43.5" x14ac:dyDescent="0.35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84"/>
        <v>136</v>
      </c>
      <c r="P1354">
        <f t="shared" si="85"/>
        <v>59.97</v>
      </c>
      <c r="Q1354" t="s">
        <v>8321</v>
      </c>
      <c r="R1354" t="s">
        <v>8322</v>
      </c>
      <c r="S1354" s="9">
        <f t="shared" si="86"/>
        <v>42200.369976851849</v>
      </c>
      <c r="T1354" s="9">
        <f t="shared" si="87"/>
        <v>42251.957638888889</v>
      </c>
    </row>
    <row r="1355" spans="1:20" ht="29" x14ac:dyDescent="0.35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84"/>
        <v>134</v>
      </c>
      <c r="P1355">
        <f t="shared" si="85"/>
        <v>31.81</v>
      </c>
      <c r="Q1355" t="s">
        <v>8321</v>
      </c>
      <c r="R1355" t="s">
        <v>8322</v>
      </c>
      <c r="S1355" s="9">
        <f t="shared" si="86"/>
        <v>41308.909583333334</v>
      </c>
      <c r="T1355" s="9">
        <f t="shared" si="87"/>
        <v>41343.791666666664</v>
      </c>
    </row>
    <row r="1356" spans="1:20" ht="43.5" x14ac:dyDescent="0.35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84"/>
        <v>130</v>
      </c>
      <c r="P1356">
        <f t="shared" si="85"/>
        <v>24.42</v>
      </c>
      <c r="Q1356" t="s">
        <v>8321</v>
      </c>
      <c r="R1356" t="s">
        <v>8322</v>
      </c>
      <c r="S1356" s="9">
        <f t="shared" si="86"/>
        <v>42502.599293981482</v>
      </c>
      <c r="T1356" s="9">
        <f t="shared" si="87"/>
        <v>42532.599293981482</v>
      </c>
    </row>
    <row r="1357" spans="1:20" ht="43.5" x14ac:dyDescent="0.35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84"/>
        <v>123</v>
      </c>
      <c r="P1357">
        <f t="shared" si="85"/>
        <v>25.35</v>
      </c>
      <c r="Q1357" t="s">
        <v>8321</v>
      </c>
      <c r="R1357" t="s">
        <v>8322</v>
      </c>
      <c r="S1357" s="9">
        <f t="shared" si="86"/>
        <v>41213.046354166661</v>
      </c>
      <c r="T1357" s="9">
        <f t="shared" si="87"/>
        <v>41243.208333333328</v>
      </c>
    </row>
    <row r="1358" spans="1:20" ht="43.5" x14ac:dyDescent="0.35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84"/>
        <v>183</v>
      </c>
      <c r="P1358">
        <f t="shared" si="85"/>
        <v>71.44</v>
      </c>
      <c r="Q1358" t="s">
        <v>8321</v>
      </c>
      <c r="R1358" t="s">
        <v>8322</v>
      </c>
      <c r="S1358" s="9">
        <f t="shared" si="86"/>
        <v>41429.830555555549</v>
      </c>
      <c r="T1358" s="9">
        <f t="shared" si="87"/>
        <v>41459.830555555549</v>
      </c>
    </row>
    <row r="1359" spans="1:20" ht="43.5" x14ac:dyDescent="0.35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84"/>
        <v>125</v>
      </c>
      <c r="P1359">
        <f t="shared" si="85"/>
        <v>38.549999999999997</v>
      </c>
      <c r="Q1359" t="s">
        <v>8321</v>
      </c>
      <c r="R1359" t="s">
        <v>8322</v>
      </c>
      <c r="S1359" s="9">
        <f t="shared" si="86"/>
        <v>41304.753900462958</v>
      </c>
      <c r="T1359" s="9">
        <f t="shared" si="87"/>
        <v>41334.040972222218</v>
      </c>
    </row>
    <row r="1360" spans="1:20" ht="43.5" x14ac:dyDescent="0.35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84"/>
        <v>112</v>
      </c>
      <c r="P1360">
        <f t="shared" si="85"/>
        <v>68.37</v>
      </c>
      <c r="Q1360" t="s">
        <v>8321</v>
      </c>
      <c r="R1360" t="s">
        <v>8322</v>
      </c>
      <c r="S1360" s="9">
        <f t="shared" si="86"/>
        <v>40689.362534722219</v>
      </c>
      <c r="T1360" s="9">
        <f t="shared" si="87"/>
        <v>40719.362534722219</v>
      </c>
    </row>
    <row r="1361" spans="1:20" ht="43.5" x14ac:dyDescent="0.35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84"/>
        <v>116</v>
      </c>
      <c r="P1361">
        <f t="shared" si="85"/>
        <v>40.21</v>
      </c>
      <c r="Q1361" t="s">
        <v>8321</v>
      </c>
      <c r="R1361" t="s">
        <v>8322</v>
      </c>
      <c r="S1361" s="9">
        <f t="shared" si="86"/>
        <v>40668.606365740736</v>
      </c>
      <c r="T1361" s="9">
        <f t="shared" si="87"/>
        <v>40730.606365740736</v>
      </c>
    </row>
    <row r="1362" spans="1:20" ht="29" x14ac:dyDescent="0.35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84"/>
        <v>173</v>
      </c>
      <c r="P1362">
        <f t="shared" si="85"/>
        <v>32.07</v>
      </c>
      <c r="Q1362" t="s">
        <v>8321</v>
      </c>
      <c r="R1362" t="s">
        <v>8322</v>
      </c>
      <c r="S1362" s="9">
        <f t="shared" si="86"/>
        <v>41095.692361111105</v>
      </c>
      <c r="T1362" s="9">
        <f t="shared" si="87"/>
        <v>41123.692361111105</v>
      </c>
    </row>
    <row r="1363" spans="1:20" ht="43.5" x14ac:dyDescent="0.35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84"/>
        <v>126</v>
      </c>
      <c r="P1363">
        <f t="shared" si="85"/>
        <v>28.63</v>
      </c>
      <c r="Q1363" t="s">
        <v>8321</v>
      </c>
      <c r="R1363" t="s">
        <v>8322</v>
      </c>
      <c r="S1363" s="9">
        <f t="shared" si="86"/>
        <v>41781.508935185186</v>
      </c>
      <c r="T1363" s="9">
        <f t="shared" si="87"/>
        <v>41811.508935185186</v>
      </c>
    </row>
    <row r="1364" spans="1:20" ht="29" x14ac:dyDescent="0.35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84"/>
        <v>109</v>
      </c>
      <c r="P1364">
        <f t="shared" si="85"/>
        <v>43.64</v>
      </c>
      <c r="Q1364" t="s">
        <v>8321</v>
      </c>
      <c r="R1364" t="s">
        <v>8322</v>
      </c>
      <c r="S1364" s="9">
        <f t="shared" si="86"/>
        <v>41464.726053240738</v>
      </c>
      <c r="T1364" s="9">
        <f t="shared" si="87"/>
        <v>41524.726053240738</v>
      </c>
    </row>
    <row r="1365" spans="1:20" ht="43.5" x14ac:dyDescent="0.35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9">
        <f t="shared" si="86"/>
        <v>42396.635729166665</v>
      </c>
      <c r="T1365" s="9">
        <f t="shared" si="87"/>
        <v>42415.124305555553</v>
      </c>
    </row>
    <row r="1366" spans="1:20" ht="43.5" x14ac:dyDescent="0.35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84"/>
        <v>119</v>
      </c>
      <c r="P1366">
        <f t="shared" si="85"/>
        <v>346.04</v>
      </c>
      <c r="Q1366" t="s">
        <v>8324</v>
      </c>
      <c r="R1366" t="s">
        <v>8325</v>
      </c>
      <c r="S1366" s="9">
        <f t="shared" si="86"/>
        <v>41951.487337962964</v>
      </c>
      <c r="T1366" s="9">
        <f t="shared" si="87"/>
        <v>42011.487337962964</v>
      </c>
    </row>
    <row r="1367" spans="1:20" ht="43.5" x14ac:dyDescent="0.35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84"/>
        <v>100</v>
      </c>
      <c r="P1367">
        <f t="shared" si="85"/>
        <v>81.739999999999995</v>
      </c>
      <c r="Q1367" t="s">
        <v>8324</v>
      </c>
      <c r="R1367" t="s">
        <v>8325</v>
      </c>
      <c r="S1367" s="9">
        <f t="shared" si="86"/>
        <v>42049.524907407402</v>
      </c>
      <c r="T1367" s="9">
        <f t="shared" si="87"/>
        <v>42079.483240740738</v>
      </c>
    </row>
    <row r="1368" spans="1:20" x14ac:dyDescent="0.35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84"/>
        <v>126</v>
      </c>
      <c r="P1368">
        <f t="shared" si="85"/>
        <v>64.540000000000006</v>
      </c>
      <c r="Q1368" t="s">
        <v>8324</v>
      </c>
      <c r="R1368" t="s">
        <v>8325</v>
      </c>
      <c r="S1368" s="9">
        <f t="shared" si="86"/>
        <v>41924.787766203699</v>
      </c>
      <c r="T1368" s="9">
        <f t="shared" si="87"/>
        <v>41969.829432870371</v>
      </c>
    </row>
    <row r="1369" spans="1:20" ht="43.5" x14ac:dyDescent="0.35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84"/>
        <v>114</v>
      </c>
      <c r="P1369">
        <f t="shared" si="85"/>
        <v>63.48</v>
      </c>
      <c r="Q1369" t="s">
        <v>8324</v>
      </c>
      <c r="R1369" t="s">
        <v>8325</v>
      </c>
      <c r="S1369" s="9">
        <f t="shared" si="86"/>
        <v>42291.794560185182</v>
      </c>
      <c r="T1369" s="9">
        <f t="shared" si="87"/>
        <v>42321.836226851847</v>
      </c>
    </row>
    <row r="1370" spans="1:20" ht="43.5" x14ac:dyDescent="0.35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84"/>
        <v>111</v>
      </c>
      <c r="P1370">
        <f t="shared" si="85"/>
        <v>63.62</v>
      </c>
      <c r="Q1370" t="s">
        <v>8324</v>
      </c>
      <c r="R1370" t="s">
        <v>8325</v>
      </c>
      <c r="S1370" s="9">
        <f t="shared" si="86"/>
        <v>42145.982569444437</v>
      </c>
      <c r="T1370" s="9">
        <f t="shared" si="87"/>
        <v>42169.982569444437</v>
      </c>
    </row>
    <row r="1371" spans="1:20" ht="43.5" x14ac:dyDescent="0.35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84"/>
        <v>105</v>
      </c>
      <c r="P1371">
        <f t="shared" si="85"/>
        <v>83.97</v>
      </c>
      <c r="Q1371" t="s">
        <v>8324</v>
      </c>
      <c r="R1371" t="s">
        <v>8325</v>
      </c>
      <c r="S1371" s="9">
        <f t="shared" si="86"/>
        <v>41710.385949074072</v>
      </c>
      <c r="T1371" s="9">
        <f t="shared" si="87"/>
        <v>41740.385949074072</v>
      </c>
    </row>
    <row r="1372" spans="1:20" ht="29" x14ac:dyDescent="0.35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84"/>
        <v>104</v>
      </c>
      <c r="P1372">
        <f t="shared" si="85"/>
        <v>77.75</v>
      </c>
      <c r="Q1372" t="s">
        <v>8324</v>
      </c>
      <c r="R1372" t="s">
        <v>8325</v>
      </c>
      <c r="S1372" s="9">
        <f t="shared" si="86"/>
        <v>41547.795023148145</v>
      </c>
      <c r="T1372" s="9">
        <f t="shared" si="87"/>
        <v>41562.795023148145</v>
      </c>
    </row>
    <row r="1373" spans="1:20" ht="43.5" x14ac:dyDescent="0.35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84"/>
        <v>107</v>
      </c>
      <c r="P1373">
        <f t="shared" si="85"/>
        <v>107.07</v>
      </c>
      <c r="Q1373" t="s">
        <v>8324</v>
      </c>
      <c r="R1373" t="s">
        <v>8325</v>
      </c>
      <c r="S1373" s="9">
        <f t="shared" si="86"/>
        <v>42101.550254629627</v>
      </c>
      <c r="T1373" s="9">
        <f t="shared" si="87"/>
        <v>42131.550254629627</v>
      </c>
    </row>
    <row r="1374" spans="1:20" x14ac:dyDescent="0.35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9">
        <f t="shared" si="86"/>
        <v>41072.53162037037</v>
      </c>
      <c r="T1374" s="9">
        <f t="shared" si="87"/>
        <v>41102.53162037037</v>
      </c>
    </row>
    <row r="1375" spans="1:20" ht="29" x14ac:dyDescent="0.35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84"/>
        <v>105</v>
      </c>
      <c r="P1375">
        <f t="shared" si="85"/>
        <v>201.94</v>
      </c>
      <c r="Q1375" t="s">
        <v>8324</v>
      </c>
      <c r="R1375" t="s">
        <v>8325</v>
      </c>
      <c r="S1375" s="9">
        <f t="shared" si="86"/>
        <v>42704.743437499994</v>
      </c>
      <c r="T1375" s="9">
        <f t="shared" si="87"/>
        <v>42734.743437499994</v>
      </c>
    </row>
    <row r="1376" spans="1:20" ht="43.5" x14ac:dyDescent="0.35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84"/>
        <v>189</v>
      </c>
      <c r="P1376">
        <f t="shared" si="85"/>
        <v>43.06</v>
      </c>
      <c r="Q1376" t="s">
        <v>8324</v>
      </c>
      <c r="R1376" t="s">
        <v>8325</v>
      </c>
      <c r="S1376" s="9">
        <f t="shared" si="86"/>
        <v>42423.953564814808</v>
      </c>
      <c r="T1376" s="9">
        <f t="shared" si="87"/>
        <v>42453.911898148144</v>
      </c>
    </row>
    <row r="1377" spans="1:20" ht="43.5" x14ac:dyDescent="0.35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84"/>
        <v>171</v>
      </c>
      <c r="P1377">
        <f t="shared" si="85"/>
        <v>62.87</v>
      </c>
      <c r="Q1377" t="s">
        <v>8324</v>
      </c>
      <c r="R1377" t="s">
        <v>8325</v>
      </c>
      <c r="S1377" s="9">
        <f t="shared" si="86"/>
        <v>42719.857858796291</v>
      </c>
      <c r="T1377" s="9">
        <f t="shared" si="87"/>
        <v>42749.857858796291</v>
      </c>
    </row>
    <row r="1378" spans="1:20" ht="29" x14ac:dyDescent="0.35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84"/>
        <v>252</v>
      </c>
      <c r="P1378">
        <f t="shared" si="85"/>
        <v>55.61</v>
      </c>
      <c r="Q1378" t="s">
        <v>8324</v>
      </c>
      <c r="R1378" t="s">
        <v>8325</v>
      </c>
      <c r="S1378" s="9">
        <f t="shared" si="86"/>
        <v>42677.460717592585</v>
      </c>
      <c r="T1378" s="9">
        <f t="shared" si="87"/>
        <v>42707.502384259256</v>
      </c>
    </row>
    <row r="1379" spans="1:20" ht="43.5" x14ac:dyDescent="0.35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84"/>
        <v>116</v>
      </c>
      <c r="P1379">
        <f t="shared" si="85"/>
        <v>48.71</v>
      </c>
      <c r="Q1379" t="s">
        <v>8324</v>
      </c>
      <c r="R1379" t="s">
        <v>8325</v>
      </c>
      <c r="S1379" s="9">
        <f t="shared" si="86"/>
        <v>42747.01122685185</v>
      </c>
      <c r="T1379" s="9">
        <f t="shared" si="87"/>
        <v>42768.96597222222</v>
      </c>
    </row>
    <row r="1380" spans="1:20" x14ac:dyDescent="0.35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84"/>
        <v>203</v>
      </c>
      <c r="P1380">
        <f t="shared" si="85"/>
        <v>30.58</v>
      </c>
      <c r="Q1380" t="s">
        <v>8324</v>
      </c>
      <c r="R1380" t="s">
        <v>8325</v>
      </c>
      <c r="S1380" s="9">
        <f t="shared" si="86"/>
        <v>42568.551041666666</v>
      </c>
      <c r="T1380" s="9">
        <f t="shared" si="87"/>
        <v>42583.551041666666</v>
      </c>
    </row>
    <row r="1381" spans="1:20" ht="29" x14ac:dyDescent="0.35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84"/>
        <v>112</v>
      </c>
      <c r="P1381">
        <f t="shared" si="85"/>
        <v>73.91</v>
      </c>
      <c r="Q1381" t="s">
        <v>8324</v>
      </c>
      <c r="R1381" t="s">
        <v>8325</v>
      </c>
      <c r="S1381" s="9">
        <f t="shared" si="86"/>
        <v>42130.283287037033</v>
      </c>
      <c r="T1381" s="9">
        <f t="shared" si="87"/>
        <v>42160.283287037033</v>
      </c>
    </row>
    <row r="1382" spans="1:20" ht="29" x14ac:dyDescent="0.35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9">
        <f t="shared" si="86"/>
        <v>42141.554467592585</v>
      </c>
      <c r="T1382" s="9">
        <f t="shared" si="87"/>
        <v>42163.874999999993</v>
      </c>
    </row>
    <row r="1383" spans="1:20" ht="43.5" x14ac:dyDescent="0.35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84"/>
        <v>107</v>
      </c>
      <c r="P1383">
        <f t="shared" si="85"/>
        <v>73.36</v>
      </c>
      <c r="Q1383" t="s">
        <v>8324</v>
      </c>
      <c r="R1383" t="s">
        <v>8325</v>
      </c>
      <c r="S1383" s="9">
        <f t="shared" si="86"/>
        <v>42703.006076388883</v>
      </c>
      <c r="T1383" s="9">
        <f t="shared" si="87"/>
        <v>42733.006076388883</v>
      </c>
    </row>
    <row r="1384" spans="1:20" ht="43.5" x14ac:dyDescent="0.35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84"/>
        <v>104</v>
      </c>
      <c r="P1384">
        <f t="shared" si="85"/>
        <v>56.41</v>
      </c>
      <c r="Q1384" t="s">
        <v>8324</v>
      </c>
      <c r="R1384" t="s">
        <v>8325</v>
      </c>
      <c r="S1384" s="9">
        <f t="shared" si="86"/>
        <v>41370.591851851852</v>
      </c>
      <c r="T1384" s="9">
        <f t="shared" si="87"/>
        <v>41400.591851851852</v>
      </c>
    </row>
    <row r="1385" spans="1:20" ht="43.5" x14ac:dyDescent="0.35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84"/>
        <v>212</v>
      </c>
      <c r="P1385">
        <f t="shared" si="85"/>
        <v>50.25</v>
      </c>
      <c r="Q1385" t="s">
        <v>8324</v>
      </c>
      <c r="R1385" t="s">
        <v>8325</v>
      </c>
      <c r="S1385" s="9">
        <f t="shared" si="86"/>
        <v>42706.866643518515</v>
      </c>
      <c r="T1385" s="9">
        <f t="shared" si="87"/>
        <v>42726.866643518515</v>
      </c>
    </row>
    <row r="1386" spans="1:20" ht="43.5" x14ac:dyDescent="0.35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84"/>
        <v>124</v>
      </c>
      <c r="P1386">
        <f t="shared" si="85"/>
        <v>68.94</v>
      </c>
      <c r="Q1386" t="s">
        <v>8324</v>
      </c>
      <c r="R1386" t="s">
        <v>8325</v>
      </c>
      <c r="S1386" s="9">
        <f t="shared" si="86"/>
        <v>42160.526874999996</v>
      </c>
      <c r="T1386" s="9">
        <f t="shared" si="87"/>
        <v>42190.526874999996</v>
      </c>
    </row>
    <row r="1387" spans="1:20" ht="43.5" x14ac:dyDescent="0.35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84"/>
        <v>110</v>
      </c>
      <c r="P1387">
        <f t="shared" si="85"/>
        <v>65.91</v>
      </c>
      <c r="Q1387" t="s">
        <v>8324</v>
      </c>
      <c r="R1387" t="s">
        <v>8325</v>
      </c>
      <c r="S1387" s="9">
        <f t="shared" si="86"/>
        <v>42433.480567129627</v>
      </c>
      <c r="T1387" s="9">
        <f t="shared" si="87"/>
        <v>42489.299305555549</v>
      </c>
    </row>
    <row r="1388" spans="1:20" ht="29" x14ac:dyDescent="0.35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84"/>
        <v>219</v>
      </c>
      <c r="P1388">
        <f t="shared" si="85"/>
        <v>62.5</v>
      </c>
      <c r="Q1388" t="s">
        <v>8324</v>
      </c>
      <c r="R1388" t="s">
        <v>8325</v>
      </c>
      <c r="S1388" s="9">
        <f t="shared" si="86"/>
        <v>42184.438530092586</v>
      </c>
      <c r="T1388" s="9">
        <f t="shared" si="87"/>
        <v>42214.438530092586</v>
      </c>
    </row>
    <row r="1389" spans="1:20" ht="43.5" x14ac:dyDescent="0.35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84"/>
        <v>137</v>
      </c>
      <c r="P1389">
        <f t="shared" si="85"/>
        <v>70.06</v>
      </c>
      <c r="Q1389" t="s">
        <v>8324</v>
      </c>
      <c r="R1389" t="s">
        <v>8325</v>
      </c>
      <c r="S1389" s="9">
        <f t="shared" si="86"/>
        <v>42126.712905092594</v>
      </c>
      <c r="T1389" s="9">
        <f t="shared" si="87"/>
        <v>42157.979166666664</v>
      </c>
    </row>
    <row r="1390" spans="1:20" ht="43.5" x14ac:dyDescent="0.35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84"/>
        <v>135</v>
      </c>
      <c r="P1390">
        <f t="shared" si="85"/>
        <v>60.18</v>
      </c>
      <c r="Q1390" t="s">
        <v>8324</v>
      </c>
      <c r="R1390" t="s">
        <v>8325</v>
      </c>
      <c r="S1390" s="9">
        <f t="shared" si="86"/>
        <v>42634.406446759262</v>
      </c>
      <c r="T1390" s="9">
        <f t="shared" si="87"/>
        <v>42660.468055555553</v>
      </c>
    </row>
    <row r="1391" spans="1:20" ht="29" x14ac:dyDescent="0.35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84"/>
        <v>145</v>
      </c>
      <c r="P1391">
        <f t="shared" si="85"/>
        <v>21.38</v>
      </c>
      <c r="Q1391" t="s">
        <v>8324</v>
      </c>
      <c r="R1391" t="s">
        <v>8325</v>
      </c>
      <c r="S1391" s="9">
        <f t="shared" si="86"/>
        <v>42565.272650462961</v>
      </c>
      <c r="T1391" s="9">
        <f t="shared" si="87"/>
        <v>42595.272650462961</v>
      </c>
    </row>
    <row r="1392" spans="1:20" ht="29" x14ac:dyDescent="0.35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84"/>
        <v>109</v>
      </c>
      <c r="P1392">
        <f t="shared" si="85"/>
        <v>160.79</v>
      </c>
      <c r="Q1392" t="s">
        <v>8324</v>
      </c>
      <c r="R1392" t="s">
        <v>8325</v>
      </c>
      <c r="S1392" s="9">
        <f t="shared" si="86"/>
        <v>42087.594976851855</v>
      </c>
      <c r="T1392" s="9">
        <f t="shared" si="87"/>
        <v>42121.508333333331</v>
      </c>
    </row>
    <row r="1393" spans="1:20" ht="43.5" x14ac:dyDescent="0.35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84"/>
        <v>110</v>
      </c>
      <c r="P1393">
        <f t="shared" si="85"/>
        <v>42.38</v>
      </c>
      <c r="Q1393" t="s">
        <v>8324</v>
      </c>
      <c r="R1393" t="s">
        <v>8325</v>
      </c>
      <c r="S1393" s="9">
        <f t="shared" si="86"/>
        <v>42193.442337962959</v>
      </c>
      <c r="T1393" s="9">
        <f t="shared" si="87"/>
        <v>42237.999305555553</v>
      </c>
    </row>
    <row r="1394" spans="1:20" ht="29" x14ac:dyDescent="0.35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84"/>
        <v>114</v>
      </c>
      <c r="P1394">
        <f t="shared" si="85"/>
        <v>27.32</v>
      </c>
      <c r="Q1394" t="s">
        <v>8324</v>
      </c>
      <c r="R1394" t="s">
        <v>8325</v>
      </c>
      <c r="S1394" s="9">
        <f t="shared" si="86"/>
        <v>42400.946597222217</v>
      </c>
      <c r="T1394" s="9">
        <f t="shared" si="87"/>
        <v>42431.946597222217</v>
      </c>
    </row>
    <row r="1395" spans="1:20" x14ac:dyDescent="0.35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84"/>
        <v>102</v>
      </c>
      <c r="P1395">
        <f t="shared" si="85"/>
        <v>196.83</v>
      </c>
      <c r="Q1395" t="s">
        <v>8324</v>
      </c>
      <c r="R1395" t="s">
        <v>8325</v>
      </c>
      <c r="S1395" s="9">
        <f t="shared" si="86"/>
        <v>42553.473645833328</v>
      </c>
      <c r="T1395" s="9">
        <f t="shared" si="87"/>
        <v>42583.473645833328</v>
      </c>
    </row>
    <row r="1396" spans="1:20" ht="43.5" x14ac:dyDescent="0.35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84"/>
        <v>122</v>
      </c>
      <c r="P1396">
        <f t="shared" si="85"/>
        <v>53.88</v>
      </c>
      <c r="Q1396" t="s">
        <v>8324</v>
      </c>
      <c r="R1396" t="s">
        <v>8325</v>
      </c>
      <c r="S1396" s="9">
        <f t="shared" si="86"/>
        <v>42751.936643518515</v>
      </c>
      <c r="T1396" s="9">
        <f t="shared" si="87"/>
        <v>42794.916666666664</v>
      </c>
    </row>
    <row r="1397" spans="1:20" x14ac:dyDescent="0.35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84"/>
        <v>112</v>
      </c>
      <c r="P1397">
        <f t="shared" si="85"/>
        <v>47.76</v>
      </c>
      <c r="Q1397" t="s">
        <v>8324</v>
      </c>
      <c r="R1397" t="s">
        <v>8325</v>
      </c>
      <c r="S1397" s="9">
        <f t="shared" si="86"/>
        <v>42719.700011574074</v>
      </c>
      <c r="T1397" s="9">
        <f t="shared" si="87"/>
        <v>42749.700011574074</v>
      </c>
    </row>
    <row r="1398" spans="1:20" ht="43.5" x14ac:dyDescent="0.35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84"/>
        <v>107</v>
      </c>
      <c r="P1398">
        <f t="shared" si="85"/>
        <v>88.19</v>
      </c>
      <c r="Q1398" t="s">
        <v>8324</v>
      </c>
      <c r="R1398" t="s">
        <v>8325</v>
      </c>
      <c r="S1398" s="9">
        <f t="shared" si="86"/>
        <v>42018.790300925924</v>
      </c>
      <c r="T1398" s="9">
        <f t="shared" si="87"/>
        <v>42048.790300925924</v>
      </c>
    </row>
    <row r="1399" spans="1:20" ht="43.5" x14ac:dyDescent="0.35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84"/>
        <v>114</v>
      </c>
      <c r="P1399">
        <f t="shared" si="85"/>
        <v>72.06</v>
      </c>
      <c r="Q1399" t="s">
        <v>8324</v>
      </c>
      <c r="R1399" t="s">
        <v>8325</v>
      </c>
      <c r="S1399" s="9">
        <f t="shared" si="86"/>
        <v>42640.709606481476</v>
      </c>
      <c r="T1399" s="9">
        <f t="shared" si="87"/>
        <v>42670.679861111108</v>
      </c>
    </row>
    <row r="1400" spans="1:20" ht="43.5" x14ac:dyDescent="0.35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84"/>
        <v>110</v>
      </c>
      <c r="P1400">
        <f t="shared" si="85"/>
        <v>74.25</v>
      </c>
      <c r="Q1400" t="s">
        <v>8324</v>
      </c>
      <c r="R1400" t="s">
        <v>8325</v>
      </c>
      <c r="S1400" s="9">
        <f t="shared" si="86"/>
        <v>42526.665902777771</v>
      </c>
      <c r="T1400" s="9">
        <f t="shared" si="87"/>
        <v>42556.665902777771</v>
      </c>
    </row>
    <row r="1401" spans="1:20" ht="43.5" x14ac:dyDescent="0.35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84"/>
        <v>126</v>
      </c>
      <c r="P1401">
        <f t="shared" si="85"/>
        <v>61.7</v>
      </c>
      <c r="Q1401" t="s">
        <v>8324</v>
      </c>
      <c r="R1401" t="s">
        <v>8325</v>
      </c>
      <c r="S1401" s="9">
        <f t="shared" si="86"/>
        <v>41888.795983796292</v>
      </c>
      <c r="T1401" s="9">
        <f t="shared" si="87"/>
        <v>41918.795983796292</v>
      </c>
    </row>
    <row r="1402" spans="1:20" ht="43.5" x14ac:dyDescent="0.35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84"/>
        <v>167</v>
      </c>
      <c r="P1402">
        <f t="shared" si="85"/>
        <v>17.239999999999998</v>
      </c>
      <c r="Q1402" t="s">
        <v>8324</v>
      </c>
      <c r="R1402" t="s">
        <v>8325</v>
      </c>
      <c r="S1402" s="9">
        <f t="shared" si="86"/>
        <v>42498.132789351854</v>
      </c>
      <c r="T1402" s="9">
        <f t="shared" si="87"/>
        <v>42533.020833333336</v>
      </c>
    </row>
    <row r="1403" spans="1:20" ht="43.5" x14ac:dyDescent="0.35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84"/>
        <v>497</v>
      </c>
      <c r="P1403">
        <f t="shared" si="85"/>
        <v>51.72</v>
      </c>
      <c r="Q1403" t="s">
        <v>8324</v>
      </c>
      <c r="R1403" t="s">
        <v>8325</v>
      </c>
      <c r="S1403" s="9">
        <f t="shared" si="86"/>
        <v>41399.787893518514</v>
      </c>
      <c r="T1403" s="9">
        <f t="shared" si="87"/>
        <v>41420.787893518514</v>
      </c>
    </row>
    <row r="1404" spans="1:20" ht="43.5" x14ac:dyDescent="0.35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84"/>
        <v>109</v>
      </c>
      <c r="P1404">
        <f t="shared" si="85"/>
        <v>24.15</v>
      </c>
      <c r="Q1404" t="s">
        <v>8324</v>
      </c>
      <c r="R1404" t="s">
        <v>8325</v>
      </c>
      <c r="S1404" s="9">
        <f t="shared" si="86"/>
        <v>42064.845034722217</v>
      </c>
      <c r="T1404" s="9">
        <f t="shared" si="87"/>
        <v>42124.803368055553</v>
      </c>
    </row>
    <row r="1405" spans="1:20" ht="43.5" x14ac:dyDescent="0.35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84"/>
        <v>103</v>
      </c>
      <c r="P1405">
        <f t="shared" si="85"/>
        <v>62.17</v>
      </c>
      <c r="Q1405" t="s">
        <v>8324</v>
      </c>
      <c r="R1405" t="s">
        <v>8325</v>
      </c>
      <c r="S1405" s="9">
        <f t="shared" si="86"/>
        <v>41450.854571759257</v>
      </c>
      <c r="T1405" s="9">
        <f t="shared" si="87"/>
        <v>41480.854571759257</v>
      </c>
    </row>
    <row r="1406" spans="1:20" ht="43.5" hidden="1" x14ac:dyDescent="0.35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84"/>
        <v>2</v>
      </c>
      <c r="P1406">
        <f t="shared" si="85"/>
        <v>48.2</v>
      </c>
      <c r="Q1406" t="s">
        <v>8321</v>
      </c>
      <c r="R1406" t="s">
        <v>8340</v>
      </c>
      <c r="S1406" s="9">
        <f t="shared" si="86"/>
        <v>42032.30190972222</v>
      </c>
      <c r="T1406" s="9">
        <f t="shared" si="87"/>
        <v>42057.30190972222</v>
      </c>
    </row>
    <row r="1407" spans="1:20" ht="29" hidden="1" x14ac:dyDescent="0.35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84"/>
        <v>0</v>
      </c>
      <c r="P1407">
        <f t="shared" si="85"/>
        <v>6.18</v>
      </c>
      <c r="Q1407" t="s">
        <v>8321</v>
      </c>
      <c r="R1407" t="s">
        <v>8340</v>
      </c>
      <c r="S1407" s="9">
        <f t="shared" si="86"/>
        <v>41941.472233796296</v>
      </c>
      <c r="T1407" s="9">
        <f t="shared" si="87"/>
        <v>41971.51390046296</v>
      </c>
    </row>
    <row r="1408" spans="1:20" hidden="1" x14ac:dyDescent="0.35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84"/>
        <v>0</v>
      </c>
      <c r="P1408">
        <f t="shared" si="85"/>
        <v>5</v>
      </c>
      <c r="Q1408" t="s">
        <v>8321</v>
      </c>
      <c r="R1408" t="s">
        <v>8340</v>
      </c>
      <c r="S1408" s="9">
        <f t="shared" si="86"/>
        <v>42297.224618055552</v>
      </c>
      <c r="T1408" s="9">
        <f t="shared" si="87"/>
        <v>42350.208333333336</v>
      </c>
    </row>
    <row r="1409" spans="1:20" ht="43.5" hidden="1" x14ac:dyDescent="0.35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84"/>
        <v>1</v>
      </c>
      <c r="P1409">
        <f t="shared" si="85"/>
        <v>7.5</v>
      </c>
      <c r="Q1409" t="s">
        <v>8321</v>
      </c>
      <c r="R1409" t="s">
        <v>8340</v>
      </c>
      <c r="S1409" s="9">
        <f t="shared" si="86"/>
        <v>41838.32844907407</v>
      </c>
      <c r="T1409" s="9">
        <f t="shared" si="87"/>
        <v>41863.32844907407</v>
      </c>
    </row>
    <row r="1410" spans="1:20" ht="43.5" hidden="1" x14ac:dyDescent="0.35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ref="O1410:O1473" si="88">ROUND((E1410/D1410)*100,0)</f>
        <v>7</v>
      </c>
      <c r="P1410">
        <f t="shared" ref="P1410:P1473" si="89">ROUND(E1410/L1410,2)</f>
        <v>12</v>
      </c>
      <c r="Q1410" t="s">
        <v>8321</v>
      </c>
      <c r="R1410" t="s">
        <v>8340</v>
      </c>
      <c r="S1410" s="9">
        <f t="shared" si="86"/>
        <v>42291.663842592585</v>
      </c>
      <c r="T1410" s="9">
        <f t="shared" si="87"/>
        <v>42321.705509259256</v>
      </c>
    </row>
    <row r="1411" spans="1:20" ht="43.5" hidden="1" x14ac:dyDescent="0.35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si="88"/>
        <v>0</v>
      </c>
      <c r="P1411" t="e">
        <f t="shared" si="89"/>
        <v>#DIV/0!</v>
      </c>
      <c r="Q1411" t="s">
        <v>8321</v>
      </c>
      <c r="R1411" t="s">
        <v>8340</v>
      </c>
      <c r="S1411" s="9">
        <f t="shared" ref="S1411:S1474" si="90">(J1411/86400)+25569+(-5/24)</f>
        <v>41944.925173611111</v>
      </c>
      <c r="T1411" s="9">
        <f t="shared" ref="T1411:T1474" si="91">(I1411/86400)+25569+(-5/24)</f>
        <v>42004.966840277775</v>
      </c>
    </row>
    <row r="1412" spans="1:20" ht="43.5" hidden="1" x14ac:dyDescent="0.35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88"/>
        <v>0</v>
      </c>
      <c r="P1412">
        <f t="shared" si="89"/>
        <v>1</v>
      </c>
      <c r="Q1412" t="s">
        <v>8321</v>
      </c>
      <c r="R1412" t="s">
        <v>8340</v>
      </c>
      <c r="S1412" s="9">
        <f t="shared" si="90"/>
        <v>42479.110185185178</v>
      </c>
      <c r="T1412" s="9">
        <f t="shared" si="91"/>
        <v>42524.110185185178</v>
      </c>
    </row>
    <row r="1413" spans="1:20" ht="43.5" hidden="1" x14ac:dyDescent="0.35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88"/>
        <v>0</v>
      </c>
      <c r="P1413">
        <f t="shared" si="89"/>
        <v>2.33</v>
      </c>
      <c r="Q1413" t="s">
        <v>8321</v>
      </c>
      <c r="R1413" t="s">
        <v>8340</v>
      </c>
      <c r="S1413" s="9">
        <f t="shared" si="90"/>
        <v>42012.850694444445</v>
      </c>
      <c r="T1413" s="9">
        <f t="shared" si="91"/>
        <v>42040.850694444445</v>
      </c>
    </row>
    <row r="1414" spans="1:20" ht="29" hidden="1" x14ac:dyDescent="0.35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88"/>
        <v>5</v>
      </c>
      <c r="P1414">
        <f t="shared" si="89"/>
        <v>24.62</v>
      </c>
      <c r="Q1414" t="s">
        <v>8321</v>
      </c>
      <c r="R1414" t="s">
        <v>8340</v>
      </c>
      <c r="S1414" s="9">
        <f t="shared" si="90"/>
        <v>41946.855312499996</v>
      </c>
      <c r="T1414" s="9">
        <f t="shared" si="91"/>
        <v>41976.855312499996</v>
      </c>
    </row>
    <row r="1415" spans="1:20" ht="43.5" hidden="1" x14ac:dyDescent="0.35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9">
        <f t="shared" si="90"/>
        <v>42360.228819444441</v>
      </c>
      <c r="T1415" s="9">
        <f t="shared" si="91"/>
        <v>42420.228819444441</v>
      </c>
    </row>
    <row r="1416" spans="1:20" ht="43.5" hidden="1" x14ac:dyDescent="0.35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88"/>
        <v>0</v>
      </c>
      <c r="P1416">
        <f t="shared" si="89"/>
        <v>1</v>
      </c>
      <c r="Q1416" t="s">
        <v>8321</v>
      </c>
      <c r="R1416" t="s">
        <v>8340</v>
      </c>
      <c r="S1416" s="9">
        <f t="shared" si="90"/>
        <v>42708.044756944444</v>
      </c>
      <c r="T1416" s="9">
        <f t="shared" si="91"/>
        <v>42738.044756944444</v>
      </c>
    </row>
    <row r="1417" spans="1:20" ht="43.5" hidden="1" x14ac:dyDescent="0.35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88"/>
        <v>18</v>
      </c>
      <c r="P1417">
        <f t="shared" si="89"/>
        <v>88.89</v>
      </c>
      <c r="Q1417" t="s">
        <v>8321</v>
      </c>
      <c r="R1417" t="s">
        <v>8340</v>
      </c>
      <c r="S1417" s="9">
        <f t="shared" si="90"/>
        <v>42192.467488425922</v>
      </c>
      <c r="T1417" s="9">
        <f t="shared" si="91"/>
        <v>42232.467488425922</v>
      </c>
    </row>
    <row r="1418" spans="1:20" ht="43.5" hidden="1" x14ac:dyDescent="0.35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9">
        <f t="shared" si="90"/>
        <v>42299.717812499999</v>
      </c>
      <c r="T1418" s="9">
        <f t="shared" si="91"/>
        <v>42329.759479166663</v>
      </c>
    </row>
    <row r="1419" spans="1:20" ht="43.5" hidden="1" x14ac:dyDescent="0.35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88"/>
        <v>1</v>
      </c>
      <c r="P1419">
        <f t="shared" si="89"/>
        <v>27.5</v>
      </c>
      <c r="Q1419" t="s">
        <v>8321</v>
      </c>
      <c r="R1419" t="s">
        <v>8340</v>
      </c>
      <c r="S1419" s="9">
        <f t="shared" si="90"/>
        <v>42231.941828703704</v>
      </c>
      <c r="T1419" s="9">
        <f t="shared" si="91"/>
        <v>42262.257638888885</v>
      </c>
    </row>
    <row r="1420" spans="1:20" ht="58" hidden="1" x14ac:dyDescent="0.35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88"/>
        <v>0</v>
      </c>
      <c r="P1420">
        <f t="shared" si="89"/>
        <v>6</v>
      </c>
      <c r="Q1420" t="s">
        <v>8321</v>
      </c>
      <c r="R1420" t="s">
        <v>8340</v>
      </c>
      <c r="S1420" s="9">
        <f t="shared" si="90"/>
        <v>42395.248078703698</v>
      </c>
      <c r="T1420" s="9">
        <f t="shared" si="91"/>
        <v>42425.248078703698</v>
      </c>
    </row>
    <row r="1421" spans="1:20" ht="43.5" hidden="1" x14ac:dyDescent="0.35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88"/>
        <v>7</v>
      </c>
      <c r="P1421">
        <f t="shared" si="89"/>
        <v>44.5</v>
      </c>
      <c r="Q1421" t="s">
        <v>8321</v>
      </c>
      <c r="R1421" t="s">
        <v>8340</v>
      </c>
      <c r="S1421" s="9">
        <f t="shared" si="90"/>
        <v>42622.24790509259</v>
      </c>
      <c r="T1421" s="9">
        <f t="shared" si="91"/>
        <v>42652.24790509259</v>
      </c>
    </row>
    <row r="1422" spans="1:20" hidden="1" x14ac:dyDescent="0.35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88"/>
        <v>3</v>
      </c>
      <c r="P1422">
        <f t="shared" si="89"/>
        <v>1</v>
      </c>
      <c r="Q1422" t="s">
        <v>8321</v>
      </c>
      <c r="R1422" t="s">
        <v>8340</v>
      </c>
      <c r="S1422" s="9">
        <f t="shared" si="90"/>
        <v>42524.459328703706</v>
      </c>
      <c r="T1422" s="9">
        <f t="shared" si="91"/>
        <v>42549.459328703706</v>
      </c>
    </row>
    <row r="1423" spans="1:20" ht="43.5" hidden="1" x14ac:dyDescent="0.35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88"/>
        <v>0</v>
      </c>
      <c r="P1423">
        <f t="shared" si="89"/>
        <v>100</v>
      </c>
      <c r="Q1423" t="s">
        <v>8321</v>
      </c>
      <c r="R1423" t="s">
        <v>8340</v>
      </c>
      <c r="S1423" s="9">
        <f t="shared" si="90"/>
        <v>42013.707280092589</v>
      </c>
      <c r="T1423" s="9">
        <f t="shared" si="91"/>
        <v>42043.707280092589</v>
      </c>
    </row>
    <row r="1424" spans="1:20" ht="43.5" hidden="1" x14ac:dyDescent="0.35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88"/>
        <v>0</v>
      </c>
      <c r="P1424">
        <f t="shared" si="89"/>
        <v>13</v>
      </c>
      <c r="Q1424" t="s">
        <v>8321</v>
      </c>
      <c r="R1424" t="s">
        <v>8340</v>
      </c>
      <c r="S1424" s="9">
        <f t="shared" si="90"/>
        <v>42604.031296296293</v>
      </c>
      <c r="T1424" s="9">
        <f t="shared" si="91"/>
        <v>42634.031296296293</v>
      </c>
    </row>
    <row r="1425" spans="1:20" ht="43.5" hidden="1" x14ac:dyDescent="0.35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88"/>
        <v>0</v>
      </c>
      <c r="P1425">
        <f t="shared" si="89"/>
        <v>100</v>
      </c>
      <c r="Q1425" t="s">
        <v>8321</v>
      </c>
      <c r="R1425" t="s">
        <v>8340</v>
      </c>
      <c r="S1425" s="9">
        <f t="shared" si="90"/>
        <v>42340.151979166665</v>
      </c>
      <c r="T1425" s="9">
        <f t="shared" si="91"/>
        <v>42370.151979166665</v>
      </c>
    </row>
    <row r="1426" spans="1:20" ht="43.5" hidden="1" x14ac:dyDescent="0.35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88"/>
        <v>20</v>
      </c>
      <c r="P1426">
        <f t="shared" si="89"/>
        <v>109.07</v>
      </c>
      <c r="Q1426" t="s">
        <v>8321</v>
      </c>
      <c r="R1426" t="s">
        <v>8340</v>
      </c>
      <c r="S1426" s="9">
        <f t="shared" si="90"/>
        <v>42676.509282407402</v>
      </c>
      <c r="T1426" s="9">
        <f t="shared" si="91"/>
        <v>42689.550949074073</v>
      </c>
    </row>
    <row r="1427" spans="1:20" ht="43.5" hidden="1" x14ac:dyDescent="0.35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9">
        <f t="shared" si="90"/>
        <v>42092.923136574071</v>
      </c>
      <c r="T1427" s="9">
        <f t="shared" si="91"/>
        <v>42122.923136574071</v>
      </c>
    </row>
    <row r="1428" spans="1:20" ht="43.5" hidden="1" x14ac:dyDescent="0.35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9">
        <f t="shared" si="90"/>
        <v>42180.181944444441</v>
      </c>
      <c r="T1428" s="9">
        <f t="shared" si="91"/>
        <v>42240.181944444441</v>
      </c>
    </row>
    <row r="1429" spans="1:20" ht="43.5" hidden="1" x14ac:dyDescent="0.35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88"/>
        <v>8</v>
      </c>
      <c r="P1429">
        <f t="shared" si="89"/>
        <v>104.75</v>
      </c>
      <c r="Q1429" t="s">
        <v>8321</v>
      </c>
      <c r="R1429" t="s">
        <v>8340</v>
      </c>
      <c r="S1429" s="9">
        <f t="shared" si="90"/>
        <v>42601.643344907403</v>
      </c>
      <c r="T1429" s="9">
        <f t="shared" si="91"/>
        <v>42631.643344907403</v>
      </c>
    </row>
    <row r="1430" spans="1:20" ht="43.5" hidden="1" x14ac:dyDescent="0.35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88"/>
        <v>5</v>
      </c>
      <c r="P1430">
        <f t="shared" si="89"/>
        <v>15</v>
      </c>
      <c r="Q1430" t="s">
        <v>8321</v>
      </c>
      <c r="R1430" t="s">
        <v>8340</v>
      </c>
      <c r="S1430" s="9">
        <f t="shared" si="90"/>
        <v>42432.171493055554</v>
      </c>
      <c r="T1430" s="9">
        <f t="shared" si="91"/>
        <v>42462.129826388882</v>
      </c>
    </row>
    <row r="1431" spans="1:20" ht="29" hidden="1" x14ac:dyDescent="0.35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9">
        <f t="shared" si="90"/>
        <v>42073.852337962962</v>
      </c>
      <c r="T1431" s="9">
        <f t="shared" si="91"/>
        <v>42103.852337962962</v>
      </c>
    </row>
    <row r="1432" spans="1:20" ht="43.5" hidden="1" x14ac:dyDescent="0.35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88"/>
        <v>8</v>
      </c>
      <c r="P1432">
        <f t="shared" si="89"/>
        <v>80.599999999999994</v>
      </c>
      <c r="Q1432" t="s">
        <v>8321</v>
      </c>
      <c r="R1432" t="s">
        <v>8340</v>
      </c>
      <c r="S1432" s="9">
        <f t="shared" si="90"/>
        <v>41961.605185185188</v>
      </c>
      <c r="T1432" s="9">
        <f t="shared" si="91"/>
        <v>41992.605185185188</v>
      </c>
    </row>
    <row r="1433" spans="1:20" ht="43.5" hidden="1" x14ac:dyDescent="0.35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88"/>
        <v>32</v>
      </c>
      <c r="P1433">
        <f t="shared" si="89"/>
        <v>115.55</v>
      </c>
      <c r="Q1433" t="s">
        <v>8321</v>
      </c>
      <c r="R1433" t="s">
        <v>8340</v>
      </c>
      <c r="S1433" s="9">
        <f t="shared" si="90"/>
        <v>42304.002499999995</v>
      </c>
      <c r="T1433" s="9">
        <f t="shared" si="91"/>
        <v>42334.044166666667</v>
      </c>
    </row>
    <row r="1434" spans="1:20" ht="43.5" hidden="1" x14ac:dyDescent="0.35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9">
        <f t="shared" si="90"/>
        <v>42175.572083333333</v>
      </c>
      <c r="T1434" s="9">
        <f t="shared" si="91"/>
        <v>42205.572083333333</v>
      </c>
    </row>
    <row r="1435" spans="1:20" ht="43.5" hidden="1" x14ac:dyDescent="0.35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88"/>
        <v>7</v>
      </c>
      <c r="P1435">
        <f t="shared" si="89"/>
        <v>80.5</v>
      </c>
      <c r="Q1435" t="s">
        <v>8321</v>
      </c>
      <c r="R1435" t="s">
        <v>8340</v>
      </c>
      <c r="S1435" s="9">
        <f t="shared" si="90"/>
        <v>42673.417534722219</v>
      </c>
      <c r="T1435" s="9">
        <f t="shared" si="91"/>
        <v>42714.249999999993</v>
      </c>
    </row>
    <row r="1436" spans="1:20" ht="43.5" hidden="1" x14ac:dyDescent="0.35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88"/>
        <v>10</v>
      </c>
      <c r="P1436">
        <f t="shared" si="89"/>
        <v>744.55</v>
      </c>
      <c r="Q1436" t="s">
        <v>8321</v>
      </c>
      <c r="R1436" t="s">
        <v>8340</v>
      </c>
      <c r="S1436" s="9">
        <f t="shared" si="90"/>
        <v>42142.558773148143</v>
      </c>
      <c r="T1436" s="9">
        <f t="shared" si="91"/>
        <v>42163.416666666664</v>
      </c>
    </row>
    <row r="1437" spans="1:20" ht="29" hidden="1" x14ac:dyDescent="0.35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88"/>
        <v>0</v>
      </c>
      <c r="P1437">
        <f t="shared" si="89"/>
        <v>7.5</v>
      </c>
      <c r="Q1437" t="s">
        <v>8321</v>
      </c>
      <c r="R1437" t="s">
        <v>8340</v>
      </c>
      <c r="S1437" s="9">
        <f t="shared" si="90"/>
        <v>42258.57199074074</v>
      </c>
      <c r="T1437" s="9">
        <f t="shared" si="91"/>
        <v>42288.57199074074</v>
      </c>
    </row>
    <row r="1438" spans="1:20" ht="43.5" hidden="1" x14ac:dyDescent="0.35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88"/>
        <v>1</v>
      </c>
      <c r="P1438">
        <f t="shared" si="89"/>
        <v>38.5</v>
      </c>
      <c r="Q1438" t="s">
        <v>8321</v>
      </c>
      <c r="R1438" t="s">
        <v>8340</v>
      </c>
      <c r="S1438" s="9">
        <f t="shared" si="90"/>
        <v>42391.141863425924</v>
      </c>
      <c r="T1438" s="9">
        <f t="shared" si="91"/>
        <v>42421.141863425924</v>
      </c>
    </row>
    <row r="1439" spans="1:20" ht="43.5" hidden="1" x14ac:dyDescent="0.35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88"/>
        <v>27</v>
      </c>
      <c r="P1439">
        <f t="shared" si="89"/>
        <v>36.68</v>
      </c>
      <c r="Q1439" t="s">
        <v>8321</v>
      </c>
      <c r="R1439" t="s">
        <v>8340</v>
      </c>
      <c r="S1439" s="9">
        <f t="shared" si="90"/>
        <v>41796.32336805555</v>
      </c>
      <c r="T1439" s="9">
        <f t="shared" si="91"/>
        <v>41832.999305555553</v>
      </c>
    </row>
    <row r="1440" spans="1:20" ht="43.5" hidden="1" x14ac:dyDescent="0.35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9">
        <f t="shared" si="90"/>
        <v>42457.663182870368</v>
      </c>
      <c r="T1440" s="9">
        <f t="shared" si="91"/>
        <v>42487.371527777774</v>
      </c>
    </row>
    <row r="1441" spans="1:20" ht="43.5" hidden="1" x14ac:dyDescent="0.35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88"/>
        <v>7</v>
      </c>
      <c r="P1441">
        <f t="shared" si="89"/>
        <v>30</v>
      </c>
      <c r="Q1441" t="s">
        <v>8321</v>
      </c>
      <c r="R1441" t="s">
        <v>8340</v>
      </c>
      <c r="S1441" s="9">
        <f t="shared" si="90"/>
        <v>42040.621539351851</v>
      </c>
      <c r="T1441" s="9">
        <f t="shared" si="91"/>
        <v>42070.621539351851</v>
      </c>
    </row>
    <row r="1442" spans="1:20" ht="43.5" hidden="1" x14ac:dyDescent="0.35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88"/>
        <v>0</v>
      </c>
      <c r="P1442">
        <f t="shared" si="89"/>
        <v>1</v>
      </c>
      <c r="Q1442" t="s">
        <v>8321</v>
      </c>
      <c r="R1442" t="s">
        <v>8340</v>
      </c>
      <c r="S1442" s="9">
        <f t="shared" si="90"/>
        <v>42486.540081018517</v>
      </c>
      <c r="T1442" s="9">
        <f t="shared" si="91"/>
        <v>42516.540081018517</v>
      </c>
    </row>
    <row r="1443" spans="1:20" ht="43.5" hidden="1" x14ac:dyDescent="0.35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88"/>
        <v>1</v>
      </c>
      <c r="P1443">
        <f t="shared" si="89"/>
        <v>673.33</v>
      </c>
      <c r="Q1443" t="s">
        <v>8321</v>
      </c>
      <c r="R1443" t="s">
        <v>8340</v>
      </c>
      <c r="S1443" s="9">
        <f t="shared" si="90"/>
        <v>42198.557511574072</v>
      </c>
      <c r="T1443" s="9">
        <f t="shared" si="91"/>
        <v>42258.557511574072</v>
      </c>
    </row>
    <row r="1444" spans="1:20" ht="43.5" hidden="1" x14ac:dyDescent="0.35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9">
        <f t="shared" si="90"/>
        <v>42485.437013888884</v>
      </c>
      <c r="T1444" s="9">
        <f t="shared" si="91"/>
        <v>42515.437013888884</v>
      </c>
    </row>
    <row r="1445" spans="1:20" ht="43.5" hidden="1" x14ac:dyDescent="0.35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9">
        <f t="shared" si="90"/>
        <v>42707.71769675926</v>
      </c>
      <c r="T1445" s="9">
        <f t="shared" si="91"/>
        <v>42737.71769675926</v>
      </c>
    </row>
    <row r="1446" spans="1:20" ht="29" hidden="1" x14ac:dyDescent="0.35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9">
        <f t="shared" si="90"/>
        <v>42199.665069444447</v>
      </c>
      <c r="T1446" s="9">
        <f t="shared" si="91"/>
        <v>42259.665069444447</v>
      </c>
    </row>
    <row r="1447" spans="1:20" ht="43.5" hidden="1" x14ac:dyDescent="0.35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9">
        <f t="shared" si="90"/>
        <v>42139.333969907406</v>
      </c>
      <c r="T1447" s="9">
        <f t="shared" si="91"/>
        <v>42169.333969907406</v>
      </c>
    </row>
    <row r="1448" spans="1:20" ht="43.5" hidden="1" x14ac:dyDescent="0.35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9">
        <f t="shared" si="90"/>
        <v>42461.239328703705</v>
      </c>
      <c r="T1448" s="9">
        <f t="shared" si="91"/>
        <v>42481.239328703705</v>
      </c>
    </row>
    <row r="1449" spans="1:20" ht="29" hidden="1" x14ac:dyDescent="0.35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88"/>
        <v>0</v>
      </c>
      <c r="P1449">
        <f t="shared" si="89"/>
        <v>25</v>
      </c>
      <c r="Q1449" t="s">
        <v>8321</v>
      </c>
      <c r="R1449" t="s">
        <v>8340</v>
      </c>
      <c r="S1449" s="9">
        <f t="shared" si="90"/>
        <v>42529.52238425926</v>
      </c>
      <c r="T1449" s="9">
        <f t="shared" si="91"/>
        <v>42559.52238425926</v>
      </c>
    </row>
    <row r="1450" spans="1:20" ht="43.5" hidden="1" x14ac:dyDescent="0.35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9">
        <f t="shared" si="90"/>
        <v>42115.728217592587</v>
      </c>
      <c r="T1450" s="9">
        <f t="shared" si="91"/>
        <v>42146.017361111109</v>
      </c>
    </row>
    <row r="1451" spans="1:20" ht="43.5" hidden="1" x14ac:dyDescent="0.35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9">
        <f t="shared" si="90"/>
        <v>42086.603067129625</v>
      </c>
      <c r="T1451" s="9">
        <f t="shared" si="91"/>
        <v>42134.603067129625</v>
      </c>
    </row>
    <row r="1452" spans="1:20" ht="43.5" hidden="1" x14ac:dyDescent="0.35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88"/>
        <v>0</v>
      </c>
      <c r="P1452">
        <f t="shared" si="89"/>
        <v>1</v>
      </c>
      <c r="Q1452" t="s">
        <v>8321</v>
      </c>
      <c r="R1452" t="s">
        <v>8340</v>
      </c>
      <c r="S1452" s="9">
        <f t="shared" si="90"/>
        <v>42389.962928240733</v>
      </c>
      <c r="T1452" s="9">
        <f t="shared" si="91"/>
        <v>42419.962928240733</v>
      </c>
    </row>
    <row r="1453" spans="1:20" ht="29" hidden="1" x14ac:dyDescent="0.35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88"/>
        <v>0</v>
      </c>
      <c r="P1453">
        <f t="shared" si="89"/>
        <v>1</v>
      </c>
      <c r="Q1453" t="s">
        <v>8321</v>
      </c>
      <c r="R1453" t="s">
        <v>8340</v>
      </c>
      <c r="S1453" s="9">
        <f t="shared" si="90"/>
        <v>41931.75068287037</v>
      </c>
      <c r="T1453" s="9">
        <f t="shared" si="91"/>
        <v>41961.792349537034</v>
      </c>
    </row>
    <row r="1454" spans="1:20" ht="29" hidden="1" x14ac:dyDescent="0.35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9">
        <f t="shared" si="90"/>
        <v>41818.494942129626</v>
      </c>
      <c r="T1454" s="9">
        <f t="shared" si="91"/>
        <v>41848.494942129626</v>
      </c>
    </row>
    <row r="1455" spans="1:20" ht="43.5" hidden="1" x14ac:dyDescent="0.35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9">
        <f t="shared" si="90"/>
        <v>42795.487812499996</v>
      </c>
      <c r="T1455" s="9">
        <f t="shared" si="91"/>
        <v>42840.446145833332</v>
      </c>
    </row>
    <row r="1456" spans="1:20" ht="43.5" hidden="1" x14ac:dyDescent="0.35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88"/>
        <v>1</v>
      </c>
      <c r="P1456">
        <f t="shared" si="89"/>
        <v>15</v>
      </c>
      <c r="Q1456" t="s">
        <v>8321</v>
      </c>
      <c r="R1456" t="s">
        <v>8340</v>
      </c>
      <c r="S1456" s="9">
        <f t="shared" si="90"/>
        <v>42463.658333333333</v>
      </c>
      <c r="T1456" s="9">
        <f t="shared" si="91"/>
        <v>42484.707638888889</v>
      </c>
    </row>
    <row r="1457" spans="1:20" ht="43.5" hidden="1" x14ac:dyDescent="0.35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88"/>
        <v>11</v>
      </c>
      <c r="P1457">
        <f t="shared" si="89"/>
        <v>225</v>
      </c>
      <c r="Q1457" t="s">
        <v>8321</v>
      </c>
      <c r="R1457" t="s">
        <v>8340</v>
      </c>
      <c r="S1457" s="9">
        <f t="shared" si="90"/>
        <v>41832.46435185185</v>
      </c>
      <c r="T1457" s="9">
        <f t="shared" si="91"/>
        <v>41887.360416666663</v>
      </c>
    </row>
    <row r="1458" spans="1:20" hidden="1" x14ac:dyDescent="0.35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88"/>
        <v>3</v>
      </c>
      <c r="P1458">
        <f t="shared" si="89"/>
        <v>48.33</v>
      </c>
      <c r="Q1458" t="s">
        <v>8321</v>
      </c>
      <c r="R1458" t="s">
        <v>8340</v>
      </c>
      <c r="S1458" s="9">
        <f t="shared" si="90"/>
        <v>42708.460243055553</v>
      </c>
      <c r="T1458" s="9">
        <f t="shared" si="91"/>
        <v>42738.460243055553</v>
      </c>
    </row>
    <row r="1459" spans="1:20" ht="29" hidden="1" x14ac:dyDescent="0.35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9">
        <f t="shared" si="90"/>
        <v>42289.688009259255</v>
      </c>
      <c r="T1459" s="9">
        <f t="shared" si="91"/>
        <v>42319.729675925926</v>
      </c>
    </row>
    <row r="1460" spans="1:20" ht="43.5" hidden="1" x14ac:dyDescent="0.35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9">
        <f t="shared" si="90"/>
        <v>41831.49722222222</v>
      </c>
      <c r="T1460" s="9">
        <f t="shared" si="91"/>
        <v>41861.958333333328</v>
      </c>
    </row>
    <row r="1461" spans="1:20" ht="43.5" hidden="1" x14ac:dyDescent="0.35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9">
        <f t="shared" si="90"/>
        <v>42311.996481481481</v>
      </c>
      <c r="T1461" s="9">
        <f t="shared" si="91"/>
        <v>42340.517361111109</v>
      </c>
    </row>
    <row r="1462" spans="1:20" ht="43.5" hidden="1" x14ac:dyDescent="0.35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9">
        <f t="shared" si="90"/>
        <v>41915.688634259255</v>
      </c>
      <c r="T1462" s="9">
        <f t="shared" si="91"/>
        <v>41973.781249999993</v>
      </c>
    </row>
    <row r="1463" spans="1:20" ht="29" x14ac:dyDescent="0.35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88"/>
        <v>101</v>
      </c>
      <c r="P1463">
        <f t="shared" si="89"/>
        <v>44.67</v>
      </c>
      <c r="Q1463" t="s">
        <v>8321</v>
      </c>
      <c r="R1463" t="s">
        <v>8341</v>
      </c>
      <c r="S1463" s="9">
        <f t="shared" si="90"/>
        <v>41899.436967592592</v>
      </c>
      <c r="T1463" s="9">
        <f t="shared" si="91"/>
        <v>41932.791666666664</v>
      </c>
    </row>
    <row r="1464" spans="1:20" ht="29" x14ac:dyDescent="0.35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88"/>
        <v>109</v>
      </c>
      <c r="P1464">
        <f t="shared" si="89"/>
        <v>28.94</v>
      </c>
      <c r="Q1464" t="s">
        <v>8321</v>
      </c>
      <c r="R1464" t="s">
        <v>8341</v>
      </c>
      <c r="S1464" s="9">
        <f t="shared" si="90"/>
        <v>41344.454525462963</v>
      </c>
      <c r="T1464" s="9">
        <f t="shared" si="91"/>
        <v>41374.454525462963</v>
      </c>
    </row>
    <row r="1465" spans="1:20" ht="43.5" x14ac:dyDescent="0.35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88"/>
        <v>148</v>
      </c>
      <c r="P1465">
        <f t="shared" si="89"/>
        <v>35.44</v>
      </c>
      <c r="Q1465" t="s">
        <v>8321</v>
      </c>
      <c r="R1465" t="s">
        <v>8341</v>
      </c>
      <c r="S1465" s="9">
        <f t="shared" si="90"/>
        <v>41326.702986111108</v>
      </c>
      <c r="T1465" s="9">
        <f t="shared" si="91"/>
        <v>41371.661319444444</v>
      </c>
    </row>
    <row r="1466" spans="1:20" x14ac:dyDescent="0.35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88"/>
        <v>163</v>
      </c>
      <c r="P1466">
        <f t="shared" si="89"/>
        <v>34.869999999999997</v>
      </c>
      <c r="Q1466" t="s">
        <v>8321</v>
      </c>
      <c r="R1466" t="s">
        <v>8341</v>
      </c>
      <c r="S1466" s="9">
        <f t="shared" si="90"/>
        <v>41291.453217592592</v>
      </c>
      <c r="T1466" s="9">
        <f t="shared" si="91"/>
        <v>41321.453217592592</v>
      </c>
    </row>
    <row r="1467" spans="1:20" ht="43.5" x14ac:dyDescent="0.35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88"/>
        <v>456</v>
      </c>
      <c r="P1467">
        <f t="shared" si="89"/>
        <v>52.62</v>
      </c>
      <c r="Q1467" t="s">
        <v>8321</v>
      </c>
      <c r="R1467" t="s">
        <v>8341</v>
      </c>
      <c r="S1467" s="9">
        <f t="shared" si="90"/>
        <v>40959.526064814811</v>
      </c>
      <c r="T1467" s="9">
        <f t="shared" si="91"/>
        <v>40989.916666666664</v>
      </c>
    </row>
    <row r="1468" spans="1:20" ht="43.5" x14ac:dyDescent="0.35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88"/>
        <v>108</v>
      </c>
      <c r="P1468">
        <f t="shared" si="89"/>
        <v>69.599999999999994</v>
      </c>
      <c r="Q1468" t="s">
        <v>8321</v>
      </c>
      <c r="R1468" t="s">
        <v>8341</v>
      </c>
      <c r="S1468" s="9">
        <f t="shared" si="90"/>
        <v>42339.963726851849</v>
      </c>
      <c r="T1468" s="9">
        <f t="shared" si="91"/>
        <v>42380.999999999993</v>
      </c>
    </row>
    <row r="1469" spans="1:20" ht="29" x14ac:dyDescent="0.35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88"/>
        <v>115</v>
      </c>
      <c r="P1469">
        <f t="shared" si="89"/>
        <v>76.72</v>
      </c>
      <c r="Q1469" t="s">
        <v>8321</v>
      </c>
      <c r="R1469" t="s">
        <v>8341</v>
      </c>
      <c r="S1469" s="9">
        <f t="shared" si="90"/>
        <v>40933.593576388885</v>
      </c>
      <c r="T1469" s="9">
        <f t="shared" si="91"/>
        <v>40993.55190972222</v>
      </c>
    </row>
    <row r="1470" spans="1:20" ht="43.5" x14ac:dyDescent="0.35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88"/>
        <v>102</v>
      </c>
      <c r="P1470">
        <f t="shared" si="89"/>
        <v>33.19</v>
      </c>
      <c r="Q1470" t="s">
        <v>8321</v>
      </c>
      <c r="R1470" t="s">
        <v>8341</v>
      </c>
      <c r="S1470" s="9">
        <f t="shared" si="90"/>
        <v>40645.806122685179</v>
      </c>
      <c r="T1470" s="9">
        <f t="shared" si="91"/>
        <v>40705.806122685179</v>
      </c>
    </row>
    <row r="1471" spans="1:20" ht="29" x14ac:dyDescent="0.35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88"/>
        <v>108</v>
      </c>
      <c r="P1471">
        <f t="shared" si="89"/>
        <v>149.46</v>
      </c>
      <c r="Q1471" t="s">
        <v>8321</v>
      </c>
      <c r="R1471" t="s">
        <v>8341</v>
      </c>
      <c r="S1471" s="9">
        <f t="shared" si="90"/>
        <v>41290.390150462961</v>
      </c>
      <c r="T1471" s="9">
        <f t="shared" si="91"/>
        <v>41320.390150462961</v>
      </c>
    </row>
    <row r="1472" spans="1:20" ht="43.5" x14ac:dyDescent="0.35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88"/>
        <v>125</v>
      </c>
      <c r="P1472">
        <f t="shared" si="89"/>
        <v>23.17</v>
      </c>
      <c r="Q1472" t="s">
        <v>8321</v>
      </c>
      <c r="R1472" t="s">
        <v>8341</v>
      </c>
      <c r="S1472" s="9">
        <f t="shared" si="90"/>
        <v>41250.618784722217</v>
      </c>
      <c r="T1472" s="9">
        <f t="shared" si="91"/>
        <v>41271.618784722217</v>
      </c>
    </row>
    <row r="1473" spans="1:20" ht="43.5" x14ac:dyDescent="0.35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88"/>
        <v>104</v>
      </c>
      <c r="P1473">
        <f t="shared" si="89"/>
        <v>96.88</v>
      </c>
      <c r="Q1473" t="s">
        <v>8321</v>
      </c>
      <c r="R1473" t="s">
        <v>8341</v>
      </c>
      <c r="S1473" s="9">
        <f t="shared" si="90"/>
        <v>42073.749236111107</v>
      </c>
      <c r="T1473" s="9">
        <f t="shared" si="91"/>
        <v>42103.749236111107</v>
      </c>
    </row>
    <row r="1474" spans="1:20" ht="43.5" x14ac:dyDescent="0.35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ref="O1474:O1537" si="92">ROUND((E1474/D1474)*100,0)</f>
        <v>139</v>
      </c>
      <c r="P1474">
        <f t="shared" ref="P1474:P1537" si="93">ROUND(E1474/L1474,2)</f>
        <v>103.2</v>
      </c>
      <c r="Q1474" t="s">
        <v>8321</v>
      </c>
      <c r="R1474" t="s">
        <v>8341</v>
      </c>
      <c r="S1474" s="9">
        <f t="shared" si="90"/>
        <v>41533.33452546296</v>
      </c>
      <c r="T1474" s="9">
        <f t="shared" si="91"/>
        <v>41563.33452546296</v>
      </c>
    </row>
    <row r="1475" spans="1:20" x14ac:dyDescent="0.35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si="92"/>
        <v>121</v>
      </c>
      <c r="P1475">
        <f t="shared" si="93"/>
        <v>38.46</v>
      </c>
      <c r="Q1475" t="s">
        <v>8321</v>
      </c>
      <c r="R1475" t="s">
        <v>8341</v>
      </c>
      <c r="S1475" s="9">
        <f t="shared" ref="S1475:S1538" si="94">(J1475/86400)+25569+(-5/24)</f>
        <v>40939.771284722221</v>
      </c>
      <c r="T1475" s="9">
        <f t="shared" ref="T1475:T1538" si="95">(I1475/86400)+25569+(-5/24)</f>
        <v>40969.771284722221</v>
      </c>
    </row>
    <row r="1476" spans="1:20" ht="43.5" x14ac:dyDescent="0.35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92"/>
        <v>112</v>
      </c>
      <c r="P1476">
        <f t="shared" si="93"/>
        <v>44.32</v>
      </c>
      <c r="Q1476" t="s">
        <v>8321</v>
      </c>
      <c r="R1476" t="s">
        <v>8341</v>
      </c>
      <c r="S1476" s="9">
        <f t="shared" si="94"/>
        <v>41500.519583333335</v>
      </c>
      <c r="T1476" s="9">
        <f t="shared" si="95"/>
        <v>41530.519583333335</v>
      </c>
    </row>
    <row r="1477" spans="1:20" ht="43.5" x14ac:dyDescent="0.35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92"/>
        <v>189</v>
      </c>
      <c r="P1477">
        <f t="shared" si="93"/>
        <v>64.17</v>
      </c>
      <c r="Q1477" t="s">
        <v>8321</v>
      </c>
      <c r="R1477" t="s">
        <v>8341</v>
      </c>
      <c r="S1477" s="9">
        <f t="shared" si="94"/>
        <v>41960.514618055553</v>
      </c>
      <c r="T1477" s="9">
        <f t="shared" si="95"/>
        <v>41992.999305555553</v>
      </c>
    </row>
    <row r="1478" spans="1:20" ht="29" x14ac:dyDescent="0.35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92"/>
        <v>662</v>
      </c>
      <c r="P1478">
        <f t="shared" si="93"/>
        <v>43.33</v>
      </c>
      <c r="Q1478" t="s">
        <v>8321</v>
      </c>
      <c r="R1478" t="s">
        <v>8341</v>
      </c>
      <c r="S1478" s="9">
        <f t="shared" si="94"/>
        <v>40765.833587962959</v>
      </c>
      <c r="T1478" s="9">
        <f t="shared" si="95"/>
        <v>40795.833587962959</v>
      </c>
    </row>
    <row r="1479" spans="1:20" ht="43.5" x14ac:dyDescent="0.35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92"/>
        <v>111</v>
      </c>
      <c r="P1479">
        <f t="shared" si="93"/>
        <v>90.5</v>
      </c>
      <c r="Q1479" t="s">
        <v>8321</v>
      </c>
      <c r="R1479" t="s">
        <v>8341</v>
      </c>
      <c r="S1479" s="9">
        <f t="shared" si="94"/>
        <v>40840.407453703701</v>
      </c>
      <c r="T1479" s="9">
        <f t="shared" si="95"/>
        <v>40899.916666666664</v>
      </c>
    </row>
    <row r="1480" spans="1:20" ht="43.5" x14ac:dyDescent="0.35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92"/>
        <v>1182</v>
      </c>
      <c r="P1480">
        <f t="shared" si="93"/>
        <v>29.19</v>
      </c>
      <c r="Q1480" t="s">
        <v>8321</v>
      </c>
      <c r="R1480" t="s">
        <v>8341</v>
      </c>
      <c r="S1480" s="9">
        <f t="shared" si="94"/>
        <v>41394.663344907407</v>
      </c>
      <c r="T1480" s="9">
        <f t="shared" si="95"/>
        <v>41408.663344907407</v>
      </c>
    </row>
    <row r="1481" spans="1:20" ht="43.5" x14ac:dyDescent="0.35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92"/>
        <v>137</v>
      </c>
      <c r="P1481">
        <f t="shared" si="93"/>
        <v>30.96</v>
      </c>
      <c r="Q1481" t="s">
        <v>8321</v>
      </c>
      <c r="R1481" t="s">
        <v>8341</v>
      </c>
      <c r="S1481" s="9">
        <f t="shared" si="94"/>
        <v>41754.536909722221</v>
      </c>
      <c r="T1481" s="9">
        <f t="shared" si="95"/>
        <v>41768.957638888889</v>
      </c>
    </row>
    <row r="1482" spans="1:20" ht="43.5" x14ac:dyDescent="0.35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92"/>
        <v>117</v>
      </c>
      <c r="P1482">
        <f t="shared" si="93"/>
        <v>92.16</v>
      </c>
      <c r="Q1482" t="s">
        <v>8321</v>
      </c>
      <c r="R1482" t="s">
        <v>8341</v>
      </c>
      <c r="S1482" s="9">
        <f t="shared" si="94"/>
        <v>41464.725682870368</v>
      </c>
      <c r="T1482" s="9">
        <f t="shared" si="95"/>
        <v>41481.5</v>
      </c>
    </row>
    <row r="1483" spans="1:20" ht="43.5" hidden="1" x14ac:dyDescent="0.35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92"/>
        <v>2</v>
      </c>
      <c r="P1483">
        <f t="shared" si="93"/>
        <v>17.5</v>
      </c>
      <c r="Q1483" t="s">
        <v>8321</v>
      </c>
      <c r="R1483" t="s">
        <v>8323</v>
      </c>
      <c r="S1483" s="9">
        <f t="shared" si="94"/>
        <v>41550.714641203704</v>
      </c>
      <c r="T1483" s="9">
        <f t="shared" si="95"/>
        <v>41580.714641203704</v>
      </c>
    </row>
    <row r="1484" spans="1:20" ht="43.5" hidden="1" x14ac:dyDescent="0.35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92"/>
        <v>0</v>
      </c>
      <c r="P1484">
        <f t="shared" si="93"/>
        <v>5</v>
      </c>
      <c r="Q1484" t="s">
        <v>8321</v>
      </c>
      <c r="R1484" t="s">
        <v>8323</v>
      </c>
      <c r="S1484" s="9">
        <f t="shared" si="94"/>
        <v>41136.649722222217</v>
      </c>
      <c r="T1484" s="9">
        <f t="shared" si="95"/>
        <v>41159.118750000001</v>
      </c>
    </row>
    <row r="1485" spans="1:20" ht="43.5" hidden="1" x14ac:dyDescent="0.35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92"/>
        <v>1</v>
      </c>
      <c r="P1485">
        <f t="shared" si="93"/>
        <v>25</v>
      </c>
      <c r="Q1485" t="s">
        <v>8321</v>
      </c>
      <c r="R1485" t="s">
        <v>8323</v>
      </c>
      <c r="S1485" s="9">
        <f t="shared" si="94"/>
        <v>42547.984664351847</v>
      </c>
      <c r="T1485" s="9">
        <f t="shared" si="95"/>
        <v>42572.984664351847</v>
      </c>
    </row>
    <row r="1486" spans="1:20" hidden="1" x14ac:dyDescent="0.35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9">
        <f t="shared" si="94"/>
        <v>41052.992627314808</v>
      </c>
      <c r="T1486" s="9">
        <f t="shared" si="95"/>
        <v>41111.410416666666</v>
      </c>
    </row>
    <row r="1487" spans="1:20" ht="43.5" hidden="1" x14ac:dyDescent="0.35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92"/>
        <v>2</v>
      </c>
      <c r="P1487">
        <f t="shared" si="93"/>
        <v>50</v>
      </c>
      <c r="Q1487" t="s">
        <v>8321</v>
      </c>
      <c r="R1487" t="s">
        <v>8323</v>
      </c>
      <c r="S1487" s="9">
        <f t="shared" si="94"/>
        <v>42130.587650462963</v>
      </c>
      <c r="T1487" s="9">
        <f t="shared" si="95"/>
        <v>42175.587650462963</v>
      </c>
    </row>
    <row r="1488" spans="1:20" ht="43.5" hidden="1" x14ac:dyDescent="0.35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92"/>
        <v>0</v>
      </c>
      <c r="P1488">
        <f t="shared" si="93"/>
        <v>16</v>
      </c>
      <c r="Q1488" t="s">
        <v>8321</v>
      </c>
      <c r="R1488" t="s">
        <v>8323</v>
      </c>
      <c r="S1488" s="9">
        <f t="shared" si="94"/>
        <v>42031.960196759253</v>
      </c>
      <c r="T1488" s="9">
        <f t="shared" si="95"/>
        <v>42061.960196759253</v>
      </c>
    </row>
    <row r="1489" spans="1:20" ht="43.5" hidden="1" x14ac:dyDescent="0.35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9">
        <f t="shared" si="94"/>
        <v>42554.709155092591</v>
      </c>
      <c r="T1489" s="9">
        <f t="shared" si="95"/>
        <v>42584.709155092591</v>
      </c>
    </row>
    <row r="1490" spans="1:20" ht="29" hidden="1" x14ac:dyDescent="0.35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92"/>
        <v>2</v>
      </c>
      <c r="P1490">
        <f t="shared" si="93"/>
        <v>60</v>
      </c>
      <c r="Q1490" t="s">
        <v>8321</v>
      </c>
      <c r="R1490" t="s">
        <v>8323</v>
      </c>
      <c r="S1490" s="9">
        <f t="shared" si="94"/>
        <v>41614.354861111111</v>
      </c>
      <c r="T1490" s="9">
        <f t="shared" si="95"/>
        <v>41644.354861111111</v>
      </c>
    </row>
    <row r="1491" spans="1:20" ht="43.5" hidden="1" x14ac:dyDescent="0.35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9">
        <f t="shared" si="94"/>
        <v>41198.403379629628</v>
      </c>
      <c r="T1491" s="9">
        <f t="shared" si="95"/>
        <v>41228.445046296292</v>
      </c>
    </row>
    <row r="1492" spans="1:20" ht="43.5" hidden="1" x14ac:dyDescent="0.35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92"/>
        <v>31</v>
      </c>
      <c r="P1492">
        <f t="shared" si="93"/>
        <v>47.11</v>
      </c>
      <c r="Q1492" t="s">
        <v>8321</v>
      </c>
      <c r="R1492" t="s">
        <v>8323</v>
      </c>
      <c r="S1492" s="9">
        <f t="shared" si="94"/>
        <v>41520.352708333332</v>
      </c>
      <c r="T1492" s="9">
        <f t="shared" si="95"/>
        <v>41549.352708333332</v>
      </c>
    </row>
    <row r="1493" spans="1:20" ht="29" hidden="1" x14ac:dyDescent="0.35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92"/>
        <v>8</v>
      </c>
      <c r="P1493">
        <f t="shared" si="93"/>
        <v>100</v>
      </c>
      <c r="Q1493" t="s">
        <v>8321</v>
      </c>
      <c r="R1493" t="s">
        <v>8323</v>
      </c>
      <c r="S1493" s="9">
        <f t="shared" si="94"/>
        <v>41991.505127314813</v>
      </c>
      <c r="T1493" s="9">
        <f t="shared" si="95"/>
        <v>42050.443055555552</v>
      </c>
    </row>
    <row r="1494" spans="1:20" ht="43.5" hidden="1" x14ac:dyDescent="0.35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92"/>
        <v>1</v>
      </c>
      <c r="P1494">
        <f t="shared" si="93"/>
        <v>15</v>
      </c>
      <c r="Q1494" t="s">
        <v>8321</v>
      </c>
      <c r="R1494" t="s">
        <v>8323</v>
      </c>
      <c r="S1494" s="9">
        <f t="shared" si="94"/>
        <v>40682.676458333335</v>
      </c>
      <c r="T1494" s="9">
        <f t="shared" si="95"/>
        <v>40712.676458333335</v>
      </c>
    </row>
    <row r="1495" spans="1:20" ht="29" hidden="1" x14ac:dyDescent="0.35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9">
        <f t="shared" si="94"/>
        <v>41411.658275462956</v>
      </c>
      <c r="T1495" s="9">
        <f t="shared" si="95"/>
        <v>41441.658275462956</v>
      </c>
    </row>
    <row r="1496" spans="1:20" ht="43.5" hidden="1" x14ac:dyDescent="0.35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92"/>
        <v>9</v>
      </c>
      <c r="P1496">
        <f t="shared" si="93"/>
        <v>40.450000000000003</v>
      </c>
      <c r="Q1496" t="s">
        <v>8321</v>
      </c>
      <c r="R1496" t="s">
        <v>8323</v>
      </c>
      <c r="S1496" s="9">
        <f t="shared" si="94"/>
        <v>42067.514039351845</v>
      </c>
      <c r="T1496" s="9">
        <f t="shared" si="95"/>
        <v>42097.443055555552</v>
      </c>
    </row>
    <row r="1497" spans="1:20" ht="29" hidden="1" x14ac:dyDescent="0.35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9">
        <f t="shared" si="94"/>
        <v>40752.581377314811</v>
      </c>
      <c r="T1497" s="9">
        <f t="shared" si="95"/>
        <v>40782.581377314811</v>
      </c>
    </row>
    <row r="1498" spans="1:20" ht="43.5" hidden="1" x14ac:dyDescent="0.35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9">
        <f t="shared" si="94"/>
        <v>41838.266886574071</v>
      </c>
      <c r="T1498" s="9">
        <f t="shared" si="95"/>
        <v>41898.266886574071</v>
      </c>
    </row>
    <row r="1499" spans="1:20" ht="43.5" hidden="1" x14ac:dyDescent="0.35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92"/>
        <v>0</v>
      </c>
      <c r="P1499">
        <f t="shared" si="93"/>
        <v>1</v>
      </c>
      <c r="Q1499" t="s">
        <v>8321</v>
      </c>
      <c r="R1499" t="s">
        <v>8323</v>
      </c>
      <c r="S1499" s="9">
        <f t="shared" si="94"/>
        <v>41444.434282407405</v>
      </c>
      <c r="T1499" s="9">
        <f t="shared" si="95"/>
        <v>41486.613194444442</v>
      </c>
    </row>
    <row r="1500" spans="1:20" ht="43.5" hidden="1" x14ac:dyDescent="0.35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92"/>
        <v>2</v>
      </c>
      <c r="P1500">
        <f t="shared" si="93"/>
        <v>19</v>
      </c>
      <c r="Q1500" t="s">
        <v>8321</v>
      </c>
      <c r="R1500" t="s">
        <v>8323</v>
      </c>
      <c r="S1500" s="9">
        <f t="shared" si="94"/>
        <v>41840.775208333333</v>
      </c>
      <c r="T1500" s="9">
        <f t="shared" si="95"/>
        <v>41885.775208333333</v>
      </c>
    </row>
    <row r="1501" spans="1:20" ht="43.5" hidden="1" x14ac:dyDescent="0.35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92"/>
        <v>0</v>
      </c>
      <c r="P1501">
        <f t="shared" si="93"/>
        <v>5</v>
      </c>
      <c r="Q1501" t="s">
        <v>8321</v>
      </c>
      <c r="R1501" t="s">
        <v>8323</v>
      </c>
      <c r="S1501" s="9">
        <f t="shared" si="94"/>
        <v>42526.798993055556</v>
      </c>
      <c r="T1501" s="9">
        <f t="shared" si="95"/>
        <v>42586.798993055556</v>
      </c>
    </row>
    <row r="1502" spans="1:20" ht="43.5" hidden="1" x14ac:dyDescent="0.35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92"/>
        <v>25</v>
      </c>
      <c r="P1502">
        <f t="shared" si="93"/>
        <v>46.73</v>
      </c>
      <c r="Q1502" t="s">
        <v>8321</v>
      </c>
      <c r="R1502" t="s">
        <v>8323</v>
      </c>
      <c r="S1502" s="9">
        <f t="shared" si="94"/>
        <v>41365.69626157407</v>
      </c>
      <c r="T1502" s="9">
        <f t="shared" si="95"/>
        <v>41395.69626157407</v>
      </c>
    </row>
    <row r="1503" spans="1:20" ht="29" x14ac:dyDescent="0.35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92"/>
        <v>166</v>
      </c>
      <c r="P1503">
        <f t="shared" si="93"/>
        <v>97.73</v>
      </c>
      <c r="Q1503" t="s">
        <v>8337</v>
      </c>
      <c r="R1503" t="s">
        <v>8338</v>
      </c>
      <c r="S1503" s="9">
        <f t="shared" si="94"/>
        <v>42163.3752662037</v>
      </c>
      <c r="T1503" s="9">
        <f t="shared" si="95"/>
        <v>42193.3752662037</v>
      </c>
    </row>
    <row r="1504" spans="1:20" ht="43.5" x14ac:dyDescent="0.35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92"/>
        <v>101</v>
      </c>
      <c r="P1504">
        <f t="shared" si="93"/>
        <v>67.84</v>
      </c>
      <c r="Q1504" t="s">
        <v>8337</v>
      </c>
      <c r="R1504" t="s">
        <v>8338</v>
      </c>
      <c r="S1504" s="9">
        <f t="shared" si="94"/>
        <v>42426.33425925926</v>
      </c>
      <c r="T1504" s="9">
        <f t="shared" si="95"/>
        <v>42454.708333333336</v>
      </c>
    </row>
    <row r="1505" spans="1:20" ht="43.5" x14ac:dyDescent="0.35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92"/>
        <v>108</v>
      </c>
      <c r="P1505">
        <f t="shared" si="93"/>
        <v>56.98</v>
      </c>
      <c r="Q1505" t="s">
        <v>8337</v>
      </c>
      <c r="R1505" t="s">
        <v>8338</v>
      </c>
      <c r="S1505" s="9">
        <f t="shared" si="94"/>
        <v>42606.13890046296</v>
      </c>
      <c r="T1505" s="9">
        <f t="shared" si="95"/>
        <v>42666.13890046296</v>
      </c>
    </row>
    <row r="1506" spans="1:20" ht="29" x14ac:dyDescent="0.35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92"/>
        <v>278</v>
      </c>
      <c r="P1506">
        <f t="shared" si="93"/>
        <v>67.16</v>
      </c>
      <c r="Q1506" t="s">
        <v>8337</v>
      </c>
      <c r="R1506" t="s">
        <v>8338</v>
      </c>
      <c r="S1506" s="9">
        <f t="shared" si="94"/>
        <v>41772.44935185185</v>
      </c>
      <c r="T1506" s="9">
        <f t="shared" si="95"/>
        <v>41800.147916666661</v>
      </c>
    </row>
    <row r="1507" spans="1:20" ht="43.5" x14ac:dyDescent="0.35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92"/>
        <v>104</v>
      </c>
      <c r="P1507">
        <f t="shared" si="93"/>
        <v>48.04</v>
      </c>
      <c r="Q1507" t="s">
        <v>8337</v>
      </c>
      <c r="R1507" t="s">
        <v>8338</v>
      </c>
      <c r="S1507" s="9">
        <f t="shared" si="94"/>
        <v>42414.234988425924</v>
      </c>
      <c r="T1507" s="9">
        <f t="shared" si="95"/>
        <v>42451.625694444439</v>
      </c>
    </row>
    <row r="1508" spans="1:20" ht="43.5" x14ac:dyDescent="0.35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92"/>
        <v>111</v>
      </c>
      <c r="P1508">
        <f t="shared" si="93"/>
        <v>38.86</v>
      </c>
      <c r="Q1508" t="s">
        <v>8337</v>
      </c>
      <c r="R1508" t="s">
        <v>8338</v>
      </c>
      <c r="S1508" s="9">
        <f t="shared" si="94"/>
        <v>41814.577592592592</v>
      </c>
      <c r="T1508" s="9">
        <f t="shared" si="95"/>
        <v>41844.577592592592</v>
      </c>
    </row>
    <row r="1509" spans="1:20" ht="43.5" x14ac:dyDescent="0.35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92"/>
        <v>215</v>
      </c>
      <c r="P1509">
        <f t="shared" si="93"/>
        <v>78.180000000000007</v>
      </c>
      <c r="Q1509" t="s">
        <v>8337</v>
      </c>
      <c r="R1509" t="s">
        <v>8338</v>
      </c>
      <c r="S1509" s="9">
        <f t="shared" si="94"/>
        <v>40254.242002314808</v>
      </c>
      <c r="T1509" s="9">
        <f t="shared" si="95"/>
        <v>40313.131944444445</v>
      </c>
    </row>
    <row r="1510" spans="1:20" ht="43.5" x14ac:dyDescent="0.35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92"/>
        <v>111</v>
      </c>
      <c r="P1510">
        <f t="shared" si="93"/>
        <v>97.11</v>
      </c>
      <c r="Q1510" t="s">
        <v>8337</v>
      </c>
      <c r="R1510" t="s">
        <v>8338</v>
      </c>
      <c r="S1510" s="9">
        <f t="shared" si="94"/>
        <v>41786.406030092592</v>
      </c>
      <c r="T1510" s="9">
        <f t="shared" si="95"/>
        <v>41817.406030092592</v>
      </c>
    </row>
    <row r="1511" spans="1:20" ht="43.5" x14ac:dyDescent="0.35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92"/>
        <v>124</v>
      </c>
      <c r="P1511">
        <f t="shared" si="93"/>
        <v>110.39</v>
      </c>
      <c r="Q1511" t="s">
        <v>8337</v>
      </c>
      <c r="R1511" t="s">
        <v>8338</v>
      </c>
      <c r="S1511" s="9">
        <f t="shared" si="94"/>
        <v>42751.325057870366</v>
      </c>
      <c r="T1511" s="9">
        <f t="shared" si="95"/>
        <v>42780.749305555553</v>
      </c>
    </row>
    <row r="1512" spans="1:20" ht="43.5" x14ac:dyDescent="0.35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92"/>
        <v>101</v>
      </c>
      <c r="P1512">
        <f t="shared" si="93"/>
        <v>39.92</v>
      </c>
      <c r="Q1512" t="s">
        <v>8337</v>
      </c>
      <c r="R1512" t="s">
        <v>8338</v>
      </c>
      <c r="S1512" s="9">
        <f t="shared" si="94"/>
        <v>41809.176828703705</v>
      </c>
      <c r="T1512" s="9">
        <f t="shared" si="95"/>
        <v>41839.176828703705</v>
      </c>
    </row>
    <row r="1513" spans="1:20" ht="43.5" x14ac:dyDescent="0.35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92"/>
        <v>112</v>
      </c>
      <c r="P1513">
        <f t="shared" si="93"/>
        <v>75.98</v>
      </c>
      <c r="Q1513" t="s">
        <v>8337</v>
      </c>
      <c r="R1513" t="s">
        <v>8338</v>
      </c>
      <c r="S1513" s="9">
        <f t="shared" si="94"/>
        <v>42296.375046296293</v>
      </c>
      <c r="T1513" s="9">
        <f t="shared" si="95"/>
        <v>42326.416712962957</v>
      </c>
    </row>
    <row r="1514" spans="1:20" ht="43.5" x14ac:dyDescent="0.35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92"/>
        <v>559</v>
      </c>
      <c r="P1514">
        <f t="shared" si="93"/>
        <v>58.38</v>
      </c>
      <c r="Q1514" t="s">
        <v>8337</v>
      </c>
      <c r="R1514" t="s">
        <v>8338</v>
      </c>
      <c r="S1514" s="9">
        <f t="shared" si="94"/>
        <v>42741.476145833331</v>
      </c>
      <c r="T1514" s="9">
        <f t="shared" si="95"/>
        <v>42771.476145833331</v>
      </c>
    </row>
    <row r="1515" spans="1:20" ht="43.5" x14ac:dyDescent="0.35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92"/>
        <v>150</v>
      </c>
      <c r="P1515">
        <f t="shared" si="93"/>
        <v>55.82</v>
      </c>
      <c r="Q1515" t="s">
        <v>8337</v>
      </c>
      <c r="R1515" t="s">
        <v>8338</v>
      </c>
      <c r="S1515" s="9">
        <f t="shared" si="94"/>
        <v>41806.42900462963</v>
      </c>
      <c r="T1515" s="9">
        <f t="shared" si="95"/>
        <v>41836.42900462963</v>
      </c>
    </row>
    <row r="1516" spans="1:20" ht="43.5" x14ac:dyDescent="0.35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92"/>
        <v>106</v>
      </c>
      <c r="P1516">
        <f t="shared" si="93"/>
        <v>151.24</v>
      </c>
      <c r="Q1516" t="s">
        <v>8337</v>
      </c>
      <c r="R1516" t="s">
        <v>8338</v>
      </c>
      <c r="S1516" s="9">
        <f t="shared" si="94"/>
        <v>42234.389351851853</v>
      </c>
      <c r="T1516" s="9">
        <f t="shared" si="95"/>
        <v>42274.389351851853</v>
      </c>
    </row>
    <row r="1517" spans="1:20" ht="43.5" x14ac:dyDescent="0.35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92"/>
        <v>157</v>
      </c>
      <c r="P1517">
        <f t="shared" si="93"/>
        <v>849.67</v>
      </c>
      <c r="Q1517" t="s">
        <v>8337</v>
      </c>
      <c r="R1517" t="s">
        <v>8338</v>
      </c>
      <c r="S1517" s="9">
        <f t="shared" si="94"/>
        <v>42415.04510416666</v>
      </c>
      <c r="T1517" s="9">
        <f t="shared" si="95"/>
        <v>42445.003437499996</v>
      </c>
    </row>
    <row r="1518" spans="1:20" ht="43.5" x14ac:dyDescent="0.35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92"/>
        <v>109</v>
      </c>
      <c r="P1518">
        <f t="shared" si="93"/>
        <v>159.24</v>
      </c>
      <c r="Q1518" t="s">
        <v>8337</v>
      </c>
      <c r="R1518" t="s">
        <v>8338</v>
      </c>
      <c r="S1518" s="9">
        <f t="shared" si="94"/>
        <v>42619.258009259262</v>
      </c>
      <c r="T1518" s="9">
        <f t="shared" si="95"/>
        <v>42649.374999999993</v>
      </c>
    </row>
    <row r="1519" spans="1:20" ht="43.5" x14ac:dyDescent="0.35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92"/>
        <v>162</v>
      </c>
      <c r="P1519">
        <f t="shared" si="93"/>
        <v>39.51</v>
      </c>
      <c r="Q1519" t="s">
        <v>8337</v>
      </c>
      <c r="R1519" t="s">
        <v>8338</v>
      </c>
      <c r="S1519" s="9">
        <f t="shared" si="94"/>
        <v>41948.358252314814</v>
      </c>
      <c r="T1519" s="9">
        <f t="shared" si="95"/>
        <v>41979.041666666664</v>
      </c>
    </row>
    <row r="1520" spans="1:20" ht="29" x14ac:dyDescent="0.35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92"/>
        <v>205</v>
      </c>
      <c r="P1520">
        <f t="shared" si="93"/>
        <v>130.53</v>
      </c>
      <c r="Q1520" t="s">
        <v>8337</v>
      </c>
      <c r="R1520" t="s">
        <v>8338</v>
      </c>
      <c r="S1520" s="9">
        <f t="shared" si="94"/>
        <v>41760.611712962964</v>
      </c>
      <c r="T1520" s="9">
        <f t="shared" si="95"/>
        <v>41790.611712962964</v>
      </c>
    </row>
    <row r="1521" spans="1:20" ht="43.5" x14ac:dyDescent="0.35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92"/>
        <v>103</v>
      </c>
      <c r="P1521">
        <f t="shared" si="93"/>
        <v>64.16</v>
      </c>
      <c r="Q1521" t="s">
        <v>8337</v>
      </c>
      <c r="R1521" t="s">
        <v>8338</v>
      </c>
      <c r="S1521" s="9">
        <f t="shared" si="94"/>
        <v>41782.533368055556</v>
      </c>
      <c r="T1521" s="9">
        <f t="shared" si="95"/>
        <v>41810.707638888889</v>
      </c>
    </row>
    <row r="1522" spans="1:20" ht="29" x14ac:dyDescent="0.35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92"/>
        <v>103</v>
      </c>
      <c r="P1522">
        <f t="shared" si="93"/>
        <v>111.53</v>
      </c>
      <c r="Q1522" t="s">
        <v>8337</v>
      </c>
      <c r="R1522" t="s">
        <v>8338</v>
      </c>
      <c r="S1522" s="9">
        <f t="shared" si="94"/>
        <v>41955.649456018517</v>
      </c>
      <c r="T1522" s="9">
        <f t="shared" si="95"/>
        <v>41991.958333333336</v>
      </c>
    </row>
    <row r="1523" spans="1:20" ht="43.5" x14ac:dyDescent="0.35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92"/>
        <v>107</v>
      </c>
      <c r="P1523">
        <f t="shared" si="93"/>
        <v>170.45</v>
      </c>
      <c r="Q1523" t="s">
        <v>8337</v>
      </c>
      <c r="R1523" t="s">
        <v>8338</v>
      </c>
      <c r="S1523" s="9">
        <f t="shared" si="94"/>
        <v>42492.959386574068</v>
      </c>
      <c r="T1523" s="9">
        <f t="shared" si="95"/>
        <v>42527.959386574068</v>
      </c>
    </row>
    <row r="1524" spans="1:20" ht="43.5" x14ac:dyDescent="0.35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92"/>
        <v>139</v>
      </c>
      <c r="P1524">
        <f t="shared" si="93"/>
        <v>133.74</v>
      </c>
      <c r="Q1524" t="s">
        <v>8337</v>
      </c>
      <c r="R1524" t="s">
        <v>8338</v>
      </c>
      <c r="S1524" s="9">
        <f t="shared" si="94"/>
        <v>41899.621979166666</v>
      </c>
      <c r="T1524" s="9">
        <f t="shared" si="95"/>
        <v>41929.621979166666</v>
      </c>
    </row>
    <row r="1525" spans="1:20" ht="43.5" x14ac:dyDescent="0.35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92"/>
        <v>125</v>
      </c>
      <c r="P1525">
        <f t="shared" si="93"/>
        <v>95.83</v>
      </c>
      <c r="Q1525" t="s">
        <v>8337</v>
      </c>
      <c r="R1525" t="s">
        <v>8338</v>
      </c>
      <c r="S1525" s="9">
        <f t="shared" si="94"/>
        <v>41964.543009259258</v>
      </c>
      <c r="T1525" s="9">
        <f t="shared" si="95"/>
        <v>41995.791666666664</v>
      </c>
    </row>
    <row r="1526" spans="1:20" ht="29" x14ac:dyDescent="0.35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92"/>
        <v>207</v>
      </c>
      <c r="P1526">
        <f t="shared" si="93"/>
        <v>221.79</v>
      </c>
      <c r="Q1526" t="s">
        <v>8337</v>
      </c>
      <c r="R1526" t="s">
        <v>8338</v>
      </c>
      <c r="S1526" s="9">
        <f t="shared" si="94"/>
        <v>42756.292708333327</v>
      </c>
      <c r="T1526" s="9">
        <f t="shared" si="95"/>
        <v>42786.292708333327</v>
      </c>
    </row>
    <row r="1527" spans="1:20" ht="43.5" x14ac:dyDescent="0.35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92"/>
        <v>174</v>
      </c>
      <c r="P1527">
        <f t="shared" si="93"/>
        <v>32.32</v>
      </c>
      <c r="Q1527" t="s">
        <v>8337</v>
      </c>
      <c r="R1527" t="s">
        <v>8338</v>
      </c>
      <c r="S1527" s="9">
        <f t="shared" si="94"/>
        <v>42570.494652777772</v>
      </c>
      <c r="T1527" s="9">
        <f t="shared" si="95"/>
        <v>42600.494652777772</v>
      </c>
    </row>
    <row r="1528" spans="1:20" ht="43.5" x14ac:dyDescent="0.35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92"/>
        <v>120</v>
      </c>
      <c r="P1528">
        <f t="shared" si="93"/>
        <v>98.84</v>
      </c>
      <c r="Q1528" t="s">
        <v>8337</v>
      </c>
      <c r="R1528" t="s">
        <v>8338</v>
      </c>
      <c r="S1528" s="9">
        <f t="shared" si="94"/>
        <v>42339.067673611113</v>
      </c>
      <c r="T1528" s="9">
        <f t="shared" si="95"/>
        <v>42388.067673611113</v>
      </c>
    </row>
    <row r="1529" spans="1:20" ht="29" x14ac:dyDescent="0.35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92"/>
        <v>110</v>
      </c>
      <c r="P1529">
        <f t="shared" si="93"/>
        <v>55.22</v>
      </c>
      <c r="Q1529" t="s">
        <v>8337</v>
      </c>
      <c r="R1529" t="s">
        <v>8338</v>
      </c>
      <c r="S1529" s="9">
        <f t="shared" si="94"/>
        <v>42780.392199074071</v>
      </c>
      <c r="T1529" s="9">
        <f t="shared" si="95"/>
        <v>42808.350532407407</v>
      </c>
    </row>
    <row r="1530" spans="1:20" ht="29" x14ac:dyDescent="0.35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92"/>
        <v>282</v>
      </c>
      <c r="P1530">
        <f t="shared" si="93"/>
        <v>52.79</v>
      </c>
      <c r="Q1530" t="s">
        <v>8337</v>
      </c>
      <c r="R1530" t="s">
        <v>8338</v>
      </c>
      <c r="S1530" s="9">
        <f t="shared" si="94"/>
        <v>42736.524560185186</v>
      </c>
      <c r="T1530" s="9">
        <f t="shared" si="95"/>
        <v>42766.791666666664</v>
      </c>
    </row>
    <row r="1531" spans="1:20" ht="29" x14ac:dyDescent="0.35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92"/>
        <v>101</v>
      </c>
      <c r="P1531">
        <f t="shared" si="93"/>
        <v>135.66999999999999</v>
      </c>
      <c r="Q1531" t="s">
        <v>8337</v>
      </c>
      <c r="R1531" t="s">
        <v>8338</v>
      </c>
      <c r="S1531" s="9">
        <f t="shared" si="94"/>
        <v>42052.420370370368</v>
      </c>
      <c r="T1531" s="9">
        <f t="shared" si="95"/>
        <v>42082.378703703704</v>
      </c>
    </row>
    <row r="1532" spans="1:20" ht="43.5" x14ac:dyDescent="0.35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92"/>
        <v>135</v>
      </c>
      <c r="P1532">
        <f t="shared" si="93"/>
        <v>53.99</v>
      </c>
      <c r="Q1532" t="s">
        <v>8337</v>
      </c>
      <c r="R1532" t="s">
        <v>8338</v>
      </c>
      <c r="S1532" s="9">
        <f t="shared" si="94"/>
        <v>42275.558969907404</v>
      </c>
      <c r="T1532" s="9">
        <f t="shared" si="95"/>
        <v>42300.558969907404</v>
      </c>
    </row>
    <row r="1533" spans="1:20" ht="43.5" x14ac:dyDescent="0.35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92"/>
        <v>176</v>
      </c>
      <c r="P1533">
        <f t="shared" si="93"/>
        <v>56.64</v>
      </c>
      <c r="Q1533" t="s">
        <v>8337</v>
      </c>
      <c r="R1533" t="s">
        <v>8338</v>
      </c>
      <c r="S1533" s="9">
        <f t="shared" si="94"/>
        <v>41941.594050925924</v>
      </c>
      <c r="T1533" s="9">
        <f t="shared" si="95"/>
        <v>41973.916666666664</v>
      </c>
    </row>
    <row r="1534" spans="1:20" ht="43.5" x14ac:dyDescent="0.35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92"/>
        <v>484</v>
      </c>
      <c r="P1534">
        <f t="shared" si="93"/>
        <v>82.32</v>
      </c>
      <c r="Q1534" t="s">
        <v>8337</v>
      </c>
      <c r="R1534" t="s">
        <v>8338</v>
      </c>
      <c r="S1534" s="9">
        <f t="shared" si="94"/>
        <v>42391.266956018517</v>
      </c>
      <c r="T1534" s="9">
        <f t="shared" si="95"/>
        <v>42415.416666666664</v>
      </c>
    </row>
    <row r="1535" spans="1:20" ht="29" x14ac:dyDescent="0.35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92"/>
        <v>145</v>
      </c>
      <c r="P1535">
        <f t="shared" si="93"/>
        <v>88.26</v>
      </c>
      <c r="Q1535" t="s">
        <v>8337</v>
      </c>
      <c r="R1535" t="s">
        <v>8338</v>
      </c>
      <c r="S1535" s="9">
        <f t="shared" si="94"/>
        <v>42442.793715277774</v>
      </c>
      <c r="T1535" s="9">
        <f t="shared" si="95"/>
        <v>42491.957638888889</v>
      </c>
    </row>
    <row r="1536" spans="1:20" ht="43.5" x14ac:dyDescent="0.35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92"/>
        <v>418</v>
      </c>
      <c r="P1536">
        <f t="shared" si="93"/>
        <v>84.91</v>
      </c>
      <c r="Q1536" t="s">
        <v>8337</v>
      </c>
      <c r="R1536" t="s">
        <v>8338</v>
      </c>
      <c r="S1536" s="9">
        <f t="shared" si="94"/>
        <v>42221.465995370367</v>
      </c>
      <c r="T1536" s="9">
        <f t="shared" si="95"/>
        <v>42251.465995370367</v>
      </c>
    </row>
    <row r="1537" spans="1:20" ht="43.5" x14ac:dyDescent="0.35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92"/>
        <v>132</v>
      </c>
      <c r="P1537">
        <f t="shared" si="93"/>
        <v>48.15</v>
      </c>
      <c r="Q1537" t="s">
        <v>8337</v>
      </c>
      <c r="R1537" t="s">
        <v>8338</v>
      </c>
      <c r="S1537" s="9">
        <f t="shared" si="94"/>
        <v>42484.620729166665</v>
      </c>
      <c r="T1537" s="9">
        <f t="shared" si="95"/>
        <v>42513.708333333336</v>
      </c>
    </row>
    <row r="1538" spans="1:20" ht="43.5" x14ac:dyDescent="0.35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ref="O1538:O1601" si="96">ROUND((E1538/D1538)*100,0)</f>
        <v>250</v>
      </c>
      <c r="P1538">
        <f t="shared" ref="P1538:P1601" si="97">ROUND(E1538/L1538,2)</f>
        <v>66.02</v>
      </c>
      <c r="Q1538" t="s">
        <v>8337</v>
      </c>
      <c r="R1538" t="s">
        <v>8338</v>
      </c>
      <c r="S1538" s="9">
        <f t="shared" si="94"/>
        <v>42213.593865740739</v>
      </c>
      <c r="T1538" s="9">
        <f t="shared" si="95"/>
        <v>42243.593865740739</v>
      </c>
    </row>
    <row r="1539" spans="1:20" ht="29" x14ac:dyDescent="0.35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si="96"/>
        <v>180</v>
      </c>
      <c r="P1539">
        <f t="shared" si="97"/>
        <v>96.38</v>
      </c>
      <c r="Q1539" t="s">
        <v>8337</v>
      </c>
      <c r="R1539" t="s">
        <v>8338</v>
      </c>
      <c r="S1539" s="9">
        <f t="shared" ref="S1539:S1602" si="98">(J1539/86400)+25569+(-5/24)</f>
        <v>42552.106793981475</v>
      </c>
      <c r="T1539" s="9">
        <f t="shared" ref="T1539:T1602" si="99">(I1539/86400)+25569+(-5/24)</f>
        <v>42588.541666666664</v>
      </c>
    </row>
    <row r="1540" spans="1:20" ht="43.5" x14ac:dyDescent="0.35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96"/>
        <v>103</v>
      </c>
      <c r="P1540">
        <f t="shared" si="97"/>
        <v>156.16999999999999</v>
      </c>
      <c r="Q1540" t="s">
        <v>8337</v>
      </c>
      <c r="R1540" t="s">
        <v>8338</v>
      </c>
      <c r="S1540" s="9">
        <f t="shared" si="98"/>
        <v>41981.57372685185</v>
      </c>
      <c r="T1540" s="9">
        <f t="shared" si="99"/>
        <v>42026.57372685185</v>
      </c>
    </row>
    <row r="1541" spans="1:20" ht="43.5" x14ac:dyDescent="0.35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96"/>
        <v>136</v>
      </c>
      <c r="P1541">
        <f t="shared" si="97"/>
        <v>95.76</v>
      </c>
      <c r="Q1541" t="s">
        <v>8337</v>
      </c>
      <c r="R1541" t="s">
        <v>8338</v>
      </c>
      <c r="S1541" s="9">
        <f t="shared" si="98"/>
        <v>42705.710868055554</v>
      </c>
      <c r="T1541" s="9">
        <f t="shared" si="99"/>
        <v>42738.710868055554</v>
      </c>
    </row>
    <row r="1542" spans="1:20" ht="43.5" x14ac:dyDescent="0.35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96"/>
        <v>118</v>
      </c>
      <c r="P1542">
        <f t="shared" si="97"/>
        <v>180.41</v>
      </c>
      <c r="Q1542" t="s">
        <v>8337</v>
      </c>
      <c r="R1542" t="s">
        <v>8338</v>
      </c>
      <c r="S1542" s="9">
        <f t="shared" si="98"/>
        <v>41938.798796296294</v>
      </c>
      <c r="T1542" s="9">
        <f t="shared" si="99"/>
        <v>41968.843749999993</v>
      </c>
    </row>
    <row r="1543" spans="1:20" ht="43.5" hidden="1" x14ac:dyDescent="0.35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96"/>
        <v>0</v>
      </c>
      <c r="P1543">
        <f t="shared" si="97"/>
        <v>3</v>
      </c>
      <c r="Q1543" t="s">
        <v>8337</v>
      </c>
      <c r="R1543" t="s">
        <v>8342</v>
      </c>
      <c r="S1543" s="9">
        <f t="shared" si="98"/>
        <v>41974.503912037035</v>
      </c>
      <c r="T1543" s="9">
        <f t="shared" si="99"/>
        <v>42004.503912037035</v>
      </c>
    </row>
    <row r="1544" spans="1:20" ht="43.5" hidden="1" x14ac:dyDescent="0.35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9">
        <f t="shared" si="98"/>
        <v>42170.788194444445</v>
      </c>
      <c r="T1544" s="9">
        <f t="shared" si="99"/>
        <v>42185.788194444445</v>
      </c>
    </row>
    <row r="1545" spans="1:20" ht="43.5" hidden="1" x14ac:dyDescent="0.35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96"/>
        <v>0</v>
      </c>
      <c r="P1545">
        <f t="shared" si="97"/>
        <v>10</v>
      </c>
      <c r="Q1545" t="s">
        <v>8337</v>
      </c>
      <c r="R1545" t="s">
        <v>8342</v>
      </c>
      <c r="S1545" s="9">
        <f t="shared" si="98"/>
        <v>41935.301319444443</v>
      </c>
      <c r="T1545" s="9">
        <f t="shared" si="99"/>
        <v>41965.342986111107</v>
      </c>
    </row>
    <row r="1546" spans="1:20" ht="43.5" hidden="1" x14ac:dyDescent="0.35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9">
        <f t="shared" si="98"/>
        <v>42052.842870370368</v>
      </c>
      <c r="T1546" s="9">
        <f t="shared" si="99"/>
        <v>42094.804166666661</v>
      </c>
    </row>
    <row r="1547" spans="1:20" ht="43.5" hidden="1" x14ac:dyDescent="0.35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96"/>
        <v>0</v>
      </c>
      <c r="P1547">
        <f t="shared" si="97"/>
        <v>1</v>
      </c>
      <c r="Q1547" t="s">
        <v>8337</v>
      </c>
      <c r="R1547" t="s">
        <v>8342</v>
      </c>
      <c r="S1547" s="9">
        <f t="shared" si="98"/>
        <v>42031.676319444443</v>
      </c>
      <c r="T1547" s="9">
        <f t="shared" si="99"/>
        <v>42065.677777777775</v>
      </c>
    </row>
    <row r="1548" spans="1:20" ht="43.5" hidden="1" x14ac:dyDescent="0.35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96"/>
        <v>29</v>
      </c>
      <c r="P1548">
        <f t="shared" si="97"/>
        <v>26.27</v>
      </c>
      <c r="Q1548" t="s">
        <v>8337</v>
      </c>
      <c r="R1548" t="s">
        <v>8342</v>
      </c>
      <c r="S1548" s="9">
        <f t="shared" si="98"/>
        <v>41839.004618055551</v>
      </c>
      <c r="T1548" s="9">
        <f t="shared" si="99"/>
        <v>41899.004618055551</v>
      </c>
    </row>
    <row r="1549" spans="1:20" ht="43.5" hidden="1" x14ac:dyDescent="0.35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9">
        <f t="shared" si="98"/>
        <v>42782.218541666669</v>
      </c>
      <c r="T1549" s="9">
        <f t="shared" si="99"/>
        <v>42789.218541666669</v>
      </c>
    </row>
    <row r="1550" spans="1:20" ht="29" hidden="1" x14ac:dyDescent="0.35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96"/>
        <v>9</v>
      </c>
      <c r="P1550">
        <f t="shared" si="97"/>
        <v>60</v>
      </c>
      <c r="Q1550" t="s">
        <v>8337</v>
      </c>
      <c r="R1550" t="s">
        <v>8342</v>
      </c>
      <c r="S1550" s="9">
        <f t="shared" si="98"/>
        <v>42286.673842592594</v>
      </c>
      <c r="T1550" s="9">
        <f t="shared" si="99"/>
        <v>42316.715509259258</v>
      </c>
    </row>
    <row r="1551" spans="1:20" ht="43.5" hidden="1" x14ac:dyDescent="0.35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96"/>
        <v>34</v>
      </c>
      <c r="P1551">
        <f t="shared" si="97"/>
        <v>28.33</v>
      </c>
      <c r="Q1551" t="s">
        <v>8337</v>
      </c>
      <c r="R1551" t="s">
        <v>8342</v>
      </c>
      <c r="S1551" s="9">
        <f t="shared" si="98"/>
        <v>42280.927766203698</v>
      </c>
      <c r="T1551" s="9">
        <f t="shared" si="99"/>
        <v>42310.96943287037</v>
      </c>
    </row>
    <row r="1552" spans="1:20" ht="43.5" hidden="1" x14ac:dyDescent="0.35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96"/>
        <v>13</v>
      </c>
      <c r="P1552">
        <f t="shared" si="97"/>
        <v>14.43</v>
      </c>
      <c r="Q1552" t="s">
        <v>8337</v>
      </c>
      <c r="R1552" t="s">
        <v>8342</v>
      </c>
      <c r="S1552" s="9">
        <f t="shared" si="98"/>
        <v>42472.24113425926</v>
      </c>
      <c r="T1552" s="9">
        <f t="shared" si="99"/>
        <v>42502.24113425926</v>
      </c>
    </row>
    <row r="1553" spans="1:20" ht="43.5" hidden="1" x14ac:dyDescent="0.35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9">
        <f t="shared" si="98"/>
        <v>42121.616192129623</v>
      </c>
      <c r="T1553" s="9">
        <f t="shared" si="99"/>
        <v>42151.616192129623</v>
      </c>
    </row>
    <row r="1554" spans="1:20" ht="43.5" hidden="1" x14ac:dyDescent="0.35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96"/>
        <v>49</v>
      </c>
      <c r="P1554">
        <f t="shared" si="97"/>
        <v>132.19</v>
      </c>
      <c r="Q1554" t="s">
        <v>8337</v>
      </c>
      <c r="R1554" t="s">
        <v>8342</v>
      </c>
      <c r="S1554" s="9">
        <f t="shared" si="98"/>
        <v>41892.480416666665</v>
      </c>
      <c r="T1554" s="9">
        <f t="shared" si="99"/>
        <v>41912.957638888889</v>
      </c>
    </row>
    <row r="1555" spans="1:20" ht="43.5" hidden="1" x14ac:dyDescent="0.35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9">
        <f t="shared" si="98"/>
        <v>42219.074618055551</v>
      </c>
      <c r="T1555" s="9">
        <f t="shared" si="99"/>
        <v>42249.074618055551</v>
      </c>
    </row>
    <row r="1556" spans="1:20" ht="43.5" hidden="1" x14ac:dyDescent="0.35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9">
        <f t="shared" si="98"/>
        <v>42188.043865740743</v>
      </c>
      <c r="T1556" s="9">
        <f t="shared" si="99"/>
        <v>42218.043865740743</v>
      </c>
    </row>
    <row r="1557" spans="1:20" ht="43.5" hidden="1" x14ac:dyDescent="0.35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9">
        <f t="shared" si="98"/>
        <v>42241.405462962961</v>
      </c>
      <c r="T1557" s="9">
        <f t="shared" si="99"/>
        <v>42264.499999999993</v>
      </c>
    </row>
    <row r="1558" spans="1:20" ht="29" hidden="1" x14ac:dyDescent="0.35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96"/>
        <v>45</v>
      </c>
      <c r="P1558">
        <f t="shared" si="97"/>
        <v>56.42</v>
      </c>
      <c r="Q1558" t="s">
        <v>8337</v>
      </c>
      <c r="R1558" t="s">
        <v>8342</v>
      </c>
      <c r="S1558" s="9">
        <f t="shared" si="98"/>
        <v>42524.944722222215</v>
      </c>
      <c r="T1558" s="9">
        <f t="shared" si="99"/>
        <v>42554.944722222215</v>
      </c>
    </row>
    <row r="1559" spans="1:20" ht="43.5" hidden="1" x14ac:dyDescent="0.35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9">
        <f t="shared" si="98"/>
        <v>41871.444826388884</v>
      </c>
      <c r="T1559" s="9">
        <f t="shared" si="99"/>
        <v>41902.444826388884</v>
      </c>
    </row>
    <row r="1560" spans="1:20" ht="29" hidden="1" x14ac:dyDescent="0.35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96"/>
        <v>5</v>
      </c>
      <c r="P1560">
        <f t="shared" si="97"/>
        <v>11.67</v>
      </c>
      <c r="Q1560" t="s">
        <v>8337</v>
      </c>
      <c r="R1560" t="s">
        <v>8342</v>
      </c>
      <c r="S1560" s="9">
        <f t="shared" si="98"/>
        <v>42185.189340277771</v>
      </c>
      <c r="T1560" s="9">
        <f t="shared" si="99"/>
        <v>42244.299999999996</v>
      </c>
    </row>
    <row r="1561" spans="1:20" ht="29" hidden="1" x14ac:dyDescent="0.35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96"/>
        <v>0</v>
      </c>
      <c r="P1561">
        <f t="shared" si="97"/>
        <v>50</v>
      </c>
      <c r="Q1561" t="s">
        <v>8337</v>
      </c>
      <c r="R1561" t="s">
        <v>8342</v>
      </c>
      <c r="S1561" s="9">
        <f t="shared" si="98"/>
        <v>42107.844895833332</v>
      </c>
      <c r="T1561" s="9">
        <f t="shared" si="99"/>
        <v>42122.844895833332</v>
      </c>
    </row>
    <row r="1562" spans="1:20" ht="43.5" hidden="1" x14ac:dyDescent="0.35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96"/>
        <v>4</v>
      </c>
      <c r="P1562">
        <f t="shared" si="97"/>
        <v>23.5</v>
      </c>
      <c r="Q1562" t="s">
        <v>8337</v>
      </c>
      <c r="R1562" t="s">
        <v>8342</v>
      </c>
      <c r="S1562" s="9">
        <f t="shared" si="98"/>
        <v>41935.812418981477</v>
      </c>
      <c r="T1562" s="9">
        <f t="shared" si="99"/>
        <v>41955.854085648149</v>
      </c>
    </row>
    <row r="1563" spans="1:20" ht="43.5" hidden="1" x14ac:dyDescent="0.35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96"/>
        <v>1</v>
      </c>
      <c r="P1563">
        <f t="shared" si="97"/>
        <v>67</v>
      </c>
      <c r="Q1563" t="s">
        <v>8321</v>
      </c>
      <c r="R1563" t="s">
        <v>8343</v>
      </c>
      <c r="S1563" s="9">
        <f t="shared" si="98"/>
        <v>41554.833368055552</v>
      </c>
      <c r="T1563" s="9">
        <f t="shared" si="99"/>
        <v>41584.875034722216</v>
      </c>
    </row>
    <row r="1564" spans="1:20" ht="43.5" hidden="1" x14ac:dyDescent="0.35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9">
        <f t="shared" si="98"/>
        <v>40079.357824074068</v>
      </c>
      <c r="T1564" s="9">
        <f t="shared" si="99"/>
        <v>40148.826388888883</v>
      </c>
    </row>
    <row r="1565" spans="1:20" ht="43.5" hidden="1" x14ac:dyDescent="0.35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96"/>
        <v>1</v>
      </c>
      <c r="P1565">
        <f t="shared" si="97"/>
        <v>42.5</v>
      </c>
      <c r="Q1565" t="s">
        <v>8321</v>
      </c>
      <c r="R1565" t="s">
        <v>8343</v>
      </c>
      <c r="S1565" s="9">
        <f t="shared" si="98"/>
        <v>41652.534155092588</v>
      </c>
      <c r="T1565" s="9">
        <f t="shared" si="99"/>
        <v>41712.492488425924</v>
      </c>
    </row>
    <row r="1566" spans="1:20" ht="43.5" hidden="1" x14ac:dyDescent="0.35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96"/>
        <v>0</v>
      </c>
      <c r="P1566">
        <f t="shared" si="97"/>
        <v>10</v>
      </c>
      <c r="Q1566" t="s">
        <v>8321</v>
      </c>
      <c r="R1566" t="s">
        <v>8343</v>
      </c>
      <c r="S1566" s="9">
        <f t="shared" si="98"/>
        <v>42121.158668981479</v>
      </c>
      <c r="T1566" s="9">
        <f t="shared" si="99"/>
        <v>42152.628472222219</v>
      </c>
    </row>
    <row r="1567" spans="1:20" ht="43.5" hidden="1" x14ac:dyDescent="0.35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96"/>
        <v>3</v>
      </c>
      <c r="P1567">
        <f t="shared" si="97"/>
        <v>100</v>
      </c>
      <c r="Q1567" t="s">
        <v>8321</v>
      </c>
      <c r="R1567" t="s">
        <v>8343</v>
      </c>
      <c r="S1567" s="9">
        <f t="shared" si="98"/>
        <v>40672.521539351852</v>
      </c>
      <c r="T1567" s="9">
        <f t="shared" si="99"/>
        <v>40702.521539351852</v>
      </c>
    </row>
    <row r="1568" spans="1:20" ht="43.5" hidden="1" x14ac:dyDescent="0.35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96"/>
        <v>21</v>
      </c>
      <c r="P1568">
        <f t="shared" si="97"/>
        <v>108.05</v>
      </c>
      <c r="Q1568" t="s">
        <v>8321</v>
      </c>
      <c r="R1568" t="s">
        <v>8343</v>
      </c>
      <c r="S1568" s="9">
        <f t="shared" si="98"/>
        <v>42549.708379629628</v>
      </c>
      <c r="T1568" s="9">
        <f t="shared" si="99"/>
        <v>42578.708333333336</v>
      </c>
    </row>
    <row r="1569" spans="1:20" ht="43.5" hidden="1" x14ac:dyDescent="0.35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96"/>
        <v>4</v>
      </c>
      <c r="P1569">
        <f t="shared" si="97"/>
        <v>26.92</v>
      </c>
      <c r="Q1569" t="s">
        <v>8321</v>
      </c>
      <c r="R1569" t="s">
        <v>8343</v>
      </c>
      <c r="S1569" s="9">
        <f t="shared" si="98"/>
        <v>41671.728530092594</v>
      </c>
      <c r="T1569" s="9">
        <f t="shared" si="99"/>
        <v>41686.791666666664</v>
      </c>
    </row>
    <row r="1570" spans="1:20" ht="43.5" hidden="1" x14ac:dyDescent="0.35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96"/>
        <v>14</v>
      </c>
      <c r="P1570">
        <f t="shared" si="97"/>
        <v>155</v>
      </c>
      <c r="Q1570" t="s">
        <v>8321</v>
      </c>
      <c r="R1570" t="s">
        <v>8343</v>
      </c>
      <c r="S1570" s="9">
        <f t="shared" si="98"/>
        <v>41961.853993055549</v>
      </c>
      <c r="T1570" s="9">
        <f t="shared" si="99"/>
        <v>41996.853993055549</v>
      </c>
    </row>
    <row r="1571" spans="1:20" hidden="1" x14ac:dyDescent="0.35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9">
        <f t="shared" si="98"/>
        <v>41389.471226851849</v>
      </c>
      <c r="T1571" s="9">
        <f t="shared" si="99"/>
        <v>41419.471226851849</v>
      </c>
    </row>
    <row r="1572" spans="1:20" ht="29" hidden="1" x14ac:dyDescent="0.35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96"/>
        <v>41</v>
      </c>
      <c r="P1572">
        <f t="shared" si="97"/>
        <v>47.77</v>
      </c>
      <c r="Q1572" t="s">
        <v>8321</v>
      </c>
      <c r="R1572" t="s">
        <v>8343</v>
      </c>
      <c r="S1572" s="9">
        <f t="shared" si="98"/>
        <v>42438.605115740742</v>
      </c>
      <c r="T1572" s="9">
        <f t="shared" si="99"/>
        <v>42468.56344907407</v>
      </c>
    </row>
    <row r="1573" spans="1:20" ht="43.5" hidden="1" x14ac:dyDescent="0.35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96"/>
        <v>1</v>
      </c>
      <c r="P1573">
        <f t="shared" si="97"/>
        <v>20</v>
      </c>
      <c r="Q1573" t="s">
        <v>8321</v>
      </c>
      <c r="R1573" t="s">
        <v>8343</v>
      </c>
      <c r="S1573" s="9">
        <f t="shared" si="98"/>
        <v>42144.56114583333</v>
      </c>
      <c r="T1573" s="9">
        <f t="shared" si="99"/>
        <v>42174.56114583333</v>
      </c>
    </row>
    <row r="1574" spans="1:20" ht="43.5" hidden="1" x14ac:dyDescent="0.35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96"/>
        <v>5</v>
      </c>
      <c r="P1574">
        <f t="shared" si="97"/>
        <v>41.67</v>
      </c>
      <c r="Q1574" t="s">
        <v>8321</v>
      </c>
      <c r="R1574" t="s">
        <v>8343</v>
      </c>
      <c r="S1574" s="9">
        <f t="shared" si="98"/>
        <v>42403.824756944443</v>
      </c>
      <c r="T1574" s="9">
        <f t="shared" si="99"/>
        <v>42428.790972222218</v>
      </c>
    </row>
    <row r="1575" spans="1:20" ht="43.5" hidden="1" x14ac:dyDescent="0.35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96"/>
        <v>2</v>
      </c>
      <c r="P1575">
        <f t="shared" si="97"/>
        <v>74.33</v>
      </c>
      <c r="Q1575" t="s">
        <v>8321</v>
      </c>
      <c r="R1575" t="s">
        <v>8343</v>
      </c>
      <c r="S1575" s="9">
        <f t="shared" si="98"/>
        <v>42785.791689814818</v>
      </c>
      <c r="T1575" s="9">
        <f t="shared" si="99"/>
        <v>42825.957638888889</v>
      </c>
    </row>
    <row r="1576" spans="1:20" ht="43.5" hidden="1" x14ac:dyDescent="0.35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96"/>
        <v>5</v>
      </c>
      <c r="P1576">
        <f t="shared" si="97"/>
        <v>84.33</v>
      </c>
      <c r="Q1576" t="s">
        <v>8321</v>
      </c>
      <c r="R1576" t="s">
        <v>8343</v>
      </c>
      <c r="S1576" s="9">
        <f t="shared" si="98"/>
        <v>42017.719085648147</v>
      </c>
      <c r="T1576" s="9">
        <f t="shared" si="99"/>
        <v>42052.719085648147</v>
      </c>
    </row>
    <row r="1577" spans="1:20" ht="43.5" hidden="1" x14ac:dyDescent="0.35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96"/>
        <v>23</v>
      </c>
      <c r="P1577">
        <f t="shared" si="97"/>
        <v>65.459999999999994</v>
      </c>
      <c r="Q1577" t="s">
        <v>8321</v>
      </c>
      <c r="R1577" t="s">
        <v>8343</v>
      </c>
      <c r="S1577" s="9">
        <f t="shared" si="98"/>
        <v>41799.315925925919</v>
      </c>
      <c r="T1577" s="9">
        <f t="shared" si="99"/>
        <v>41829.315925925919</v>
      </c>
    </row>
    <row r="1578" spans="1:20" ht="29" hidden="1" x14ac:dyDescent="0.35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9">
        <f t="shared" si="98"/>
        <v>42140.670925925922</v>
      </c>
      <c r="T1578" s="9">
        <f t="shared" si="99"/>
        <v>42185.670925925922</v>
      </c>
    </row>
    <row r="1579" spans="1:20" ht="43.5" hidden="1" x14ac:dyDescent="0.35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96"/>
        <v>1</v>
      </c>
      <c r="P1579">
        <f t="shared" si="97"/>
        <v>27.5</v>
      </c>
      <c r="Q1579" t="s">
        <v>8321</v>
      </c>
      <c r="R1579" t="s">
        <v>8343</v>
      </c>
      <c r="S1579" s="9">
        <f t="shared" si="98"/>
        <v>41054.639444444438</v>
      </c>
      <c r="T1579" s="9">
        <f t="shared" si="99"/>
        <v>41114.639444444438</v>
      </c>
    </row>
    <row r="1580" spans="1:20" ht="43.5" hidden="1" x14ac:dyDescent="0.35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96"/>
        <v>11</v>
      </c>
      <c r="P1580">
        <f t="shared" si="97"/>
        <v>51.25</v>
      </c>
      <c r="Q1580" t="s">
        <v>8321</v>
      </c>
      <c r="R1580" t="s">
        <v>8343</v>
      </c>
      <c r="S1580" s="9">
        <f t="shared" si="98"/>
        <v>40398.857534722221</v>
      </c>
      <c r="T1580" s="9">
        <f t="shared" si="99"/>
        <v>40422.875</v>
      </c>
    </row>
    <row r="1581" spans="1:20" ht="29" hidden="1" x14ac:dyDescent="0.35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96"/>
        <v>1</v>
      </c>
      <c r="P1581">
        <f t="shared" si="97"/>
        <v>14</v>
      </c>
      <c r="Q1581" t="s">
        <v>8321</v>
      </c>
      <c r="R1581" t="s">
        <v>8343</v>
      </c>
      <c r="S1581" s="9">
        <f t="shared" si="98"/>
        <v>41481.788090277776</v>
      </c>
      <c r="T1581" s="9">
        <f t="shared" si="99"/>
        <v>41514.788090277776</v>
      </c>
    </row>
    <row r="1582" spans="1:20" ht="43.5" hidden="1" x14ac:dyDescent="0.35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9">
        <f t="shared" si="98"/>
        <v>40989.841736111106</v>
      </c>
      <c r="T1582" s="9">
        <f t="shared" si="99"/>
        <v>41049.841736111106</v>
      </c>
    </row>
    <row r="1583" spans="1:20" ht="43.5" hidden="1" x14ac:dyDescent="0.35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96"/>
        <v>1</v>
      </c>
      <c r="P1583">
        <f t="shared" si="97"/>
        <v>5</v>
      </c>
      <c r="Q1583" t="s">
        <v>8337</v>
      </c>
      <c r="R1583" t="s">
        <v>8344</v>
      </c>
      <c r="S1583" s="9">
        <f t="shared" si="98"/>
        <v>42325.240624999999</v>
      </c>
      <c r="T1583" s="9">
        <f t="shared" si="99"/>
        <v>42357.240624999999</v>
      </c>
    </row>
    <row r="1584" spans="1:20" ht="29" hidden="1" x14ac:dyDescent="0.35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96"/>
        <v>9</v>
      </c>
      <c r="P1584">
        <f t="shared" si="97"/>
        <v>31</v>
      </c>
      <c r="Q1584" t="s">
        <v>8337</v>
      </c>
      <c r="R1584" t="s">
        <v>8344</v>
      </c>
      <c r="S1584" s="9">
        <f t="shared" si="98"/>
        <v>42246.581631944442</v>
      </c>
      <c r="T1584" s="9">
        <f t="shared" si="99"/>
        <v>42303.680555555555</v>
      </c>
    </row>
    <row r="1585" spans="1:20" ht="43.5" hidden="1" x14ac:dyDescent="0.35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96"/>
        <v>0</v>
      </c>
      <c r="P1585">
        <f t="shared" si="97"/>
        <v>15</v>
      </c>
      <c r="Q1585" t="s">
        <v>8337</v>
      </c>
      <c r="R1585" t="s">
        <v>8344</v>
      </c>
      <c r="S1585" s="9">
        <f t="shared" si="98"/>
        <v>41877.696655092594</v>
      </c>
      <c r="T1585" s="9">
        <f t="shared" si="99"/>
        <v>41907.696655092594</v>
      </c>
    </row>
    <row r="1586" spans="1:20" ht="43.5" hidden="1" x14ac:dyDescent="0.35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9">
        <f t="shared" si="98"/>
        <v>41779.440983796296</v>
      </c>
      <c r="T1586" s="9">
        <f t="shared" si="99"/>
        <v>41789.440983796296</v>
      </c>
    </row>
    <row r="1587" spans="1:20" ht="43.5" hidden="1" x14ac:dyDescent="0.35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96"/>
        <v>79</v>
      </c>
      <c r="P1587">
        <f t="shared" si="97"/>
        <v>131.66999999999999</v>
      </c>
      <c r="Q1587" t="s">
        <v>8337</v>
      </c>
      <c r="R1587" t="s">
        <v>8344</v>
      </c>
      <c r="S1587" s="9">
        <f t="shared" si="98"/>
        <v>42707.687129629623</v>
      </c>
      <c r="T1587" s="9">
        <f t="shared" si="99"/>
        <v>42729.249999999993</v>
      </c>
    </row>
    <row r="1588" spans="1:20" ht="29" hidden="1" x14ac:dyDescent="0.35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9">
        <f t="shared" si="98"/>
        <v>42068.896087962959</v>
      </c>
      <c r="T1588" s="9">
        <f t="shared" si="99"/>
        <v>42098.854421296295</v>
      </c>
    </row>
    <row r="1589" spans="1:20" ht="43.5" hidden="1" x14ac:dyDescent="0.35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96"/>
        <v>0</v>
      </c>
      <c r="P1589">
        <f t="shared" si="97"/>
        <v>1</v>
      </c>
      <c r="Q1589" t="s">
        <v>8337</v>
      </c>
      <c r="R1589" t="s">
        <v>8344</v>
      </c>
      <c r="S1589" s="9">
        <f t="shared" si="98"/>
        <v>41956.742650462962</v>
      </c>
      <c r="T1589" s="9">
        <f t="shared" si="99"/>
        <v>41986.742650462962</v>
      </c>
    </row>
    <row r="1590" spans="1:20" ht="29" hidden="1" x14ac:dyDescent="0.35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9">
        <f t="shared" si="98"/>
        <v>42005.041655092595</v>
      </c>
      <c r="T1590" s="9">
        <f t="shared" si="99"/>
        <v>42035.633333333331</v>
      </c>
    </row>
    <row r="1591" spans="1:20" ht="29" hidden="1" x14ac:dyDescent="0.35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9">
        <f t="shared" si="98"/>
        <v>42256.776458333326</v>
      </c>
      <c r="T1591" s="9">
        <f t="shared" si="99"/>
        <v>42286.776458333326</v>
      </c>
    </row>
    <row r="1592" spans="1:20" hidden="1" x14ac:dyDescent="0.35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96"/>
        <v>2</v>
      </c>
      <c r="P1592">
        <f t="shared" si="97"/>
        <v>510</v>
      </c>
      <c r="Q1592" t="s">
        <v>8337</v>
      </c>
      <c r="R1592" t="s">
        <v>8344</v>
      </c>
      <c r="S1592" s="9">
        <f t="shared" si="98"/>
        <v>42240.648888888885</v>
      </c>
      <c r="T1592" s="9">
        <f t="shared" si="99"/>
        <v>42270.648888888885</v>
      </c>
    </row>
    <row r="1593" spans="1:20" ht="43.5" hidden="1" x14ac:dyDescent="0.35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96"/>
        <v>29</v>
      </c>
      <c r="P1593">
        <f t="shared" si="97"/>
        <v>44.48</v>
      </c>
      <c r="Q1593" t="s">
        <v>8337</v>
      </c>
      <c r="R1593" t="s">
        <v>8344</v>
      </c>
      <c r="S1593" s="9">
        <f t="shared" si="98"/>
        <v>42433.517835648141</v>
      </c>
      <c r="T1593" s="9">
        <f t="shared" si="99"/>
        <v>42463.476168981484</v>
      </c>
    </row>
    <row r="1594" spans="1:20" ht="29" hidden="1" x14ac:dyDescent="0.35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9">
        <f t="shared" si="98"/>
        <v>42045.86440972222</v>
      </c>
      <c r="T1594" s="9">
        <f t="shared" si="99"/>
        <v>42090.822743055549</v>
      </c>
    </row>
    <row r="1595" spans="1:20" ht="29" hidden="1" x14ac:dyDescent="0.35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96"/>
        <v>0</v>
      </c>
      <c r="P1595">
        <f t="shared" si="97"/>
        <v>1</v>
      </c>
      <c r="Q1595" t="s">
        <v>8337</v>
      </c>
      <c r="R1595" t="s">
        <v>8344</v>
      </c>
      <c r="S1595" s="9">
        <f t="shared" si="98"/>
        <v>42033.63721064815</v>
      </c>
      <c r="T1595" s="9">
        <f t="shared" si="99"/>
        <v>42063.63721064815</v>
      </c>
    </row>
    <row r="1596" spans="1:20" ht="29" hidden="1" x14ac:dyDescent="0.35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96"/>
        <v>21</v>
      </c>
      <c r="P1596">
        <f t="shared" si="97"/>
        <v>20.5</v>
      </c>
      <c r="Q1596" t="s">
        <v>8337</v>
      </c>
      <c r="R1596" t="s">
        <v>8344</v>
      </c>
      <c r="S1596" s="9">
        <f t="shared" si="98"/>
        <v>42445.504421296289</v>
      </c>
      <c r="T1596" s="9">
        <f t="shared" si="99"/>
        <v>42505.472916666666</v>
      </c>
    </row>
    <row r="1597" spans="1:20" ht="43.5" hidden="1" x14ac:dyDescent="0.35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96"/>
        <v>0</v>
      </c>
      <c r="P1597">
        <f t="shared" si="97"/>
        <v>40</v>
      </c>
      <c r="Q1597" t="s">
        <v>8337</v>
      </c>
      <c r="R1597" t="s">
        <v>8344</v>
      </c>
      <c r="S1597" s="9">
        <f t="shared" si="98"/>
        <v>41779.84175925926</v>
      </c>
      <c r="T1597" s="9">
        <f t="shared" si="99"/>
        <v>41808.634027777771</v>
      </c>
    </row>
    <row r="1598" spans="1:20" ht="29" hidden="1" x14ac:dyDescent="0.35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96"/>
        <v>2</v>
      </c>
      <c r="P1598">
        <f t="shared" si="97"/>
        <v>25</v>
      </c>
      <c r="Q1598" t="s">
        <v>8337</v>
      </c>
      <c r="R1598" t="s">
        <v>8344</v>
      </c>
      <c r="S1598" s="9">
        <f t="shared" si="98"/>
        <v>41941.221863425926</v>
      </c>
      <c r="T1598" s="9">
        <f t="shared" si="99"/>
        <v>41986.26353009259</v>
      </c>
    </row>
    <row r="1599" spans="1:20" ht="43.5" hidden="1" x14ac:dyDescent="0.35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9">
        <f t="shared" si="98"/>
        <v>42603.145798611113</v>
      </c>
      <c r="T1599" s="9">
        <f t="shared" si="99"/>
        <v>42633.145798611113</v>
      </c>
    </row>
    <row r="1600" spans="1:20" ht="43.5" hidden="1" x14ac:dyDescent="0.35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96"/>
        <v>0</v>
      </c>
      <c r="P1600">
        <f t="shared" si="97"/>
        <v>1</v>
      </c>
      <c r="Q1600" t="s">
        <v>8337</v>
      </c>
      <c r="R1600" t="s">
        <v>8344</v>
      </c>
      <c r="S1600" s="9">
        <f t="shared" si="98"/>
        <v>42151.459004629629</v>
      </c>
      <c r="T1600" s="9">
        <f t="shared" si="99"/>
        <v>42211.459004629629</v>
      </c>
    </row>
    <row r="1601" spans="1:20" ht="29" hidden="1" x14ac:dyDescent="0.35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9">
        <f t="shared" si="98"/>
        <v>42438.330740740734</v>
      </c>
      <c r="T1601" s="9">
        <f t="shared" si="99"/>
        <v>42468.289074074077</v>
      </c>
    </row>
    <row r="1602" spans="1:20" ht="43.5" hidden="1" x14ac:dyDescent="0.35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ref="O1602:O1665" si="100">ROUND((E1602/D1602)*100,0)</f>
        <v>7</v>
      </c>
      <c r="P1602">
        <f t="shared" ref="P1602:P1665" si="101">ROUND(E1602/L1602,2)</f>
        <v>40.78</v>
      </c>
      <c r="Q1602" t="s">
        <v>8337</v>
      </c>
      <c r="R1602" t="s">
        <v>8344</v>
      </c>
      <c r="S1602" s="9">
        <f t="shared" si="98"/>
        <v>41790.848981481475</v>
      </c>
      <c r="T1602" s="9">
        <f t="shared" si="99"/>
        <v>41835.007638888885</v>
      </c>
    </row>
    <row r="1603" spans="1:20" ht="29" x14ac:dyDescent="0.35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si="100"/>
        <v>108</v>
      </c>
      <c r="P1603">
        <f t="shared" si="101"/>
        <v>48.33</v>
      </c>
      <c r="Q1603" t="s">
        <v>8324</v>
      </c>
      <c r="R1603" t="s">
        <v>8325</v>
      </c>
      <c r="S1603" s="9">
        <f t="shared" ref="S1603:S1666" si="102">(J1603/86400)+25569+(-5/24)</f>
        <v>40637.884641203702</v>
      </c>
      <c r="T1603" s="9">
        <f t="shared" ref="T1603:T1666" si="103">(I1603/86400)+25569+(-5/24)</f>
        <v>40667.884641203702</v>
      </c>
    </row>
    <row r="1604" spans="1:20" ht="29" x14ac:dyDescent="0.35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00"/>
        <v>100</v>
      </c>
      <c r="P1604">
        <f t="shared" si="101"/>
        <v>46.95</v>
      </c>
      <c r="Q1604" t="s">
        <v>8324</v>
      </c>
      <c r="R1604" t="s">
        <v>8325</v>
      </c>
      <c r="S1604" s="9">
        <f t="shared" si="102"/>
        <v>40788.089317129627</v>
      </c>
      <c r="T1604" s="9">
        <f t="shared" si="103"/>
        <v>40830.75</v>
      </c>
    </row>
    <row r="1605" spans="1:20" ht="29" x14ac:dyDescent="0.35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00"/>
        <v>100</v>
      </c>
      <c r="P1605">
        <f t="shared" si="101"/>
        <v>66.69</v>
      </c>
      <c r="Q1605" t="s">
        <v>8324</v>
      </c>
      <c r="R1605" t="s">
        <v>8325</v>
      </c>
      <c r="S1605" s="9">
        <f t="shared" si="102"/>
        <v>40875.961331018516</v>
      </c>
      <c r="T1605" s="9">
        <f t="shared" si="103"/>
        <v>40935.961331018516</v>
      </c>
    </row>
    <row r="1606" spans="1:20" ht="43.5" x14ac:dyDescent="0.35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00"/>
        <v>122</v>
      </c>
      <c r="P1606">
        <f t="shared" si="101"/>
        <v>48.84</v>
      </c>
      <c r="Q1606" t="s">
        <v>8324</v>
      </c>
      <c r="R1606" t="s">
        <v>8325</v>
      </c>
      <c r="S1606" s="9">
        <f t="shared" si="102"/>
        <v>40945.636979166666</v>
      </c>
      <c r="T1606" s="9">
        <f t="shared" si="103"/>
        <v>40985.595312500001</v>
      </c>
    </row>
    <row r="1607" spans="1:20" ht="43.5" x14ac:dyDescent="0.35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00"/>
        <v>101</v>
      </c>
      <c r="P1607">
        <f t="shared" si="101"/>
        <v>137.31</v>
      </c>
      <c r="Q1607" t="s">
        <v>8324</v>
      </c>
      <c r="R1607" t="s">
        <v>8325</v>
      </c>
      <c r="S1607" s="9">
        <f t="shared" si="102"/>
        <v>40746.804548611108</v>
      </c>
      <c r="T1607" s="9">
        <f t="shared" si="103"/>
        <v>40756.083333333328</v>
      </c>
    </row>
    <row r="1608" spans="1:20" ht="43.5" x14ac:dyDescent="0.35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00"/>
        <v>101</v>
      </c>
      <c r="P1608">
        <f t="shared" si="101"/>
        <v>87.83</v>
      </c>
      <c r="Q1608" t="s">
        <v>8324</v>
      </c>
      <c r="R1608" t="s">
        <v>8325</v>
      </c>
      <c r="S1608" s="9">
        <f t="shared" si="102"/>
        <v>40535.903217592589</v>
      </c>
      <c r="T1608" s="9">
        <f t="shared" si="103"/>
        <v>40625.861550925925</v>
      </c>
    </row>
    <row r="1609" spans="1:20" ht="43.5" x14ac:dyDescent="0.35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00"/>
        <v>145</v>
      </c>
      <c r="P1609">
        <f t="shared" si="101"/>
        <v>70.790000000000006</v>
      </c>
      <c r="Q1609" t="s">
        <v>8324</v>
      </c>
      <c r="R1609" t="s">
        <v>8325</v>
      </c>
      <c r="S1609" s="9">
        <f t="shared" si="102"/>
        <v>41053.600127314814</v>
      </c>
      <c r="T1609" s="9">
        <f t="shared" si="103"/>
        <v>41074.600127314814</v>
      </c>
    </row>
    <row r="1610" spans="1:20" ht="29" x14ac:dyDescent="0.35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00"/>
        <v>101</v>
      </c>
      <c r="P1610">
        <f t="shared" si="101"/>
        <v>52.83</v>
      </c>
      <c r="Q1610" t="s">
        <v>8324</v>
      </c>
      <c r="R1610" t="s">
        <v>8325</v>
      </c>
      <c r="S1610" s="9">
        <f t="shared" si="102"/>
        <v>41607.622523148144</v>
      </c>
      <c r="T1610" s="9">
        <f t="shared" si="103"/>
        <v>41640.018055555549</v>
      </c>
    </row>
    <row r="1611" spans="1:20" ht="43.5" x14ac:dyDescent="0.35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00"/>
        <v>118</v>
      </c>
      <c r="P1611">
        <f t="shared" si="101"/>
        <v>443.75</v>
      </c>
      <c r="Q1611" t="s">
        <v>8324</v>
      </c>
      <c r="R1611" t="s">
        <v>8325</v>
      </c>
      <c r="S1611" s="9">
        <f t="shared" si="102"/>
        <v>40795.792928240735</v>
      </c>
      <c r="T1611" s="9">
        <f t="shared" si="103"/>
        <v>40849.125</v>
      </c>
    </row>
    <row r="1612" spans="1:20" ht="29" x14ac:dyDescent="0.35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00"/>
        <v>272</v>
      </c>
      <c r="P1612">
        <f t="shared" si="101"/>
        <v>48.54</v>
      </c>
      <c r="Q1612" t="s">
        <v>8324</v>
      </c>
      <c r="R1612" t="s">
        <v>8325</v>
      </c>
      <c r="S1612" s="9">
        <f t="shared" si="102"/>
        <v>41228.716550925921</v>
      </c>
      <c r="T1612" s="9">
        <f t="shared" si="103"/>
        <v>41258.716550925921</v>
      </c>
    </row>
    <row r="1613" spans="1:20" x14ac:dyDescent="0.35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00"/>
        <v>125</v>
      </c>
      <c r="P1613">
        <f t="shared" si="101"/>
        <v>37.07</v>
      </c>
      <c r="Q1613" t="s">
        <v>8324</v>
      </c>
      <c r="R1613" t="s">
        <v>8325</v>
      </c>
      <c r="S1613" s="9">
        <f t="shared" si="102"/>
        <v>41408.792037037034</v>
      </c>
      <c r="T1613" s="9">
        <f t="shared" si="103"/>
        <v>41429.792037037034</v>
      </c>
    </row>
    <row r="1614" spans="1:20" ht="29" x14ac:dyDescent="0.35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00"/>
        <v>110</v>
      </c>
      <c r="P1614">
        <f t="shared" si="101"/>
        <v>50</v>
      </c>
      <c r="Q1614" t="s">
        <v>8324</v>
      </c>
      <c r="R1614" t="s">
        <v>8325</v>
      </c>
      <c r="S1614" s="9">
        <f t="shared" si="102"/>
        <v>41246.666481481479</v>
      </c>
      <c r="T1614" s="9">
        <f t="shared" si="103"/>
        <v>41276.666481481479</v>
      </c>
    </row>
    <row r="1615" spans="1:20" ht="43.5" x14ac:dyDescent="0.35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00"/>
        <v>102</v>
      </c>
      <c r="P1615">
        <f t="shared" si="101"/>
        <v>39.04</v>
      </c>
      <c r="Q1615" t="s">
        <v>8324</v>
      </c>
      <c r="R1615" t="s">
        <v>8325</v>
      </c>
      <c r="S1615" s="9">
        <f t="shared" si="102"/>
        <v>41081.861134259256</v>
      </c>
      <c r="T1615" s="9">
        <f t="shared" si="103"/>
        <v>41111.861134259256</v>
      </c>
    </row>
    <row r="1616" spans="1:20" ht="43.5" x14ac:dyDescent="0.35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00"/>
        <v>103</v>
      </c>
      <c r="P1616">
        <f t="shared" si="101"/>
        <v>66.69</v>
      </c>
      <c r="Q1616" t="s">
        <v>8324</v>
      </c>
      <c r="R1616" t="s">
        <v>8325</v>
      </c>
      <c r="S1616" s="9">
        <f t="shared" si="102"/>
        <v>41794.772789351853</v>
      </c>
      <c r="T1616" s="9">
        <f t="shared" si="103"/>
        <v>41854.5</v>
      </c>
    </row>
    <row r="1617" spans="1:20" ht="29" x14ac:dyDescent="0.35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00"/>
        <v>114</v>
      </c>
      <c r="P1617">
        <f t="shared" si="101"/>
        <v>67.13</v>
      </c>
      <c r="Q1617" t="s">
        <v>8324</v>
      </c>
      <c r="R1617" t="s">
        <v>8325</v>
      </c>
      <c r="S1617" s="9">
        <f t="shared" si="102"/>
        <v>40844.842546296291</v>
      </c>
      <c r="T1617" s="9">
        <f t="shared" si="103"/>
        <v>40889.884212962963</v>
      </c>
    </row>
    <row r="1618" spans="1:20" ht="29" x14ac:dyDescent="0.35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00"/>
        <v>104</v>
      </c>
      <c r="P1618">
        <f t="shared" si="101"/>
        <v>66.37</v>
      </c>
      <c r="Q1618" t="s">
        <v>8324</v>
      </c>
      <c r="R1618" t="s">
        <v>8325</v>
      </c>
      <c r="S1618" s="9">
        <f t="shared" si="102"/>
        <v>41194.507187499999</v>
      </c>
      <c r="T1618" s="9">
        <f t="shared" si="103"/>
        <v>41235.708333333328</v>
      </c>
    </row>
    <row r="1619" spans="1:20" ht="29" x14ac:dyDescent="0.35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00"/>
        <v>146</v>
      </c>
      <c r="P1619">
        <f t="shared" si="101"/>
        <v>64.62</v>
      </c>
      <c r="Q1619" t="s">
        <v>8324</v>
      </c>
      <c r="R1619" t="s">
        <v>8325</v>
      </c>
      <c r="S1619" s="9">
        <f t="shared" si="102"/>
        <v>41546.455879629626</v>
      </c>
      <c r="T1619" s="9">
        <f t="shared" si="103"/>
        <v>41579.583333333328</v>
      </c>
    </row>
    <row r="1620" spans="1:20" ht="29" x14ac:dyDescent="0.35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00"/>
        <v>105</v>
      </c>
      <c r="P1620">
        <f t="shared" si="101"/>
        <v>58.37</v>
      </c>
      <c r="Q1620" t="s">
        <v>8324</v>
      </c>
      <c r="R1620" t="s">
        <v>8325</v>
      </c>
      <c r="S1620" s="9">
        <f t="shared" si="102"/>
        <v>41301.446006944439</v>
      </c>
      <c r="T1620" s="9">
        <f t="shared" si="103"/>
        <v>41341.446006944439</v>
      </c>
    </row>
    <row r="1621" spans="1:20" ht="43.5" x14ac:dyDescent="0.35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00"/>
        <v>133</v>
      </c>
      <c r="P1621">
        <f t="shared" si="101"/>
        <v>86.96</v>
      </c>
      <c r="Q1621" t="s">
        <v>8324</v>
      </c>
      <c r="R1621" t="s">
        <v>8325</v>
      </c>
      <c r="S1621" s="9">
        <f t="shared" si="102"/>
        <v>41875.977847222217</v>
      </c>
      <c r="T1621" s="9">
        <f t="shared" si="103"/>
        <v>41896.977847222217</v>
      </c>
    </row>
    <row r="1622" spans="1:20" ht="29" x14ac:dyDescent="0.35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00"/>
        <v>113</v>
      </c>
      <c r="P1622">
        <f t="shared" si="101"/>
        <v>66.47</v>
      </c>
      <c r="Q1622" t="s">
        <v>8324</v>
      </c>
      <c r="R1622" t="s">
        <v>8325</v>
      </c>
      <c r="S1622" s="9">
        <f t="shared" si="102"/>
        <v>41321.131249999999</v>
      </c>
      <c r="T1622" s="9">
        <f t="shared" si="103"/>
        <v>41328.131249999999</v>
      </c>
    </row>
    <row r="1623" spans="1:20" ht="43.5" x14ac:dyDescent="0.35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00"/>
        <v>121</v>
      </c>
      <c r="P1623">
        <f t="shared" si="101"/>
        <v>163.78</v>
      </c>
      <c r="Q1623" t="s">
        <v>8324</v>
      </c>
      <c r="R1623" t="s">
        <v>8325</v>
      </c>
      <c r="S1623" s="9">
        <f t="shared" si="102"/>
        <v>41003.398321759254</v>
      </c>
      <c r="T1623" s="9">
        <f t="shared" si="103"/>
        <v>41056.957638888889</v>
      </c>
    </row>
    <row r="1624" spans="1:20" ht="43.5" x14ac:dyDescent="0.35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00"/>
        <v>102</v>
      </c>
      <c r="P1624">
        <f t="shared" si="101"/>
        <v>107.98</v>
      </c>
      <c r="Q1624" t="s">
        <v>8324</v>
      </c>
      <c r="R1624" t="s">
        <v>8325</v>
      </c>
      <c r="S1624" s="9">
        <f t="shared" si="102"/>
        <v>41950.086504629631</v>
      </c>
      <c r="T1624" s="9">
        <f t="shared" si="103"/>
        <v>41990.124305555553</v>
      </c>
    </row>
    <row r="1625" spans="1:20" ht="43.5" x14ac:dyDescent="0.35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00"/>
        <v>101</v>
      </c>
      <c r="P1625">
        <f t="shared" si="101"/>
        <v>42.11</v>
      </c>
      <c r="Q1625" t="s">
        <v>8324</v>
      </c>
      <c r="R1625" t="s">
        <v>8325</v>
      </c>
      <c r="S1625" s="9">
        <f t="shared" si="102"/>
        <v>41453.480196759258</v>
      </c>
      <c r="T1625" s="9">
        <f t="shared" si="103"/>
        <v>41513.480196759258</v>
      </c>
    </row>
    <row r="1626" spans="1:20" ht="29" x14ac:dyDescent="0.35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9">
        <f t="shared" si="102"/>
        <v>41243.158969907403</v>
      </c>
      <c r="T1626" s="9">
        <f t="shared" si="103"/>
        <v>41283.158969907403</v>
      </c>
    </row>
    <row r="1627" spans="1:20" ht="43.5" x14ac:dyDescent="0.35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00"/>
        <v>155</v>
      </c>
      <c r="P1627">
        <f t="shared" si="101"/>
        <v>112.02</v>
      </c>
      <c r="Q1627" t="s">
        <v>8324</v>
      </c>
      <c r="R1627" t="s">
        <v>8325</v>
      </c>
      <c r="S1627" s="9">
        <f t="shared" si="102"/>
        <v>41135.491354166668</v>
      </c>
      <c r="T1627" s="9">
        <f t="shared" si="103"/>
        <v>41163.491354166668</v>
      </c>
    </row>
    <row r="1628" spans="1:20" ht="43.5" x14ac:dyDescent="0.35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00"/>
        <v>101</v>
      </c>
      <c r="P1628">
        <f t="shared" si="101"/>
        <v>74.95</v>
      </c>
      <c r="Q1628" t="s">
        <v>8324</v>
      </c>
      <c r="R1628" t="s">
        <v>8325</v>
      </c>
      <c r="S1628" s="9">
        <f t="shared" si="102"/>
        <v>41579.639664351846</v>
      </c>
      <c r="T1628" s="9">
        <f t="shared" si="103"/>
        <v>41609.681331018517</v>
      </c>
    </row>
    <row r="1629" spans="1:20" ht="43.5" x14ac:dyDescent="0.35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00"/>
        <v>117</v>
      </c>
      <c r="P1629">
        <f t="shared" si="101"/>
        <v>61.58</v>
      </c>
      <c r="Q1629" t="s">
        <v>8324</v>
      </c>
      <c r="R1629" t="s">
        <v>8325</v>
      </c>
      <c r="S1629" s="9">
        <f t="shared" si="102"/>
        <v>41205.498715277776</v>
      </c>
      <c r="T1629" s="9">
        <f t="shared" si="103"/>
        <v>41238.999305555553</v>
      </c>
    </row>
    <row r="1630" spans="1:20" ht="29" x14ac:dyDescent="0.35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00"/>
        <v>101</v>
      </c>
      <c r="P1630">
        <f t="shared" si="101"/>
        <v>45.88</v>
      </c>
      <c r="Q1630" t="s">
        <v>8324</v>
      </c>
      <c r="R1630" t="s">
        <v>8325</v>
      </c>
      <c r="S1630" s="9">
        <f t="shared" si="102"/>
        <v>41774.528726851851</v>
      </c>
      <c r="T1630" s="9">
        <f t="shared" si="103"/>
        <v>41807.528726851851</v>
      </c>
    </row>
    <row r="1631" spans="1:20" ht="29" x14ac:dyDescent="0.35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00"/>
        <v>104</v>
      </c>
      <c r="P1631">
        <f t="shared" si="101"/>
        <v>75.849999999999994</v>
      </c>
      <c r="Q1631" t="s">
        <v>8324</v>
      </c>
      <c r="R1631" t="s">
        <v>8325</v>
      </c>
      <c r="S1631" s="9">
        <f t="shared" si="102"/>
        <v>41645.658946759257</v>
      </c>
      <c r="T1631" s="9">
        <f t="shared" si="103"/>
        <v>41690.658946759257</v>
      </c>
    </row>
    <row r="1632" spans="1:20" ht="43.5" x14ac:dyDescent="0.35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00"/>
        <v>265</v>
      </c>
      <c r="P1632">
        <f t="shared" si="101"/>
        <v>84.21</v>
      </c>
      <c r="Q1632" t="s">
        <v>8324</v>
      </c>
      <c r="R1632" t="s">
        <v>8325</v>
      </c>
      <c r="S1632" s="9">
        <f t="shared" si="102"/>
        <v>40939.629340277774</v>
      </c>
      <c r="T1632" s="9">
        <f t="shared" si="103"/>
        <v>40970.082638888889</v>
      </c>
    </row>
    <row r="1633" spans="1:20" ht="43.5" x14ac:dyDescent="0.35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00"/>
        <v>156</v>
      </c>
      <c r="P1633">
        <f t="shared" si="101"/>
        <v>117.23</v>
      </c>
      <c r="Q1633" t="s">
        <v>8324</v>
      </c>
      <c r="R1633" t="s">
        <v>8325</v>
      </c>
      <c r="S1633" s="9">
        <f t="shared" si="102"/>
        <v>41164.65116898148</v>
      </c>
      <c r="T1633" s="9">
        <f t="shared" si="103"/>
        <v>41194.65116898148</v>
      </c>
    </row>
    <row r="1634" spans="1:20" ht="43.5" x14ac:dyDescent="0.35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00"/>
        <v>102</v>
      </c>
      <c r="P1634">
        <f t="shared" si="101"/>
        <v>86.49</v>
      </c>
      <c r="Q1634" t="s">
        <v>8324</v>
      </c>
      <c r="R1634" t="s">
        <v>8325</v>
      </c>
      <c r="S1634" s="9">
        <f t="shared" si="102"/>
        <v>40750.132569444446</v>
      </c>
      <c r="T1634" s="9">
        <f t="shared" si="103"/>
        <v>40810.132569444446</v>
      </c>
    </row>
    <row r="1635" spans="1:20" ht="43.5" x14ac:dyDescent="0.35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00"/>
        <v>100</v>
      </c>
      <c r="P1635">
        <f t="shared" si="101"/>
        <v>172.41</v>
      </c>
      <c r="Q1635" t="s">
        <v>8324</v>
      </c>
      <c r="R1635" t="s">
        <v>8325</v>
      </c>
      <c r="S1635" s="9">
        <f t="shared" si="102"/>
        <v>40896.675416666665</v>
      </c>
      <c r="T1635" s="9">
        <f t="shared" si="103"/>
        <v>40924</v>
      </c>
    </row>
    <row r="1636" spans="1:20" ht="29" x14ac:dyDescent="0.35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00"/>
        <v>101</v>
      </c>
      <c r="P1636">
        <f t="shared" si="101"/>
        <v>62.81</v>
      </c>
      <c r="Q1636" t="s">
        <v>8324</v>
      </c>
      <c r="R1636" t="s">
        <v>8325</v>
      </c>
      <c r="S1636" s="9">
        <f t="shared" si="102"/>
        <v>40657.981493055551</v>
      </c>
      <c r="T1636" s="9">
        <f t="shared" si="103"/>
        <v>40696.040972222218</v>
      </c>
    </row>
    <row r="1637" spans="1:20" ht="43.5" x14ac:dyDescent="0.35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00"/>
        <v>125</v>
      </c>
      <c r="P1637">
        <f t="shared" si="101"/>
        <v>67.73</v>
      </c>
      <c r="Q1637" t="s">
        <v>8324</v>
      </c>
      <c r="R1637" t="s">
        <v>8325</v>
      </c>
      <c r="S1637" s="9">
        <f t="shared" si="102"/>
        <v>42502.660428240742</v>
      </c>
      <c r="T1637" s="9">
        <f t="shared" si="103"/>
        <v>42562.660428240742</v>
      </c>
    </row>
    <row r="1638" spans="1:20" ht="43.5" x14ac:dyDescent="0.35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00"/>
        <v>104</v>
      </c>
      <c r="P1638">
        <f t="shared" si="101"/>
        <v>53.56</v>
      </c>
      <c r="Q1638" t="s">
        <v>8324</v>
      </c>
      <c r="R1638" t="s">
        <v>8325</v>
      </c>
      <c r="S1638" s="9">
        <f t="shared" si="102"/>
        <v>40662.878333333334</v>
      </c>
      <c r="T1638" s="9">
        <f t="shared" si="103"/>
        <v>40705.958333333328</v>
      </c>
    </row>
    <row r="1639" spans="1:20" ht="43.5" x14ac:dyDescent="0.35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00"/>
        <v>104</v>
      </c>
      <c r="P1639">
        <f t="shared" si="101"/>
        <v>34.6</v>
      </c>
      <c r="Q1639" t="s">
        <v>8324</v>
      </c>
      <c r="R1639" t="s">
        <v>8325</v>
      </c>
      <c r="S1639" s="9">
        <f t="shared" si="102"/>
        <v>40122.543287037035</v>
      </c>
      <c r="T1639" s="9">
        <f t="shared" si="103"/>
        <v>40178.777083333327</v>
      </c>
    </row>
    <row r="1640" spans="1:20" ht="29" x14ac:dyDescent="0.35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00"/>
        <v>105</v>
      </c>
      <c r="P1640">
        <f t="shared" si="101"/>
        <v>38.89</v>
      </c>
      <c r="Q1640" t="s">
        <v>8324</v>
      </c>
      <c r="R1640" t="s">
        <v>8325</v>
      </c>
      <c r="S1640" s="9">
        <f t="shared" si="102"/>
        <v>41288.478796296295</v>
      </c>
      <c r="T1640" s="9">
        <f t="shared" si="103"/>
        <v>41333.684027777774</v>
      </c>
    </row>
    <row r="1641" spans="1:20" ht="43.5" x14ac:dyDescent="0.35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00"/>
        <v>100</v>
      </c>
      <c r="P1641">
        <f t="shared" si="101"/>
        <v>94.74</v>
      </c>
      <c r="Q1641" t="s">
        <v>8324</v>
      </c>
      <c r="R1641" t="s">
        <v>8325</v>
      </c>
      <c r="S1641" s="9">
        <f t="shared" si="102"/>
        <v>40941.444039351853</v>
      </c>
      <c r="T1641" s="9">
        <f t="shared" si="103"/>
        <v>40971.444039351853</v>
      </c>
    </row>
    <row r="1642" spans="1:20" ht="43.5" x14ac:dyDescent="0.35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00"/>
        <v>170</v>
      </c>
      <c r="P1642">
        <f t="shared" si="101"/>
        <v>39.97</v>
      </c>
      <c r="Q1642" t="s">
        <v>8324</v>
      </c>
      <c r="R1642" t="s">
        <v>8325</v>
      </c>
      <c r="S1642" s="9">
        <f t="shared" si="102"/>
        <v>40379.022627314815</v>
      </c>
      <c r="T1642" s="9">
        <f t="shared" si="103"/>
        <v>40392.874305555553</v>
      </c>
    </row>
    <row r="1643" spans="1:20" ht="29" x14ac:dyDescent="0.35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00"/>
        <v>101</v>
      </c>
      <c r="P1643">
        <f t="shared" si="101"/>
        <v>97.5</v>
      </c>
      <c r="Q1643" t="s">
        <v>8324</v>
      </c>
      <c r="R1643" t="s">
        <v>8345</v>
      </c>
      <c r="S1643" s="9">
        <f t="shared" si="102"/>
        <v>41962.388240740744</v>
      </c>
      <c r="T1643" s="9">
        <f t="shared" si="103"/>
        <v>41992.388240740744</v>
      </c>
    </row>
    <row r="1644" spans="1:20" ht="43.5" x14ac:dyDescent="0.35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00"/>
        <v>100</v>
      </c>
      <c r="P1644">
        <f t="shared" si="101"/>
        <v>42.86</v>
      </c>
      <c r="Q1644" t="s">
        <v>8324</v>
      </c>
      <c r="R1644" t="s">
        <v>8345</v>
      </c>
      <c r="S1644" s="9">
        <f t="shared" si="102"/>
        <v>40687.816284722219</v>
      </c>
      <c r="T1644" s="9">
        <f t="shared" si="103"/>
        <v>40707.816284722219</v>
      </c>
    </row>
    <row r="1645" spans="1:20" ht="29" x14ac:dyDescent="0.35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00"/>
        <v>125</v>
      </c>
      <c r="P1645">
        <f t="shared" si="101"/>
        <v>168.51</v>
      </c>
      <c r="Q1645" t="s">
        <v>8324</v>
      </c>
      <c r="R1645" t="s">
        <v>8345</v>
      </c>
      <c r="S1645" s="9">
        <f t="shared" si="102"/>
        <v>41146.615879629629</v>
      </c>
      <c r="T1645" s="9">
        <f t="shared" si="103"/>
        <v>41176.615879629629</v>
      </c>
    </row>
    <row r="1646" spans="1:20" ht="43.5" x14ac:dyDescent="0.35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00"/>
        <v>110</v>
      </c>
      <c r="P1646">
        <f t="shared" si="101"/>
        <v>85.55</v>
      </c>
      <c r="Q1646" t="s">
        <v>8324</v>
      </c>
      <c r="R1646" t="s">
        <v>8345</v>
      </c>
      <c r="S1646" s="9">
        <f t="shared" si="102"/>
        <v>41174.851388888885</v>
      </c>
      <c r="T1646" s="9">
        <f t="shared" si="103"/>
        <v>41234.893055555549</v>
      </c>
    </row>
    <row r="1647" spans="1:20" ht="43.5" x14ac:dyDescent="0.35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00"/>
        <v>111</v>
      </c>
      <c r="P1647">
        <f t="shared" si="101"/>
        <v>554</v>
      </c>
      <c r="Q1647" t="s">
        <v>8324</v>
      </c>
      <c r="R1647" t="s">
        <v>8345</v>
      </c>
      <c r="S1647" s="9">
        <f t="shared" si="102"/>
        <v>41521.40902777778</v>
      </c>
      <c r="T1647" s="9">
        <f t="shared" si="103"/>
        <v>41535.40902777778</v>
      </c>
    </row>
    <row r="1648" spans="1:20" ht="43.5" x14ac:dyDescent="0.35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00"/>
        <v>110</v>
      </c>
      <c r="P1648">
        <f t="shared" si="101"/>
        <v>26.55</v>
      </c>
      <c r="Q1648" t="s">
        <v>8324</v>
      </c>
      <c r="R1648" t="s">
        <v>8345</v>
      </c>
      <c r="S1648" s="9">
        <f t="shared" si="102"/>
        <v>41833.241932870369</v>
      </c>
      <c r="T1648" s="9">
        <f t="shared" si="103"/>
        <v>41865.549305555549</v>
      </c>
    </row>
    <row r="1649" spans="1:20" ht="43.5" x14ac:dyDescent="0.35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00"/>
        <v>105</v>
      </c>
      <c r="P1649">
        <f t="shared" si="101"/>
        <v>113.83</v>
      </c>
      <c r="Q1649" t="s">
        <v>8324</v>
      </c>
      <c r="R1649" t="s">
        <v>8345</v>
      </c>
      <c r="S1649" s="9">
        <f t="shared" si="102"/>
        <v>41039.201122685183</v>
      </c>
      <c r="T1649" s="9">
        <f t="shared" si="103"/>
        <v>41069.201122685183</v>
      </c>
    </row>
    <row r="1650" spans="1:20" ht="43.5" x14ac:dyDescent="0.35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00"/>
        <v>125</v>
      </c>
      <c r="P1650">
        <f t="shared" si="101"/>
        <v>32.01</v>
      </c>
      <c r="Q1650" t="s">
        <v>8324</v>
      </c>
      <c r="R1650" t="s">
        <v>8345</v>
      </c>
      <c r="S1650" s="9">
        <f t="shared" si="102"/>
        <v>40592.496319444443</v>
      </c>
      <c r="T1650" s="9">
        <f t="shared" si="103"/>
        <v>40622.454652777778</v>
      </c>
    </row>
    <row r="1651" spans="1:20" ht="43.5" x14ac:dyDescent="0.35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00"/>
        <v>101</v>
      </c>
      <c r="P1651">
        <f t="shared" si="101"/>
        <v>47.19</v>
      </c>
      <c r="Q1651" t="s">
        <v>8324</v>
      </c>
      <c r="R1651" t="s">
        <v>8345</v>
      </c>
      <c r="S1651" s="9">
        <f t="shared" si="102"/>
        <v>41737.476331018515</v>
      </c>
      <c r="T1651" s="9">
        <f t="shared" si="103"/>
        <v>41782.476331018515</v>
      </c>
    </row>
    <row r="1652" spans="1:20" ht="29" x14ac:dyDescent="0.35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00"/>
        <v>142</v>
      </c>
      <c r="P1652">
        <f t="shared" si="101"/>
        <v>88.47</v>
      </c>
      <c r="Q1652" t="s">
        <v>8324</v>
      </c>
      <c r="R1652" t="s">
        <v>8345</v>
      </c>
      <c r="S1652" s="9">
        <f t="shared" si="102"/>
        <v>41526.227280092593</v>
      </c>
      <c r="T1652" s="9">
        <f t="shared" si="103"/>
        <v>41556.227280092593</v>
      </c>
    </row>
    <row r="1653" spans="1:20" ht="43.5" x14ac:dyDescent="0.35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00"/>
        <v>101</v>
      </c>
      <c r="P1653">
        <f t="shared" si="101"/>
        <v>100.75</v>
      </c>
      <c r="Q1653" t="s">
        <v>8324</v>
      </c>
      <c r="R1653" t="s">
        <v>8345</v>
      </c>
      <c r="S1653" s="9">
        <f t="shared" si="102"/>
        <v>40625.692361111105</v>
      </c>
      <c r="T1653" s="9">
        <f t="shared" si="103"/>
        <v>40659.082638888889</v>
      </c>
    </row>
    <row r="1654" spans="1:20" ht="43.5" x14ac:dyDescent="0.35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00"/>
        <v>101</v>
      </c>
      <c r="P1654">
        <f t="shared" si="101"/>
        <v>64.709999999999994</v>
      </c>
      <c r="Q1654" t="s">
        <v>8324</v>
      </c>
      <c r="R1654" t="s">
        <v>8345</v>
      </c>
      <c r="S1654" s="9">
        <f t="shared" si="102"/>
        <v>41572.284641203703</v>
      </c>
      <c r="T1654" s="9">
        <f t="shared" si="103"/>
        <v>41602.326307870368</v>
      </c>
    </row>
    <row r="1655" spans="1:20" ht="43.5" x14ac:dyDescent="0.35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00"/>
        <v>174</v>
      </c>
      <c r="P1655">
        <f t="shared" si="101"/>
        <v>51.85</v>
      </c>
      <c r="Q1655" t="s">
        <v>8324</v>
      </c>
      <c r="R1655" t="s">
        <v>8345</v>
      </c>
      <c r="S1655" s="9">
        <f t="shared" si="102"/>
        <v>40626.626111111109</v>
      </c>
      <c r="T1655" s="9">
        <f t="shared" si="103"/>
        <v>40657.626111111109</v>
      </c>
    </row>
    <row r="1656" spans="1:20" ht="43.5" x14ac:dyDescent="0.35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00"/>
        <v>120</v>
      </c>
      <c r="P1656">
        <f t="shared" si="101"/>
        <v>38.79</v>
      </c>
      <c r="Q1656" t="s">
        <v>8324</v>
      </c>
      <c r="R1656" t="s">
        <v>8345</v>
      </c>
      <c r="S1656" s="9">
        <f t="shared" si="102"/>
        <v>40987.682407407403</v>
      </c>
      <c r="T1656" s="9">
        <f t="shared" si="103"/>
        <v>41017.682407407403</v>
      </c>
    </row>
    <row r="1657" spans="1:20" ht="29" x14ac:dyDescent="0.35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00"/>
        <v>143</v>
      </c>
      <c r="P1657">
        <f t="shared" si="101"/>
        <v>44.65</v>
      </c>
      <c r="Q1657" t="s">
        <v>8324</v>
      </c>
      <c r="R1657" t="s">
        <v>8345</v>
      </c>
      <c r="S1657" s="9">
        <f t="shared" si="102"/>
        <v>40974.583564814813</v>
      </c>
      <c r="T1657" s="9">
        <f t="shared" si="103"/>
        <v>41004.541898148142</v>
      </c>
    </row>
    <row r="1658" spans="1:20" ht="43.5" x14ac:dyDescent="0.35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00"/>
        <v>100</v>
      </c>
      <c r="P1658">
        <f t="shared" si="101"/>
        <v>156.77000000000001</v>
      </c>
      <c r="Q1658" t="s">
        <v>8324</v>
      </c>
      <c r="R1658" t="s">
        <v>8345</v>
      </c>
      <c r="S1658" s="9">
        <f t="shared" si="102"/>
        <v>41226.720509259256</v>
      </c>
      <c r="T1658" s="9">
        <f t="shared" si="103"/>
        <v>41256.720509259256</v>
      </c>
    </row>
    <row r="1659" spans="1:20" ht="43.5" x14ac:dyDescent="0.35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00"/>
        <v>105</v>
      </c>
      <c r="P1659">
        <f t="shared" si="101"/>
        <v>118.7</v>
      </c>
      <c r="Q1659" t="s">
        <v>8324</v>
      </c>
      <c r="R1659" t="s">
        <v>8345</v>
      </c>
      <c r="S1659" s="9">
        <f t="shared" si="102"/>
        <v>41023.573703703703</v>
      </c>
      <c r="T1659" s="9">
        <f t="shared" si="103"/>
        <v>41053.573703703703</v>
      </c>
    </row>
    <row r="1660" spans="1:20" ht="43.5" x14ac:dyDescent="0.35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00"/>
        <v>132</v>
      </c>
      <c r="P1660">
        <f t="shared" si="101"/>
        <v>74.150000000000006</v>
      </c>
      <c r="Q1660" t="s">
        <v>8324</v>
      </c>
      <c r="R1660" t="s">
        <v>8345</v>
      </c>
      <c r="S1660" s="9">
        <f t="shared" si="102"/>
        <v>41223.013506944444</v>
      </c>
      <c r="T1660" s="9">
        <f t="shared" si="103"/>
        <v>41261.388888888883</v>
      </c>
    </row>
    <row r="1661" spans="1:20" ht="43.5" x14ac:dyDescent="0.35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00"/>
        <v>113</v>
      </c>
      <c r="P1661">
        <f t="shared" si="101"/>
        <v>12.53</v>
      </c>
      <c r="Q1661" t="s">
        <v>8324</v>
      </c>
      <c r="R1661" t="s">
        <v>8345</v>
      </c>
      <c r="S1661" s="9">
        <f t="shared" si="102"/>
        <v>41596.705104166664</v>
      </c>
      <c r="T1661" s="9">
        <f t="shared" si="103"/>
        <v>41625.291666666664</v>
      </c>
    </row>
    <row r="1662" spans="1:20" ht="43.5" x14ac:dyDescent="0.35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00"/>
        <v>1254</v>
      </c>
      <c r="P1662">
        <f t="shared" si="101"/>
        <v>27.86</v>
      </c>
      <c r="Q1662" t="s">
        <v>8324</v>
      </c>
      <c r="R1662" t="s">
        <v>8345</v>
      </c>
      <c r="S1662" s="9">
        <f t="shared" si="102"/>
        <v>42459.485532407409</v>
      </c>
      <c r="T1662" s="9">
        <f t="shared" si="103"/>
        <v>42490.707638888889</v>
      </c>
    </row>
    <row r="1663" spans="1:20" ht="43.5" x14ac:dyDescent="0.35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00"/>
        <v>103</v>
      </c>
      <c r="P1663">
        <f t="shared" si="101"/>
        <v>80.180000000000007</v>
      </c>
      <c r="Q1663" t="s">
        <v>8324</v>
      </c>
      <c r="R1663" t="s">
        <v>8345</v>
      </c>
      <c r="S1663" s="9">
        <f t="shared" si="102"/>
        <v>42343.789710648147</v>
      </c>
      <c r="T1663" s="9">
        <f t="shared" si="103"/>
        <v>42386.666666666664</v>
      </c>
    </row>
    <row r="1664" spans="1:20" ht="43.5" x14ac:dyDescent="0.35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00"/>
        <v>103</v>
      </c>
      <c r="P1664">
        <f t="shared" si="101"/>
        <v>132.44</v>
      </c>
      <c r="Q1664" t="s">
        <v>8324</v>
      </c>
      <c r="R1664" t="s">
        <v>8345</v>
      </c>
      <c r="S1664" s="9">
        <f t="shared" si="102"/>
        <v>40847.99</v>
      </c>
      <c r="T1664" s="9">
        <f t="shared" si="103"/>
        <v>40908.031666666662</v>
      </c>
    </row>
    <row r="1665" spans="1:20" ht="29" x14ac:dyDescent="0.35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9">
        <f t="shared" si="102"/>
        <v>42005.813738425924</v>
      </c>
      <c r="T1665" s="9">
        <f t="shared" si="103"/>
        <v>42035.813738425924</v>
      </c>
    </row>
    <row r="1666" spans="1:20" ht="43.5" x14ac:dyDescent="0.35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ref="O1666:O1729" si="104">ROUND((E1666/D1666)*100,0)</f>
        <v>122</v>
      </c>
      <c r="P1666">
        <f t="shared" ref="P1666:P1729" si="105">ROUND(E1666/L1666,2)</f>
        <v>34.380000000000003</v>
      </c>
      <c r="Q1666" t="s">
        <v>8324</v>
      </c>
      <c r="R1666" t="s">
        <v>8345</v>
      </c>
      <c r="S1666" s="9">
        <f t="shared" si="102"/>
        <v>40939.553449074076</v>
      </c>
      <c r="T1666" s="9">
        <f t="shared" si="103"/>
        <v>40983.957638888889</v>
      </c>
    </row>
    <row r="1667" spans="1:20" ht="43.5" x14ac:dyDescent="0.35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si="104"/>
        <v>119</v>
      </c>
      <c r="P1667">
        <f t="shared" si="105"/>
        <v>44.96</v>
      </c>
      <c r="Q1667" t="s">
        <v>8324</v>
      </c>
      <c r="R1667" t="s">
        <v>8345</v>
      </c>
      <c r="S1667" s="9">
        <f t="shared" ref="S1667:S1730" si="106">(J1667/86400)+25569+(-5/24)</f>
        <v>40564.441122685181</v>
      </c>
      <c r="T1667" s="9">
        <f t="shared" ref="T1667:T1730" si="107">(I1667/86400)+25569+(-5/24)</f>
        <v>40595.916666666664</v>
      </c>
    </row>
    <row r="1668" spans="1:20" ht="43.5" x14ac:dyDescent="0.35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04"/>
        <v>161</v>
      </c>
      <c r="P1668">
        <f t="shared" si="105"/>
        <v>41.04</v>
      </c>
      <c r="Q1668" t="s">
        <v>8324</v>
      </c>
      <c r="R1668" t="s">
        <v>8345</v>
      </c>
      <c r="S1668" s="9">
        <f t="shared" si="106"/>
        <v>41331.04482638889</v>
      </c>
      <c r="T1668" s="9">
        <f t="shared" si="107"/>
        <v>41361.003159722219</v>
      </c>
    </row>
    <row r="1669" spans="1:20" ht="43.5" x14ac:dyDescent="0.35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04"/>
        <v>127</v>
      </c>
      <c r="P1669">
        <f t="shared" si="105"/>
        <v>52.6</v>
      </c>
      <c r="Q1669" t="s">
        <v>8324</v>
      </c>
      <c r="R1669" t="s">
        <v>8345</v>
      </c>
      <c r="S1669" s="9">
        <f t="shared" si="106"/>
        <v>41681.862245370365</v>
      </c>
      <c r="T1669" s="9">
        <f t="shared" si="107"/>
        <v>41709.082638888889</v>
      </c>
    </row>
    <row r="1670" spans="1:20" ht="43.5" x14ac:dyDescent="0.35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04"/>
        <v>103</v>
      </c>
      <c r="P1670">
        <f t="shared" si="105"/>
        <v>70.78</v>
      </c>
      <c r="Q1670" t="s">
        <v>8324</v>
      </c>
      <c r="R1670" t="s">
        <v>8345</v>
      </c>
      <c r="S1670" s="9">
        <f t="shared" si="106"/>
        <v>40844.941423611112</v>
      </c>
      <c r="T1670" s="9">
        <f t="shared" si="107"/>
        <v>40874.983090277776</v>
      </c>
    </row>
    <row r="1671" spans="1:20" ht="43.5" x14ac:dyDescent="0.35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04"/>
        <v>140</v>
      </c>
      <c r="P1671">
        <f t="shared" si="105"/>
        <v>53.75</v>
      </c>
      <c r="Q1671" t="s">
        <v>8324</v>
      </c>
      <c r="R1671" t="s">
        <v>8345</v>
      </c>
      <c r="S1671" s="9">
        <f t="shared" si="106"/>
        <v>42461.676805555551</v>
      </c>
      <c r="T1671" s="9">
        <f t="shared" si="107"/>
        <v>42521.676805555551</v>
      </c>
    </row>
    <row r="1672" spans="1:20" ht="43.5" x14ac:dyDescent="0.35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04"/>
        <v>103</v>
      </c>
      <c r="P1672">
        <f t="shared" si="105"/>
        <v>44.61</v>
      </c>
      <c r="Q1672" t="s">
        <v>8324</v>
      </c>
      <c r="R1672" t="s">
        <v>8345</v>
      </c>
      <c r="S1672" s="9">
        <f t="shared" si="106"/>
        <v>40313.722210648142</v>
      </c>
      <c r="T1672" s="9">
        <f t="shared" si="107"/>
        <v>40363.958333333328</v>
      </c>
    </row>
    <row r="1673" spans="1:20" ht="29" x14ac:dyDescent="0.35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04"/>
        <v>101</v>
      </c>
      <c r="P1673">
        <f t="shared" si="105"/>
        <v>26.15</v>
      </c>
      <c r="Q1673" t="s">
        <v>8324</v>
      </c>
      <c r="R1673" t="s">
        <v>8345</v>
      </c>
      <c r="S1673" s="9">
        <f t="shared" si="106"/>
        <v>42553.335810185185</v>
      </c>
      <c r="T1673" s="9">
        <f t="shared" si="107"/>
        <v>42583.335810185185</v>
      </c>
    </row>
    <row r="1674" spans="1:20" ht="29" x14ac:dyDescent="0.35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04"/>
        <v>113</v>
      </c>
      <c r="P1674">
        <f t="shared" si="105"/>
        <v>39.18</v>
      </c>
      <c r="Q1674" t="s">
        <v>8324</v>
      </c>
      <c r="R1674" t="s">
        <v>8345</v>
      </c>
      <c r="S1674" s="9">
        <f t="shared" si="106"/>
        <v>41034.448263888888</v>
      </c>
      <c r="T1674" s="9">
        <f t="shared" si="107"/>
        <v>41064.448263888888</v>
      </c>
    </row>
    <row r="1675" spans="1:20" ht="43.5" x14ac:dyDescent="0.35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04"/>
        <v>128</v>
      </c>
      <c r="P1675">
        <f t="shared" si="105"/>
        <v>45.59</v>
      </c>
      <c r="Q1675" t="s">
        <v>8324</v>
      </c>
      <c r="R1675" t="s">
        <v>8345</v>
      </c>
      <c r="S1675" s="9">
        <f t="shared" si="106"/>
        <v>42039.670046296298</v>
      </c>
      <c r="T1675" s="9">
        <f t="shared" si="107"/>
        <v>42069.670046296298</v>
      </c>
    </row>
    <row r="1676" spans="1:20" ht="43.5" x14ac:dyDescent="0.35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04"/>
        <v>202</v>
      </c>
      <c r="P1676">
        <f t="shared" si="105"/>
        <v>89.25</v>
      </c>
      <c r="Q1676" t="s">
        <v>8324</v>
      </c>
      <c r="R1676" t="s">
        <v>8345</v>
      </c>
      <c r="S1676" s="9">
        <f t="shared" si="106"/>
        <v>42569.397060185183</v>
      </c>
      <c r="T1676" s="9">
        <f t="shared" si="107"/>
        <v>42600.082638888889</v>
      </c>
    </row>
    <row r="1677" spans="1:20" ht="29" x14ac:dyDescent="0.35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04"/>
        <v>137</v>
      </c>
      <c r="P1677">
        <f t="shared" si="105"/>
        <v>40.42</v>
      </c>
      <c r="Q1677" t="s">
        <v>8324</v>
      </c>
      <c r="R1677" t="s">
        <v>8345</v>
      </c>
      <c r="S1677" s="9">
        <f t="shared" si="106"/>
        <v>40802.524768518517</v>
      </c>
      <c r="T1677" s="9">
        <f t="shared" si="107"/>
        <v>40832.710416666661</v>
      </c>
    </row>
    <row r="1678" spans="1:20" ht="29" x14ac:dyDescent="0.35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04"/>
        <v>115</v>
      </c>
      <c r="P1678">
        <f t="shared" si="105"/>
        <v>82.38</v>
      </c>
      <c r="Q1678" t="s">
        <v>8324</v>
      </c>
      <c r="R1678" t="s">
        <v>8345</v>
      </c>
      <c r="S1678" s="9">
        <f t="shared" si="106"/>
        <v>40973.517905092587</v>
      </c>
      <c r="T1678" s="9">
        <f t="shared" si="107"/>
        <v>41019.957638888889</v>
      </c>
    </row>
    <row r="1679" spans="1:20" ht="43.5" x14ac:dyDescent="0.35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04"/>
        <v>112</v>
      </c>
      <c r="P1679">
        <f t="shared" si="105"/>
        <v>159.52000000000001</v>
      </c>
      <c r="Q1679" t="s">
        <v>8324</v>
      </c>
      <c r="R1679" t="s">
        <v>8345</v>
      </c>
      <c r="S1679" s="9">
        <f t="shared" si="106"/>
        <v>42416.198796296296</v>
      </c>
      <c r="T1679" s="9">
        <f t="shared" si="107"/>
        <v>42476.040972222218</v>
      </c>
    </row>
    <row r="1680" spans="1:20" ht="29" x14ac:dyDescent="0.35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04"/>
        <v>118</v>
      </c>
      <c r="P1680">
        <f t="shared" si="105"/>
        <v>36.24</v>
      </c>
      <c r="Q1680" t="s">
        <v>8324</v>
      </c>
      <c r="R1680" t="s">
        <v>8345</v>
      </c>
      <c r="S1680" s="9">
        <f t="shared" si="106"/>
        <v>41662.646655092591</v>
      </c>
      <c r="T1680" s="9">
        <f t="shared" si="107"/>
        <v>41676.646655092591</v>
      </c>
    </row>
    <row r="1681" spans="1:20" ht="58" x14ac:dyDescent="0.35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9">
        <f t="shared" si="106"/>
        <v>40722.860474537032</v>
      </c>
      <c r="T1681" s="9">
        <f t="shared" si="107"/>
        <v>40745.860474537032</v>
      </c>
    </row>
    <row r="1682" spans="1:20" ht="29" x14ac:dyDescent="0.35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04"/>
        <v>118</v>
      </c>
      <c r="P1682">
        <f t="shared" si="105"/>
        <v>47</v>
      </c>
      <c r="Q1682" t="s">
        <v>8324</v>
      </c>
      <c r="R1682" t="s">
        <v>8345</v>
      </c>
      <c r="S1682" s="9">
        <f t="shared" si="106"/>
        <v>41802.549386574072</v>
      </c>
      <c r="T1682" s="9">
        <f t="shared" si="107"/>
        <v>41832.549386574072</v>
      </c>
    </row>
    <row r="1683" spans="1:20" ht="43.5" hidden="1" x14ac:dyDescent="0.35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04"/>
        <v>101</v>
      </c>
      <c r="P1683">
        <f t="shared" si="105"/>
        <v>74.58</v>
      </c>
      <c r="Q1683" t="s">
        <v>8324</v>
      </c>
      <c r="R1683" t="s">
        <v>8346</v>
      </c>
      <c r="S1683" s="9">
        <f t="shared" si="106"/>
        <v>42773.91300925926</v>
      </c>
      <c r="T1683" s="9">
        <f t="shared" si="107"/>
        <v>42822.874999999993</v>
      </c>
    </row>
    <row r="1684" spans="1:20" ht="29" hidden="1" x14ac:dyDescent="0.35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9">
        <f t="shared" si="106"/>
        <v>42779.005324074074</v>
      </c>
      <c r="T1684" s="9">
        <f t="shared" si="107"/>
        <v>42838.963657407403</v>
      </c>
    </row>
    <row r="1685" spans="1:20" ht="29" hidden="1" x14ac:dyDescent="0.35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04"/>
        <v>22</v>
      </c>
      <c r="P1685">
        <f t="shared" si="105"/>
        <v>76</v>
      </c>
      <c r="Q1685" t="s">
        <v>8324</v>
      </c>
      <c r="R1685" t="s">
        <v>8346</v>
      </c>
      <c r="S1685" s="9">
        <f t="shared" si="106"/>
        <v>42808.57335648148</v>
      </c>
      <c r="T1685" s="9">
        <f t="shared" si="107"/>
        <v>42832.57335648148</v>
      </c>
    </row>
    <row r="1686" spans="1:20" ht="29" hidden="1" x14ac:dyDescent="0.35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04"/>
        <v>109</v>
      </c>
      <c r="P1686">
        <f t="shared" si="105"/>
        <v>86.44</v>
      </c>
      <c r="Q1686" t="s">
        <v>8324</v>
      </c>
      <c r="R1686" t="s">
        <v>8346</v>
      </c>
      <c r="S1686" s="9">
        <f t="shared" si="106"/>
        <v>42783.606956018521</v>
      </c>
      <c r="T1686" s="9">
        <f t="shared" si="107"/>
        <v>42811.565289351849</v>
      </c>
    </row>
    <row r="1687" spans="1:20" ht="43.5" hidden="1" x14ac:dyDescent="0.35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04"/>
        <v>103</v>
      </c>
      <c r="P1687">
        <f t="shared" si="105"/>
        <v>24</v>
      </c>
      <c r="Q1687" t="s">
        <v>8324</v>
      </c>
      <c r="R1687" t="s">
        <v>8346</v>
      </c>
      <c r="S1687" s="9">
        <f t="shared" si="106"/>
        <v>42788.041932870365</v>
      </c>
      <c r="T1687" s="9">
        <f t="shared" si="107"/>
        <v>42818.0002662037</v>
      </c>
    </row>
    <row r="1688" spans="1:20" ht="43.5" hidden="1" x14ac:dyDescent="0.35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04"/>
        <v>0</v>
      </c>
      <c r="P1688">
        <f t="shared" si="105"/>
        <v>18</v>
      </c>
      <c r="Q1688" t="s">
        <v>8324</v>
      </c>
      <c r="R1688" t="s">
        <v>8346</v>
      </c>
      <c r="S1688" s="9">
        <f t="shared" si="106"/>
        <v>42792.635636574072</v>
      </c>
      <c r="T1688" s="9">
        <f t="shared" si="107"/>
        <v>42852.593969907401</v>
      </c>
    </row>
    <row r="1689" spans="1:20" ht="43.5" hidden="1" x14ac:dyDescent="0.35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04"/>
        <v>31</v>
      </c>
      <c r="P1689">
        <f t="shared" si="105"/>
        <v>80.13</v>
      </c>
      <c r="Q1689" t="s">
        <v>8324</v>
      </c>
      <c r="R1689" t="s">
        <v>8346</v>
      </c>
      <c r="S1689" s="9">
        <f t="shared" si="106"/>
        <v>42801.838483796295</v>
      </c>
      <c r="T1689" s="9">
        <f t="shared" si="107"/>
        <v>42835.635416666664</v>
      </c>
    </row>
    <row r="1690" spans="1:20" ht="43.5" hidden="1" x14ac:dyDescent="0.35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04"/>
        <v>44</v>
      </c>
      <c r="P1690">
        <f t="shared" si="105"/>
        <v>253.14</v>
      </c>
      <c r="Q1690" t="s">
        <v>8324</v>
      </c>
      <c r="R1690" t="s">
        <v>8346</v>
      </c>
      <c r="S1690" s="9">
        <f t="shared" si="106"/>
        <v>42804.326319444437</v>
      </c>
      <c r="T1690" s="9">
        <f t="shared" si="107"/>
        <v>42834.28465277778</v>
      </c>
    </row>
    <row r="1691" spans="1:20" hidden="1" x14ac:dyDescent="0.35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04"/>
        <v>100</v>
      </c>
      <c r="P1691">
        <f t="shared" si="105"/>
        <v>171.43</v>
      </c>
      <c r="Q1691" t="s">
        <v>8324</v>
      </c>
      <c r="R1691" t="s">
        <v>8346</v>
      </c>
      <c r="S1691" s="9">
        <f t="shared" si="106"/>
        <v>42780.734143518515</v>
      </c>
      <c r="T1691" s="9">
        <f t="shared" si="107"/>
        <v>42810.692476851851</v>
      </c>
    </row>
    <row r="1692" spans="1:20" ht="43.5" hidden="1" x14ac:dyDescent="0.35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04"/>
        <v>25</v>
      </c>
      <c r="P1692">
        <f t="shared" si="105"/>
        <v>57.73</v>
      </c>
      <c r="Q1692" t="s">
        <v>8324</v>
      </c>
      <c r="R1692" t="s">
        <v>8346</v>
      </c>
      <c r="S1692" s="9">
        <f t="shared" si="106"/>
        <v>42801.222708333335</v>
      </c>
      <c r="T1692" s="9">
        <f t="shared" si="107"/>
        <v>42831.181041666663</v>
      </c>
    </row>
    <row r="1693" spans="1:20" ht="43.5" hidden="1" x14ac:dyDescent="0.35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04"/>
        <v>33</v>
      </c>
      <c r="P1693">
        <f t="shared" si="105"/>
        <v>264.26</v>
      </c>
      <c r="Q1693" t="s">
        <v>8324</v>
      </c>
      <c r="R1693" t="s">
        <v>8346</v>
      </c>
      <c r="S1693" s="9">
        <f t="shared" si="106"/>
        <v>42795.493148148147</v>
      </c>
      <c r="T1693" s="9">
        <f t="shared" si="107"/>
        <v>42827.833333333336</v>
      </c>
    </row>
    <row r="1694" spans="1:20" ht="43.5" hidden="1" x14ac:dyDescent="0.35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04"/>
        <v>48</v>
      </c>
      <c r="P1694">
        <f t="shared" si="105"/>
        <v>159.33000000000001</v>
      </c>
      <c r="Q1694" t="s">
        <v>8324</v>
      </c>
      <c r="R1694" t="s">
        <v>8346</v>
      </c>
      <c r="S1694" s="9">
        <f t="shared" si="106"/>
        <v>42787.94290509259</v>
      </c>
      <c r="T1694" s="9">
        <f t="shared" si="107"/>
        <v>42820.790972222218</v>
      </c>
    </row>
    <row r="1695" spans="1:20" ht="43.5" hidden="1" x14ac:dyDescent="0.35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04"/>
        <v>9</v>
      </c>
      <c r="P1695">
        <f t="shared" si="105"/>
        <v>35</v>
      </c>
      <c r="Q1695" t="s">
        <v>8324</v>
      </c>
      <c r="R1695" t="s">
        <v>8346</v>
      </c>
      <c r="S1695" s="9">
        <f t="shared" si="106"/>
        <v>42803.711944444447</v>
      </c>
      <c r="T1695" s="9">
        <f t="shared" si="107"/>
        <v>42834.624999999993</v>
      </c>
    </row>
    <row r="1696" spans="1:20" ht="43.5" hidden="1" x14ac:dyDescent="0.35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04"/>
        <v>0</v>
      </c>
      <c r="P1696">
        <f t="shared" si="105"/>
        <v>5</v>
      </c>
      <c r="Q1696" t="s">
        <v>8324</v>
      </c>
      <c r="R1696" t="s">
        <v>8346</v>
      </c>
      <c r="S1696" s="9">
        <f t="shared" si="106"/>
        <v>42791.461504629631</v>
      </c>
      <c r="T1696" s="9">
        <f t="shared" si="107"/>
        <v>42820.98333333333</v>
      </c>
    </row>
    <row r="1697" spans="1:20" ht="43.5" hidden="1" x14ac:dyDescent="0.35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04"/>
        <v>12</v>
      </c>
      <c r="P1697">
        <f t="shared" si="105"/>
        <v>61.09</v>
      </c>
      <c r="Q1697" t="s">
        <v>8324</v>
      </c>
      <c r="R1697" t="s">
        <v>8346</v>
      </c>
      <c r="S1697" s="9">
        <f t="shared" si="106"/>
        <v>42800.823078703703</v>
      </c>
      <c r="T1697" s="9">
        <f t="shared" si="107"/>
        <v>42834.833333333336</v>
      </c>
    </row>
    <row r="1698" spans="1:20" ht="43.5" hidden="1" x14ac:dyDescent="0.35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9">
        <f t="shared" si="106"/>
        <v>42795.861238425925</v>
      </c>
      <c r="T1698" s="9">
        <f t="shared" si="107"/>
        <v>42825.819571759253</v>
      </c>
    </row>
    <row r="1699" spans="1:20" ht="43.5" hidden="1" x14ac:dyDescent="0.35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04"/>
        <v>20</v>
      </c>
      <c r="P1699">
        <f t="shared" si="105"/>
        <v>114.82</v>
      </c>
      <c r="Q1699" t="s">
        <v>8324</v>
      </c>
      <c r="R1699" t="s">
        <v>8346</v>
      </c>
      <c r="S1699" s="9">
        <f t="shared" si="106"/>
        <v>42804.824629629627</v>
      </c>
      <c r="T1699" s="9">
        <f t="shared" si="107"/>
        <v>42834.782962962963</v>
      </c>
    </row>
    <row r="1700" spans="1:20" ht="72.5" hidden="1" x14ac:dyDescent="0.35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9">
        <f t="shared" si="106"/>
        <v>42795.999537037038</v>
      </c>
      <c r="T1700" s="9">
        <f t="shared" si="107"/>
        <v>42819.939583333333</v>
      </c>
    </row>
    <row r="1701" spans="1:20" ht="43.5" hidden="1" x14ac:dyDescent="0.35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04"/>
        <v>4</v>
      </c>
      <c r="P1701">
        <f t="shared" si="105"/>
        <v>54</v>
      </c>
      <c r="Q1701" t="s">
        <v>8324</v>
      </c>
      <c r="R1701" t="s">
        <v>8346</v>
      </c>
      <c r="S1701" s="9">
        <f t="shared" si="106"/>
        <v>42806.655613425923</v>
      </c>
      <c r="T1701" s="9">
        <f t="shared" si="107"/>
        <v>42836.655613425923</v>
      </c>
    </row>
    <row r="1702" spans="1:20" ht="43.5" hidden="1" x14ac:dyDescent="0.35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04"/>
        <v>26</v>
      </c>
      <c r="P1702">
        <f t="shared" si="105"/>
        <v>65.97</v>
      </c>
      <c r="Q1702" t="s">
        <v>8324</v>
      </c>
      <c r="R1702" t="s">
        <v>8346</v>
      </c>
      <c r="S1702" s="9">
        <f t="shared" si="106"/>
        <v>42795.863310185181</v>
      </c>
      <c r="T1702" s="9">
        <f t="shared" si="107"/>
        <v>42825.958333333336</v>
      </c>
    </row>
    <row r="1703" spans="1:20" ht="43.5" hidden="1" x14ac:dyDescent="0.35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04"/>
        <v>0</v>
      </c>
      <c r="P1703">
        <f t="shared" si="105"/>
        <v>5</v>
      </c>
      <c r="Q1703" t="s">
        <v>8324</v>
      </c>
      <c r="R1703" t="s">
        <v>8346</v>
      </c>
      <c r="S1703" s="9">
        <f t="shared" si="106"/>
        <v>41989.456076388888</v>
      </c>
      <c r="T1703" s="9">
        <f t="shared" si="107"/>
        <v>42019.456076388888</v>
      </c>
    </row>
    <row r="1704" spans="1:20" hidden="1" x14ac:dyDescent="0.35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04"/>
        <v>0</v>
      </c>
      <c r="P1704">
        <f t="shared" si="105"/>
        <v>1</v>
      </c>
      <c r="Q1704" t="s">
        <v>8324</v>
      </c>
      <c r="R1704" t="s">
        <v>8346</v>
      </c>
      <c r="S1704" s="9">
        <f t="shared" si="106"/>
        <v>42063.661458333336</v>
      </c>
      <c r="T1704" s="9">
        <f t="shared" si="107"/>
        <v>42093.619791666664</v>
      </c>
    </row>
    <row r="1705" spans="1:20" ht="43.5" hidden="1" x14ac:dyDescent="0.35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04"/>
        <v>1</v>
      </c>
      <c r="P1705">
        <f t="shared" si="105"/>
        <v>25.5</v>
      </c>
      <c r="Q1705" t="s">
        <v>8324</v>
      </c>
      <c r="R1705" t="s">
        <v>8346</v>
      </c>
      <c r="S1705" s="9">
        <f t="shared" si="106"/>
        <v>42187.073344907403</v>
      </c>
      <c r="T1705" s="9">
        <f t="shared" si="107"/>
        <v>42247.073344907403</v>
      </c>
    </row>
    <row r="1706" spans="1:20" ht="29" hidden="1" x14ac:dyDescent="0.35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04"/>
        <v>65</v>
      </c>
      <c r="P1706">
        <f t="shared" si="105"/>
        <v>118.36</v>
      </c>
      <c r="Q1706" t="s">
        <v>8324</v>
      </c>
      <c r="R1706" t="s">
        <v>8346</v>
      </c>
      <c r="S1706" s="9">
        <f t="shared" si="106"/>
        <v>42020.931400462963</v>
      </c>
      <c r="T1706" s="9">
        <f t="shared" si="107"/>
        <v>42050.931400462963</v>
      </c>
    </row>
    <row r="1707" spans="1:20" ht="43.5" hidden="1" x14ac:dyDescent="0.35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9">
        <f t="shared" si="106"/>
        <v>42244.808402777773</v>
      </c>
      <c r="T1707" s="9">
        <f t="shared" si="107"/>
        <v>42256.458333333336</v>
      </c>
    </row>
    <row r="1708" spans="1:20" ht="43.5" hidden="1" x14ac:dyDescent="0.35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9">
        <f t="shared" si="106"/>
        <v>42179.098055555551</v>
      </c>
      <c r="T1708" s="9">
        <f t="shared" si="107"/>
        <v>42239.098055555551</v>
      </c>
    </row>
    <row r="1709" spans="1:20" ht="43.5" hidden="1" x14ac:dyDescent="0.35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04"/>
        <v>10</v>
      </c>
      <c r="P1709">
        <f t="shared" si="105"/>
        <v>54.11</v>
      </c>
      <c r="Q1709" t="s">
        <v>8324</v>
      </c>
      <c r="R1709" t="s">
        <v>8346</v>
      </c>
      <c r="S1709" s="9">
        <f t="shared" si="106"/>
        <v>42427.512673611105</v>
      </c>
      <c r="T1709" s="9">
        <f t="shared" si="107"/>
        <v>42457.471006944441</v>
      </c>
    </row>
    <row r="1710" spans="1:20" ht="43.5" hidden="1" x14ac:dyDescent="0.35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9">
        <f t="shared" si="106"/>
        <v>42451.658634259256</v>
      </c>
      <c r="T1710" s="9">
        <f t="shared" si="107"/>
        <v>42491.658634259256</v>
      </c>
    </row>
    <row r="1711" spans="1:20" ht="43.5" hidden="1" x14ac:dyDescent="0.35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04"/>
        <v>5</v>
      </c>
      <c r="P1711">
        <f t="shared" si="105"/>
        <v>21.25</v>
      </c>
      <c r="Q1711" t="s">
        <v>8324</v>
      </c>
      <c r="R1711" t="s">
        <v>8346</v>
      </c>
      <c r="S1711" s="9">
        <f t="shared" si="106"/>
        <v>41841.355486111112</v>
      </c>
      <c r="T1711" s="9">
        <f t="shared" si="107"/>
        <v>41882.610416666663</v>
      </c>
    </row>
    <row r="1712" spans="1:20" ht="29" hidden="1" x14ac:dyDescent="0.35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04"/>
        <v>1</v>
      </c>
      <c r="P1712">
        <f t="shared" si="105"/>
        <v>34</v>
      </c>
      <c r="Q1712" t="s">
        <v>8324</v>
      </c>
      <c r="R1712" t="s">
        <v>8346</v>
      </c>
      <c r="S1712" s="9">
        <f t="shared" si="106"/>
        <v>42341.382962962962</v>
      </c>
      <c r="T1712" s="9">
        <f t="shared" si="107"/>
        <v>42387.333333333336</v>
      </c>
    </row>
    <row r="1713" spans="1:20" ht="43.5" hidden="1" x14ac:dyDescent="0.35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04"/>
        <v>11</v>
      </c>
      <c r="P1713">
        <f t="shared" si="105"/>
        <v>525</v>
      </c>
      <c r="Q1713" t="s">
        <v>8324</v>
      </c>
      <c r="R1713" t="s">
        <v>8346</v>
      </c>
      <c r="S1713" s="9">
        <f t="shared" si="106"/>
        <v>41852.437893518516</v>
      </c>
      <c r="T1713" s="9">
        <f t="shared" si="107"/>
        <v>41883.437893518516</v>
      </c>
    </row>
    <row r="1714" spans="1:20" ht="43.5" hidden="1" x14ac:dyDescent="0.35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9">
        <f t="shared" si="106"/>
        <v>42125.705474537033</v>
      </c>
      <c r="T1714" s="9">
        <f t="shared" si="107"/>
        <v>42185.705474537033</v>
      </c>
    </row>
    <row r="1715" spans="1:20" ht="43.5" hidden="1" x14ac:dyDescent="0.35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04"/>
        <v>2</v>
      </c>
      <c r="P1715">
        <f t="shared" si="105"/>
        <v>50</v>
      </c>
      <c r="Q1715" t="s">
        <v>8324</v>
      </c>
      <c r="R1715" t="s">
        <v>8346</v>
      </c>
      <c r="S1715" s="9">
        <f t="shared" si="106"/>
        <v>41887.592731481483</v>
      </c>
      <c r="T1715" s="9">
        <f t="shared" si="107"/>
        <v>41917.592731481483</v>
      </c>
    </row>
    <row r="1716" spans="1:20" ht="43.5" hidden="1" x14ac:dyDescent="0.35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04"/>
        <v>8</v>
      </c>
      <c r="P1716">
        <f t="shared" si="105"/>
        <v>115.71</v>
      </c>
      <c r="Q1716" t="s">
        <v>8324</v>
      </c>
      <c r="R1716" t="s">
        <v>8346</v>
      </c>
      <c r="S1716" s="9">
        <f t="shared" si="106"/>
        <v>42095.710196759253</v>
      </c>
      <c r="T1716" s="9">
        <f t="shared" si="107"/>
        <v>42125.710196759253</v>
      </c>
    </row>
    <row r="1717" spans="1:20" ht="43.5" hidden="1" x14ac:dyDescent="0.35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04"/>
        <v>0</v>
      </c>
      <c r="P1717">
        <f t="shared" si="105"/>
        <v>5.5</v>
      </c>
      <c r="Q1717" t="s">
        <v>8324</v>
      </c>
      <c r="R1717" t="s">
        <v>8346</v>
      </c>
      <c r="S1717" s="9">
        <f t="shared" si="106"/>
        <v>42064.009085648147</v>
      </c>
      <c r="T1717" s="9">
        <f t="shared" si="107"/>
        <v>42093.931944444441</v>
      </c>
    </row>
    <row r="1718" spans="1:20" ht="43.5" hidden="1" x14ac:dyDescent="0.35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04"/>
        <v>8</v>
      </c>
      <c r="P1718">
        <f t="shared" si="105"/>
        <v>50</v>
      </c>
      <c r="Q1718" t="s">
        <v>8324</v>
      </c>
      <c r="R1718" t="s">
        <v>8346</v>
      </c>
      <c r="S1718" s="9">
        <f t="shared" si="106"/>
        <v>42673.369201388887</v>
      </c>
      <c r="T1718" s="9">
        <f t="shared" si="107"/>
        <v>42713.410868055558</v>
      </c>
    </row>
    <row r="1719" spans="1:20" ht="43.5" hidden="1" x14ac:dyDescent="0.35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04"/>
        <v>43</v>
      </c>
      <c r="P1719">
        <f t="shared" si="105"/>
        <v>34.020000000000003</v>
      </c>
      <c r="Q1719" t="s">
        <v>8324</v>
      </c>
      <c r="R1719" t="s">
        <v>8346</v>
      </c>
      <c r="S1719" s="9">
        <f t="shared" si="106"/>
        <v>42460.773587962962</v>
      </c>
      <c r="T1719" s="9">
        <f t="shared" si="107"/>
        <v>42480.958333333336</v>
      </c>
    </row>
    <row r="1720" spans="1:20" hidden="1" x14ac:dyDescent="0.35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04"/>
        <v>0</v>
      </c>
      <c r="P1720">
        <f t="shared" si="105"/>
        <v>37.5</v>
      </c>
      <c r="Q1720" t="s">
        <v>8324</v>
      </c>
      <c r="R1720" t="s">
        <v>8346</v>
      </c>
      <c r="S1720" s="9">
        <f t="shared" si="106"/>
        <v>42460.402187499996</v>
      </c>
      <c r="T1720" s="9">
        <f t="shared" si="107"/>
        <v>42503.999305555553</v>
      </c>
    </row>
    <row r="1721" spans="1:20" ht="43.5" hidden="1" x14ac:dyDescent="0.35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04"/>
        <v>1</v>
      </c>
      <c r="P1721">
        <f t="shared" si="105"/>
        <v>11.67</v>
      </c>
      <c r="Q1721" t="s">
        <v>8324</v>
      </c>
      <c r="R1721" t="s">
        <v>8346</v>
      </c>
      <c r="S1721" s="9">
        <f t="shared" si="106"/>
        <v>41869.326284722221</v>
      </c>
      <c r="T1721" s="9">
        <f t="shared" si="107"/>
        <v>41899.326284722221</v>
      </c>
    </row>
    <row r="1722" spans="1:20" ht="43.5" hidden="1" x14ac:dyDescent="0.35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04"/>
        <v>6</v>
      </c>
      <c r="P1722">
        <f t="shared" si="105"/>
        <v>28.13</v>
      </c>
      <c r="Q1722" t="s">
        <v>8324</v>
      </c>
      <c r="R1722" t="s">
        <v>8346</v>
      </c>
      <c r="S1722" s="9">
        <f t="shared" si="106"/>
        <v>41922.574895833335</v>
      </c>
      <c r="T1722" s="9">
        <f t="shared" si="107"/>
        <v>41952.616562499999</v>
      </c>
    </row>
    <row r="1723" spans="1:20" ht="43.5" hidden="1" x14ac:dyDescent="0.35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9">
        <f t="shared" si="106"/>
        <v>42319.25304398148</v>
      </c>
      <c r="T1723" s="9">
        <f t="shared" si="107"/>
        <v>42349.25304398148</v>
      </c>
    </row>
    <row r="1724" spans="1:20" ht="43.5" hidden="1" x14ac:dyDescent="0.35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04"/>
        <v>0</v>
      </c>
      <c r="P1724">
        <f t="shared" si="105"/>
        <v>1</v>
      </c>
      <c r="Q1724" t="s">
        <v>8324</v>
      </c>
      <c r="R1724" t="s">
        <v>8346</v>
      </c>
      <c r="S1724" s="9">
        <f t="shared" si="106"/>
        <v>42425.752650462957</v>
      </c>
      <c r="T1724" s="9">
        <f t="shared" si="107"/>
        <v>42462.798611111109</v>
      </c>
    </row>
    <row r="1725" spans="1:20" ht="43.5" hidden="1" x14ac:dyDescent="0.35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04"/>
        <v>7</v>
      </c>
      <c r="P1725">
        <f t="shared" si="105"/>
        <v>216.67</v>
      </c>
      <c r="Q1725" t="s">
        <v>8324</v>
      </c>
      <c r="R1725" t="s">
        <v>8346</v>
      </c>
      <c r="S1725" s="9">
        <f t="shared" si="106"/>
        <v>42129.617071759254</v>
      </c>
      <c r="T1725" s="9">
        <f t="shared" si="107"/>
        <v>42186.041666666664</v>
      </c>
    </row>
    <row r="1726" spans="1:20" ht="43.5" hidden="1" x14ac:dyDescent="0.35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04"/>
        <v>1</v>
      </c>
      <c r="P1726">
        <f t="shared" si="105"/>
        <v>8.75</v>
      </c>
      <c r="Q1726" t="s">
        <v>8324</v>
      </c>
      <c r="R1726" t="s">
        <v>8346</v>
      </c>
      <c r="S1726" s="9">
        <f t="shared" si="106"/>
        <v>41912.724097222221</v>
      </c>
      <c r="T1726" s="9">
        <f t="shared" si="107"/>
        <v>41942.724097222221</v>
      </c>
    </row>
    <row r="1727" spans="1:20" ht="43.5" hidden="1" x14ac:dyDescent="0.35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04"/>
        <v>10</v>
      </c>
      <c r="P1727">
        <f t="shared" si="105"/>
        <v>62.22</v>
      </c>
      <c r="Q1727" t="s">
        <v>8324</v>
      </c>
      <c r="R1727" t="s">
        <v>8346</v>
      </c>
      <c r="S1727" s="9">
        <f t="shared" si="106"/>
        <v>41845.759826388887</v>
      </c>
      <c r="T1727" s="9">
        <f t="shared" si="107"/>
        <v>41875.759826388887</v>
      </c>
    </row>
    <row r="1728" spans="1:20" ht="29" hidden="1" x14ac:dyDescent="0.35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04"/>
        <v>34</v>
      </c>
      <c r="P1728">
        <f t="shared" si="105"/>
        <v>137.25</v>
      </c>
      <c r="Q1728" t="s">
        <v>8324</v>
      </c>
      <c r="R1728" t="s">
        <v>8346</v>
      </c>
      <c r="S1728" s="9">
        <f t="shared" si="106"/>
        <v>41788.711388888885</v>
      </c>
      <c r="T1728" s="9">
        <f t="shared" si="107"/>
        <v>41817.711388888885</v>
      </c>
    </row>
    <row r="1729" spans="1:20" ht="43.5" hidden="1" x14ac:dyDescent="0.35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04"/>
        <v>0</v>
      </c>
      <c r="P1729">
        <f t="shared" si="105"/>
        <v>1</v>
      </c>
      <c r="Q1729" t="s">
        <v>8324</v>
      </c>
      <c r="R1729" t="s">
        <v>8346</v>
      </c>
      <c r="S1729" s="9">
        <f t="shared" si="106"/>
        <v>42044.719641203701</v>
      </c>
      <c r="T1729" s="9">
        <f t="shared" si="107"/>
        <v>42099.249999999993</v>
      </c>
    </row>
    <row r="1730" spans="1:20" ht="43.5" hidden="1" x14ac:dyDescent="0.35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ref="O1730:O1793" si="108">ROUND((E1730/D1730)*100,0)</f>
        <v>68</v>
      </c>
      <c r="P1730">
        <f t="shared" ref="P1730:P1793" si="109">ROUND(E1730/L1730,2)</f>
        <v>122.14</v>
      </c>
      <c r="Q1730" t="s">
        <v>8324</v>
      </c>
      <c r="R1730" t="s">
        <v>8346</v>
      </c>
      <c r="S1730" s="9">
        <f t="shared" si="106"/>
        <v>42268.417523148142</v>
      </c>
      <c r="T1730" s="9">
        <f t="shared" si="107"/>
        <v>42298.417523148142</v>
      </c>
    </row>
    <row r="1731" spans="1:20" ht="43.5" hidden="1" x14ac:dyDescent="0.35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si="108"/>
        <v>0</v>
      </c>
      <c r="P1731" t="e">
        <f t="shared" si="109"/>
        <v>#DIV/0!</v>
      </c>
      <c r="Q1731" t="s">
        <v>8324</v>
      </c>
      <c r="R1731" t="s">
        <v>8346</v>
      </c>
      <c r="S1731" s="9">
        <f t="shared" ref="S1731:S1794" si="110">(J1731/86400)+25569+(-5/24)</f>
        <v>42470.843819444439</v>
      </c>
      <c r="T1731" s="9">
        <f t="shared" ref="T1731:T1794" si="111">(I1731/86400)+25569+(-5/24)</f>
        <v>42530.843819444439</v>
      </c>
    </row>
    <row r="1732" spans="1:20" ht="43.5" hidden="1" x14ac:dyDescent="0.35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9">
        <f t="shared" si="110"/>
        <v>42271.879432870366</v>
      </c>
      <c r="T1732" s="9">
        <f t="shared" si="111"/>
        <v>42301.879432870366</v>
      </c>
    </row>
    <row r="1733" spans="1:20" ht="29" hidden="1" x14ac:dyDescent="0.35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9">
        <f t="shared" si="110"/>
        <v>42152.698518518511</v>
      </c>
      <c r="T1733" s="9">
        <f t="shared" si="111"/>
        <v>42166.416666666664</v>
      </c>
    </row>
    <row r="1734" spans="1:20" ht="43.5" hidden="1" x14ac:dyDescent="0.35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9">
        <f t="shared" si="110"/>
        <v>42325.475474537037</v>
      </c>
      <c r="T1734" s="9">
        <f t="shared" si="111"/>
        <v>42384.999999999993</v>
      </c>
    </row>
    <row r="1735" spans="1:20" ht="43.5" hidden="1" x14ac:dyDescent="0.35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9">
        <f t="shared" si="110"/>
        <v>42614.467291666668</v>
      </c>
      <c r="T1735" s="9">
        <f t="shared" si="111"/>
        <v>42626.687499999993</v>
      </c>
    </row>
    <row r="1736" spans="1:20" ht="43.5" hidden="1" x14ac:dyDescent="0.35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08"/>
        <v>0</v>
      </c>
      <c r="P1736">
        <f t="shared" si="109"/>
        <v>1</v>
      </c>
      <c r="Q1736" t="s">
        <v>8324</v>
      </c>
      <c r="R1736" t="s">
        <v>8346</v>
      </c>
      <c r="S1736" s="9">
        <f t="shared" si="110"/>
        <v>42101.828194444439</v>
      </c>
      <c r="T1736" s="9">
        <f t="shared" si="111"/>
        <v>42131.828194444439</v>
      </c>
    </row>
    <row r="1737" spans="1:20" ht="43.5" hidden="1" x14ac:dyDescent="0.35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9">
        <f t="shared" si="110"/>
        <v>42559.605844907404</v>
      </c>
      <c r="T1737" s="9">
        <f t="shared" si="111"/>
        <v>42589.605844907404</v>
      </c>
    </row>
    <row r="1738" spans="1:20" ht="29" hidden="1" x14ac:dyDescent="0.35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08"/>
        <v>1</v>
      </c>
      <c r="P1738">
        <f t="shared" si="109"/>
        <v>22</v>
      </c>
      <c r="Q1738" t="s">
        <v>8324</v>
      </c>
      <c r="R1738" t="s">
        <v>8346</v>
      </c>
      <c r="S1738" s="9">
        <f t="shared" si="110"/>
        <v>42286.65315972222</v>
      </c>
      <c r="T1738" s="9">
        <f t="shared" si="111"/>
        <v>42316.694826388884</v>
      </c>
    </row>
    <row r="1739" spans="1:20" ht="43.5" hidden="1" x14ac:dyDescent="0.35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08"/>
        <v>21</v>
      </c>
      <c r="P1739">
        <f t="shared" si="109"/>
        <v>56.67</v>
      </c>
      <c r="Q1739" t="s">
        <v>8324</v>
      </c>
      <c r="R1739" t="s">
        <v>8346</v>
      </c>
      <c r="S1739" s="9">
        <f t="shared" si="110"/>
        <v>42175.740648148145</v>
      </c>
      <c r="T1739" s="9">
        <f t="shared" si="111"/>
        <v>42205.740648148145</v>
      </c>
    </row>
    <row r="1740" spans="1:20" ht="29" hidden="1" x14ac:dyDescent="0.35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08"/>
        <v>0</v>
      </c>
      <c r="P1740">
        <f t="shared" si="109"/>
        <v>20</v>
      </c>
      <c r="Q1740" t="s">
        <v>8324</v>
      </c>
      <c r="R1740" t="s">
        <v>8346</v>
      </c>
      <c r="S1740" s="9">
        <f t="shared" si="110"/>
        <v>41884.665995370371</v>
      </c>
      <c r="T1740" s="9">
        <f t="shared" si="111"/>
        <v>41914.665995370371</v>
      </c>
    </row>
    <row r="1741" spans="1:20" ht="43.5" hidden="1" x14ac:dyDescent="0.35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08"/>
        <v>0</v>
      </c>
      <c r="P1741">
        <f t="shared" si="109"/>
        <v>1</v>
      </c>
      <c r="Q1741" t="s">
        <v>8324</v>
      </c>
      <c r="R1741" t="s">
        <v>8346</v>
      </c>
      <c r="S1741" s="9">
        <f t="shared" si="110"/>
        <v>42435.665879629632</v>
      </c>
      <c r="T1741" s="9">
        <f t="shared" si="111"/>
        <v>42494.624212962961</v>
      </c>
    </row>
    <row r="1742" spans="1:20" ht="43.5" hidden="1" x14ac:dyDescent="0.35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9">
        <f t="shared" si="110"/>
        <v>42171.609050925923</v>
      </c>
      <c r="T1742" s="9">
        <f t="shared" si="111"/>
        <v>42201.609050925923</v>
      </c>
    </row>
    <row r="1743" spans="1:20" ht="29" x14ac:dyDescent="0.35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08"/>
        <v>111</v>
      </c>
      <c r="P1743">
        <f t="shared" si="109"/>
        <v>25.58</v>
      </c>
      <c r="Q1743" t="s">
        <v>8337</v>
      </c>
      <c r="R1743" t="s">
        <v>8338</v>
      </c>
      <c r="S1743" s="9">
        <f t="shared" si="110"/>
        <v>42120.419803240737</v>
      </c>
      <c r="T1743" s="9">
        <f t="shared" si="111"/>
        <v>42165.419803240737</v>
      </c>
    </row>
    <row r="1744" spans="1:20" ht="43.5" x14ac:dyDescent="0.35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08"/>
        <v>109</v>
      </c>
      <c r="P1744">
        <f t="shared" si="109"/>
        <v>63.97</v>
      </c>
      <c r="Q1744" t="s">
        <v>8337</v>
      </c>
      <c r="R1744" t="s">
        <v>8338</v>
      </c>
      <c r="S1744" s="9">
        <f t="shared" si="110"/>
        <v>42710.668634259258</v>
      </c>
      <c r="T1744" s="9">
        <f t="shared" si="111"/>
        <v>42742.666666666664</v>
      </c>
    </row>
    <row r="1745" spans="1:20" ht="43.5" x14ac:dyDescent="0.35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08"/>
        <v>100</v>
      </c>
      <c r="P1745">
        <f t="shared" si="109"/>
        <v>89.93</v>
      </c>
      <c r="Q1745" t="s">
        <v>8337</v>
      </c>
      <c r="R1745" t="s">
        <v>8338</v>
      </c>
      <c r="S1745" s="9">
        <f t="shared" si="110"/>
        <v>42586.717303240737</v>
      </c>
      <c r="T1745" s="9">
        <f t="shared" si="111"/>
        <v>42608.957638888889</v>
      </c>
    </row>
    <row r="1746" spans="1:20" ht="43.5" x14ac:dyDescent="0.35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08"/>
        <v>118</v>
      </c>
      <c r="P1746">
        <f t="shared" si="109"/>
        <v>93.07</v>
      </c>
      <c r="Q1746" t="s">
        <v>8337</v>
      </c>
      <c r="R1746" t="s">
        <v>8338</v>
      </c>
      <c r="S1746" s="9">
        <f t="shared" si="110"/>
        <v>42026.396724537037</v>
      </c>
      <c r="T1746" s="9">
        <f t="shared" si="111"/>
        <v>42071.355057870365</v>
      </c>
    </row>
    <row r="1747" spans="1:20" ht="43.5" x14ac:dyDescent="0.35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08"/>
        <v>114</v>
      </c>
      <c r="P1747">
        <f t="shared" si="109"/>
        <v>89.67</v>
      </c>
      <c r="Q1747" t="s">
        <v>8337</v>
      </c>
      <c r="R1747" t="s">
        <v>8338</v>
      </c>
      <c r="S1747" s="9">
        <f t="shared" si="110"/>
        <v>42690.051365740735</v>
      </c>
      <c r="T1747" s="9">
        <f t="shared" si="111"/>
        <v>42725.874999999993</v>
      </c>
    </row>
    <row r="1748" spans="1:20" ht="43.5" x14ac:dyDescent="0.35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08"/>
        <v>148</v>
      </c>
      <c r="P1748">
        <f t="shared" si="109"/>
        <v>207.62</v>
      </c>
      <c r="Q1748" t="s">
        <v>8337</v>
      </c>
      <c r="R1748" t="s">
        <v>8338</v>
      </c>
      <c r="S1748" s="9">
        <f t="shared" si="110"/>
        <v>42667.968368055554</v>
      </c>
      <c r="T1748" s="9">
        <f t="shared" si="111"/>
        <v>42697.874999999993</v>
      </c>
    </row>
    <row r="1749" spans="1:20" ht="43.5" x14ac:dyDescent="0.35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08"/>
        <v>105</v>
      </c>
      <c r="P1749">
        <f t="shared" si="109"/>
        <v>59.41</v>
      </c>
      <c r="Q1749" t="s">
        <v>8337</v>
      </c>
      <c r="R1749" t="s">
        <v>8338</v>
      </c>
      <c r="S1749" s="9">
        <f t="shared" si="110"/>
        <v>42292.22719907407</v>
      </c>
      <c r="T1749" s="9">
        <f t="shared" si="111"/>
        <v>42321.416666666664</v>
      </c>
    </row>
    <row r="1750" spans="1:20" ht="29" x14ac:dyDescent="0.35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08"/>
        <v>130</v>
      </c>
      <c r="P1750">
        <f t="shared" si="109"/>
        <v>358.97</v>
      </c>
      <c r="Q1750" t="s">
        <v>8337</v>
      </c>
      <c r="R1750" t="s">
        <v>8338</v>
      </c>
      <c r="S1750" s="9">
        <f t="shared" si="110"/>
        <v>42219.742395833331</v>
      </c>
      <c r="T1750" s="9">
        <f t="shared" si="111"/>
        <v>42249.742395833331</v>
      </c>
    </row>
    <row r="1751" spans="1:20" ht="29" x14ac:dyDescent="0.35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08"/>
        <v>123</v>
      </c>
      <c r="P1751">
        <f t="shared" si="109"/>
        <v>94.74</v>
      </c>
      <c r="Q1751" t="s">
        <v>8337</v>
      </c>
      <c r="R1751" t="s">
        <v>8338</v>
      </c>
      <c r="S1751" s="9">
        <f t="shared" si="110"/>
        <v>42758.767604166664</v>
      </c>
      <c r="T1751" s="9">
        <f t="shared" si="111"/>
        <v>42795.583333333336</v>
      </c>
    </row>
    <row r="1752" spans="1:20" ht="43.5" x14ac:dyDescent="0.35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08"/>
        <v>202</v>
      </c>
      <c r="P1752">
        <f t="shared" si="109"/>
        <v>80.650000000000006</v>
      </c>
      <c r="Q1752" t="s">
        <v>8337</v>
      </c>
      <c r="R1752" t="s">
        <v>8338</v>
      </c>
      <c r="S1752" s="9">
        <f t="shared" si="110"/>
        <v>42454.628518518519</v>
      </c>
      <c r="T1752" s="9">
        <f t="shared" si="111"/>
        <v>42479.628518518519</v>
      </c>
    </row>
    <row r="1753" spans="1:20" ht="29" x14ac:dyDescent="0.35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08"/>
        <v>103</v>
      </c>
      <c r="P1753">
        <f t="shared" si="109"/>
        <v>168.69</v>
      </c>
      <c r="Q1753" t="s">
        <v>8337</v>
      </c>
      <c r="R1753" t="s">
        <v>8338</v>
      </c>
      <c r="S1753" s="9">
        <f t="shared" si="110"/>
        <v>42052.573182870365</v>
      </c>
      <c r="T1753" s="9">
        <f t="shared" si="111"/>
        <v>42082.5315162037</v>
      </c>
    </row>
    <row r="1754" spans="1:20" ht="29" x14ac:dyDescent="0.35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08"/>
        <v>260</v>
      </c>
      <c r="P1754">
        <f t="shared" si="109"/>
        <v>34.69</v>
      </c>
      <c r="Q1754" t="s">
        <v>8337</v>
      </c>
      <c r="R1754" t="s">
        <v>8338</v>
      </c>
      <c r="S1754" s="9">
        <f t="shared" si="110"/>
        <v>42627.044930555552</v>
      </c>
      <c r="T1754" s="9">
        <f t="shared" si="111"/>
        <v>42657.044930555552</v>
      </c>
    </row>
    <row r="1755" spans="1:20" ht="43.5" x14ac:dyDescent="0.35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08"/>
        <v>108</v>
      </c>
      <c r="P1755">
        <f t="shared" si="109"/>
        <v>462.86</v>
      </c>
      <c r="Q1755" t="s">
        <v>8337</v>
      </c>
      <c r="R1755" t="s">
        <v>8338</v>
      </c>
      <c r="S1755" s="9">
        <f t="shared" si="110"/>
        <v>42420.541296296295</v>
      </c>
      <c r="T1755" s="9">
        <f t="shared" si="111"/>
        <v>42450.499629629623</v>
      </c>
    </row>
    <row r="1756" spans="1:20" ht="43.5" x14ac:dyDescent="0.35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08"/>
        <v>111</v>
      </c>
      <c r="P1756">
        <f t="shared" si="109"/>
        <v>104.39</v>
      </c>
      <c r="Q1756" t="s">
        <v>8337</v>
      </c>
      <c r="R1756" t="s">
        <v>8338</v>
      </c>
      <c r="S1756" s="9">
        <f t="shared" si="110"/>
        <v>42067.668437499997</v>
      </c>
      <c r="T1756" s="9">
        <f t="shared" si="111"/>
        <v>42097.626770833333</v>
      </c>
    </row>
    <row r="1757" spans="1:20" ht="43.5" x14ac:dyDescent="0.35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9">
        <f t="shared" si="110"/>
        <v>42252.580567129626</v>
      </c>
      <c r="T1757" s="9">
        <f t="shared" si="111"/>
        <v>42282.580567129626</v>
      </c>
    </row>
    <row r="1758" spans="1:20" ht="43.5" x14ac:dyDescent="0.35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08"/>
        <v>103</v>
      </c>
      <c r="P1758">
        <f t="shared" si="109"/>
        <v>47.13</v>
      </c>
      <c r="Q1758" t="s">
        <v>8337</v>
      </c>
      <c r="R1758" t="s">
        <v>8338</v>
      </c>
      <c r="S1758" s="9">
        <f t="shared" si="110"/>
        <v>42570.959131944437</v>
      </c>
      <c r="T1758" s="9">
        <f t="shared" si="111"/>
        <v>42610.959131944437</v>
      </c>
    </row>
    <row r="1759" spans="1:20" ht="29" x14ac:dyDescent="0.35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08"/>
        <v>116</v>
      </c>
      <c r="P1759">
        <f t="shared" si="109"/>
        <v>414.29</v>
      </c>
      <c r="Q1759" t="s">
        <v>8337</v>
      </c>
      <c r="R1759" t="s">
        <v>8338</v>
      </c>
      <c r="S1759" s="9">
        <f t="shared" si="110"/>
        <v>42733.619016203702</v>
      </c>
      <c r="T1759" s="9">
        <f t="shared" si="111"/>
        <v>42763.603472222218</v>
      </c>
    </row>
    <row r="1760" spans="1:20" ht="43.5" x14ac:dyDescent="0.35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08"/>
        <v>115</v>
      </c>
      <c r="P1760">
        <f t="shared" si="109"/>
        <v>42.48</v>
      </c>
      <c r="Q1760" t="s">
        <v>8337</v>
      </c>
      <c r="R1760" t="s">
        <v>8338</v>
      </c>
      <c r="S1760" s="9">
        <f t="shared" si="110"/>
        <v>42505.74759259259</v>
      </c>
      <c r="T1760" s="9">
        <f t="shared" si="111"/>
        <v>42565.74759259259</v>
      </c>
    </row>
    <row r="1761" spans="1:20" x14ac:dyDescent="0.35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08"/>
        <v>107</v>
      </c>
      <c r="P1761">
        <f t="shared" si="109"/>
        <v>108.78</v>
      </c>
      <c r="Q1761" t="s">
        <v>8337</v>
      </c>
      <c r="R1761" t="s">
        <v>8338</v>
      </c>
      <c r="S1761" s="9">
        <f t="shared" si="110"/>
        <v>42068.620706018519</v>
      </c>
      <c r="T1761" s="9">
        <f t="shared" si="111"/>
        <v>42088.579039351847</v>
      </c>
    </row>
    <row r="1762" spans="1:20" ht="43.5" x14ac:dyDescent="0.35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08"/>
        <v>165</v>
      </c>
      <c r="P1762">
        <f t="shared" si="109"/>
        <v>81.099999999999994</v>
      </c>
      <c r="Q1762" t="s">
        <v>8337</v>
      </c>
      <c r="R1762" t="s">
        <v>8338</v>
      </c>
      <c r="S1762" s="9">
        <f t="shared" si="110"/>
        <v>42405.464270833334</v>
      </c>
      <c r="T1762" s="9">
        <f t="shared" si="111"/>
        <v>42425.464270833334</v>
      </c>
    </row>
    <row r="1763" spans="1:20" ht="29" x14ac:dyDescent="0.35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08"/>
        <v>155</v>
      </c>
      <c r="P1763">
        <f t="shared" si="109"/>
        <v>51.67</v>
      </c>
      <c r="Q1763" t="s">
        <v>8337</v>
      </c>
      <c r="R1763" t="s">
        <v>8338</v>
      </c>
      <c r="S1763" s="9">
        <f t="shared" si="110"/>
        <v>42209.359490740739</v>
      </c>
      <c r="T1763" s="9">
        <f t="shared" si="111"/>
        <v>42259.359490740739</v>
      </c>
    </row>
    <row r="1764" spans="1:20" x14ac:dyDescent="0.35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9">
        <f t="shared" si="110"/>
        <v>42410.773668981477</v>
      </c>
      <c r="T1764" s="9">
        <f t="shared" si="111"/>
        <v>42440.773668981477</v>
      </c>
    </row>
    <row r="1765" spans="1:20" ht="43.5" x14ac:dyDescent="0.35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08"/>
        <v>102</v>
      </c>
      <c r="P1765">
        <f t="shared" si="109"/>
        <v>103.64</v>
      </c>
      <c r="Q1765" t="s">
        <v>8337</v>
      </c>
      <c r="R1765" t="s">
        <v>8338</v>
      </c>
      <c r="S1765" s="9">
        <f t="shared" si="110"/>
        <v>42636.660185185181</v>
      </c>
      <c r="T1765" s="9">
        <f t="shared" si="111"/>
        <v>42666.660185185181</v>
      </c>
    </row>
    <row r="1766" spans="1:20" ht="43.5" hidden="1" x14ac:dyDescent="0.35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08"/>
        <v>20</v>
      </c>
      <c r="P1766">
        <f t="shared" si="109"/>
        <v>55.28</v>
      </c>
      <c r="Q1766" t="s">
        <v>8337</v>
      </c>
      <c r="R1766" t="s">
        <v>8338</v>
      </c>
      <c r="S1766" s="9">
        <f t="shared" si="110"/>
        <v>41825.27753472222</v>
      </c>
      <c r="T1766" s="9">
        <f t="shared" si="111"/>
        <v>41854.27753472222</v>
      </c>
    </row>
    <row r="1767" spans="1:20" ht="43.5" hidden="1" x14ac:dyDescent="0.35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08"/>
        <v>59</v>
      </c>
      <c r="P1767">
        <f t="shared" si="109"/>
        <v>72.17</v>
      </c>
      <c r="Q1767" t="s">
        <v>8337</v>
      </c>
      <c r="R1767" t="s">
        <v>8338</v>
      </c>
      <c r="S1767" s="9">
        <f t="shared" si="110"/>
        <v>41834.772129629629</v>
      </c>
      <c r="T1767" s="9">
        <f t="shared" si="111"/>
        <v>41864.772129629629</v>
      </c>
    </row>
    <row r="1768" spans="1:20" ht="29" hidden="1" x14ac:dyDescent="0.35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9">
        <f t="shared" si="110"/>
        <v>41855.65148148148</v>
      </c>
      <c r="T1768" s="9">
        <f t="shared" si="111"/>
        <v>41876.65148148148</v>
      </c>
    </row>
    <row r="1769" spans="1:20" ht="29" hidden="1" x14ac:dyDescent="0.35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08"/>
        <v>46</v>
      </c>
      <c r="P1769">
        <f t="shared" si="109"/>
        <v>58.62</v>
      </c>
      <c r="Q1769" t="s">
        <v>8337</v>
      </c>
      <c r="R1769" t="s">
        <v>8338</v>
      </c>
      <c r="S1769" s="9">
        <f t="shared" si="110"/>
        <v>41824.450046296297</v>
      </c>
      <c r="T1769" s="9">
        <f t="shared" si="111"/>
        <v>41854.450046296297</v>
      </c>
    </row>
    <row r="1770" spans="1:20" ht="43.5" hidden="1" x14ac:dyDescent="0.35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08"/>
        <v>4</v>
      </c>
      <c r="P1770">
        <f t="shared" si="109"/>
        <v>12.47</v>
      </c>
      <c r="Q1770" t="s">
        <v>8337</v>
      </c>
      <c r="R1770" t="s">
        <v>8338</v>
      </c>
      <c r="S1770" s="9">
        <f t="shared" si="110"/>
        <v>41849.352361111109</v>
      </c>
      <c r="T1770" s="9">
        <f t="shared" si="111"/>
        <v>41909.352361111109</v>
      </c>
    </row>
    <row r="1771" spans="1:20" ht="43.5" hidden="1" x14ac:dyDescent="0.35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08"/>
        <v>3</v>
      </c>
      <c r="P1771">
        <f t="shared" si="109"/>
        <v>49.14</v>
      </c>
      <c r="Q1771" t="s">
        <v>8337</v>
      </c>
      <c r="R1771" t="s">
        <v>8338</v>
      </c>
      <c r="S1771" s="9">
        <f t="shared" si="110"/>
        <v>41987.610636574071</v>
      </c>
      <c r="T1771" s="9">
        <f t="shared" si="111"/>
        <v>42017.610636574071</v>
      </c>
    </row>
    <row r="1772" spans="1:20" ht="43.5" hidden="1" x14ac:dyDescent="0.35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08"/>
        <v>57</v>
      </c>
      <c r="P1772">
        <f t="shared" si="109"/>
        <v>150.5</v>
      </c>
      <c r="Q1772" t="s">
        <v>8337</v>
      </c>
      <c r="R1772" t="s">
        <v>8338</v>
      </c>
      <c r="S1772" s="9">
        <f t="shared" si="110"/>
        <v>41891.571689814817</v>
      </c>
      <c r="T1772" s="9">
        <f t="shared" si="111"/>
        <v>41926.571689814817</v>
      </c>
    </row>
    <row r="1773" spans="1:20" ht="43.5" hidden="1" x14ac:dyDescent="0.35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08"/>
        <v>21</v>
      </c>
      <c r="P1773">
        <f t="shared" si="109"/>
        <v>35.799999999999997</v>
      </c>
      <c r="Q1773" t="s">
        <v>8337</v>
      </c>
      <c r="R1773" t="s">
        <v>8338</v>
      </c>
      <c r="S1773" s="9">
        <f t="shared" si="110"/>
        <v>41905.771296296291</v>
      </c>
      <c r="T1773" s="9">
        <f t="shared" si="111"/>
        <v>41935.771296296291</v>
      </c>
    </row>
    <row r="1774" spans="1:20" ht="29" hidden="1" x14ac:dyDescent="0.35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08"/>
        <v>16</v>
      </c>
      <c r="P1774">
        <f t="shared" si="109"/>
        <v>45.16</v>
      </c>
      <c r="Q1774" t="s">
        <v>8337</v>
      </c>
      <c r="R1774" t="s">
        <v>8338</v>
      </c>
      <c r="S1774" s="9">
        <f t="shared" si="110"/>
        <v>41766.509675925925</v>
      </c>
      <c r="T1774" s="9">
        <f t="shared" si="111"/>
        <v>41826.509675925925</v>
      </c>
    </row>
    <row r="1775" spans="1:20" ht="43.5" hidden="1" x14ac:dyDescent="0.35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08"/>
        <v>6</v>
      </c>
      <c r="P1775">
        <f t="shared" si="109"/>
        <v>98.79</v>
      </c>
      <c r="Q1775" t="s">
        <v>8337</v>
      </c>
      <c r="R1775" t="s">
        <v>8338</v>
      </c>
      <c r="S1775" s="9">
        <f t="shared" si="110"/>
        <v>41978.552060185182</v>
      </c>
      <c r="T1775" s="9">
        <f t="shared" si="111"/>
        <v>42023.552060185182</v>
      </c>
    </row>
    <row r="1776" spans="1:20" ht="43.5" hidden="1" x14ac:dyDescent="0.35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08"/>
        <v>46</v>
      </c>
      <c r="P1776">
        <f t="shared" si="109"/>
        <v>88.31</v>
      </c>
      <c r="Q1776" t="s">
        <v>8337</v>
      </c>
      <c r="R1776" t="s">
        <v>8338</v>
      </c>
      <c r="S1776" s="9">
        <f t="shared" si="110"/>
        <v>41930.010324074072</v>
      </c>
      <c r="T1776" s="9">
        <f t="shared" si="111"/>
        <v>41972.415972222218</v>
      </c>
    </row>
    <row r="1777" spans="1:20" ht="43.5" hidden="1" x14ac:dyDescent="0.35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08"/>
        <v>65</v>
      </c>
      <c r="P1777">
        <f t="shared" si="109"/>
        <v>170.63</v>
      </c>
      <c r="Q1777" t="s">
        <v>8337</v>
      </c>
      <c r="R1777" t="s">
        <v>8338</v>
      </c>
      <c r="S1777" s="9">
        <f t="shared" si="110"/>
        <v>41891.768055555549</v>
      </c>
      <c r="T1777" s="9">
        <f t="shared" si="111"/>
        <v>41936.768055555549</v>
      </c>
    </row>
    <row r="1778" spans="1:20" ht="43.5" hidden="1" x14ac:dyDescent="0.35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08"/>
        <v>7</v>
      </c>
      <c r="P1778">
        <f t="shared" si="109"/>
        <v>83.75</v>
      </c>
      <c r="Q1778" t="s">
        <v>8337</v>
      </c>
      <c r="R1778" t="s">
        <v>8338</v>
      </c>
      <c r="S1778" s="9">
        <f t="shared" si="110"/>
        <v>41905.748506944445</v>
      </c>
      <c r="T1778" s="9">
        <f t="shared" si="111"/>
        <v>41941.748506944445</v>
      </c>
    </row>
    <row r="1779" spans="1:20" ht="43.5" hidden="1" x14ac:dyDescent="0.35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08"/>
        <v>14</v>
      </c>
      <c r="P1779">
        <f t="shared" si="109"/>
        <v>65.099999999999994</v>
      </c>
      <c r="Q1779" t="s">
        <v>8337</v>
      </c>
      <c r="R1779" t="s">
        <v>8338</v>
      </c>
      <c r="S1779" s="9">
        <f t="shared" si="110"/>
        <v>42025.14876157407</v>
      </c>
      <c r="T1779" s="9">
        <f t="shared" si="111"/>
        <v>42055.14876157407</v>
      </c>
    </row>
    <row r="1780" spans="1:20" ht="43.5" hidden="1" x14ac:dyDescent="0.35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08"/>
        <v>2</v>
      </c>
      <c r="P1780">
        <f t="shared" si="109"/>
        <v>66.33</v>
      </c>
      <c r="Q1780" t="s">
        <v>8337</v>
      </c>
      <c r="R1780" t="s">
        <v>8338</v>
      </c>
      <c r="S1780" s="9">
        <f t="shared" si="110"/>
        <v>42045.655034722215</v>
      </c>
      <c r="T1780" s="9">
        <f t="shared" si="111"/>
        <v>42090.613368055558</v>
      </c>
    </row>
    <row r="1781" spans="1:20" ht="43.5" hidden="1" x14ac:dyDescent="0.35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08"/>
        <v>36</v>
      </c>
      <c r="P1781">
        <f t="shared" si="109"/>
        <v>104.89</v>
      </c>
      <c r="Q1781" t="s">
        <v>8337</v>
      </c>
      <c r="R1781" t="s">
        <v>8338</v>
      </c>
      <c r="S1781" s="9">
        <f t="shared" si="110"/>
        <v>42585.483564814807</v>
      </c>
      <c r="T1781" s="9">
        <f t="shared" si="111"/>
        <v>42615.483564814807</v>
      </c>
    </row>
    <row r="1782" spans="1:20" ht="43.5" hidden="1" x14ac:dyDescent="0.35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08"/>
        <v>40</v>
      </c>
      <c r="P1782">
        <f t="shared" si="109"/>
        <v>78.44</v>
      </c>
      <c r="Q1782" t="s">
        <v>8337</v>
      </c>
      <c r="R1782" t="s">
        <v>8338</v>
      </c>
      <c r="S1782" s="9">
        <f t="shared" si="110"/>
        <v>42493.392476851848</v>
      </c>
      <c r="T1782" s="9">
        <f t="shared" si="111"/>
        <v>42553.392476851848</v>
      </c>
    </row>
    <row r="1783" spans="1:20" ht="43.5" hidden="1" x14ac:dyDescent="0.35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08"/>
        <v>26</v>
      </c>
      <c r="P1783">
        <f t="shared" si="109"/>
        <v>59.04</v>
      </c>
      <c r="Q1783" t="s">
        <v>8337</v>
      </c>
      <c r="R1783" t="s">
        <v>8338</v>
      </c>
      <c r="S1783" s="9">
        <f t="shared" si="110"/>
        <v>42597.409085648142</v>
      </c>
      <c r="T1783" s="9">
        <f t="shared" si="111"/>
        <v>42628.409085648142</v>
      </c>
    </row>
    <row r="1784" spans="1:20" ht="43.5" hidden="1" x14ac:dyDescent="0.35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08"/>
        <v>15</v>
      </c>
      <c r="P1784">
        <f t="shared" si="109"/>
        <v>71.34</v>
      </c>
      <c r="Q1784" t="s">
        <v>8337</v>
      </c>
      <c r="R1784" t="s">
        <v>8338</v>
      </c>
      <c r="S1784" s="9">
        <f t="shared" si="110"/>
        <v>42388.366770833331</v>
      </c>
      <c r="T1784" s="9">
        <f t="shared" si="111"/>
        <v>42421.366770833331</v>
      </c>
    </row>
    <row r="1785" spans="1:20" ht="43.5" hidden="1" x14ac:dyDescent="0.35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08"/>
        <v>24</v>
      </c>
      <c r="P1785">
        <f t="shared" si="109"/>
        <v>51.23</v>
      </c>
      <c r="Q1785" t="s">
        <v>8337</v>
      </c>
      <c r="R1785" t="s">
        <v>8338</v>
      </c>
      <c r="S1785" s="9">
        <f t="shared" si="110"/>
        <v>42115.741643518515</v>
      </c>
      <c r="T1785" s="9">
        <f t="shared" si="111"/>
        <v>42145.741643518515</v>
      </c>
    </row>
    <row r="1786" spans="1:20" ht="43.5" hidden="1" x14ac:dyDescent="0.35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08"/>
        <v>40</v>
      </c>
      <c r="P1786">
        <f t="shared" si="109"/>
        <v>60.24</v>
      </c>
      <c r="Q1786" t="s">
        <v>8337</v>
      </c>
      <c r="R1786" t="s">
        <v>8338</v>
      </c>
      <c r="S1786" s="9">
        <f t="shared" si="110"/>
        <v>42003.447222222218</v>
      </c>
      <c r="T1786" s="9">
        <f t="shared" si="111"/>
        <v>42034.934027777774</v>
      </c>
    </row>
    <row r="1787" spans="1:20" ht="43.5" hidden="1" x14ac:dyDescent="0.35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08"/>
        <v>20</v>
      </c>
      <c r="P1787">
        <f t="shared" si="109"/>
        <v>44.94</v>
      </c>
      <c r="Q1787" t="s">
        <v>8337</v>
      </c>
      <c r="R1787" t="s">
        <v>8338</v>
      </c>
      <c r="S1787" s="9">
        <f t="shared" si="110"/>
        <v>41896.926562499997</v>
      </c>
      <c r="T1787" s="9">
        <f t="shared" si="111"/>
        <v>41927.791666666664</v>
      </c>
    </row>
    <row r="1788" spans="1:20" ht="43.5" hidden="1" x14ac:dyDescent="0.35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08"/>
        <v>48</v>
      </c>
      <c r="P1788">
        <f t="shared" si="109"/>
        <v>31.21</v>
      </c>
      <c r="Q1788" t="s">
        <v>8337</v>
      </c>
      <c r="R1788" t="s">
        <v>8338</v>
      </c>
      <c r="S1788" s="9">
        <f t="shared" si="110"/>
        <v>41958.342326388891</v>
      </c>
      <c r="T1788" s="9">
        <f t="shared" si="111"/>
        <v>41988.342326388891</v>
      </c>
    </row>
    <row r="1789" spans="1:20" ht="29" hidden="1" x14ac:dyDescent="0.35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08"/>
        <v>15</v>
      </c>
      <c r="P1789">
        <f t="shared" si="109"/>
        <v>63.88</v>
      </c>
      <c r="Q1789" t="s">
        <v>8337</v>
      </c>
      <c r="R1789" t="s">
        <v>8338</v>
      </c>
      <c r="S1789" s="9">
        <f t="shared" si="110"/>
        <v>42068.447187499994</v>
      </c>
      <c r="T1789" s="9">
        <f t="shared" si="111"/>
        <v>42098.40552083333</v>
      </c>
    </row>
    <row r="1790" spans="1:20" ht="29" hidden="1" x14ac:dyDescent="0.35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08"/>
        <v>1</v>
      </c>
      <c r="P1790">
        <f t="shared" si="109"/>
        <v>19</v>
      </c>
      <c r="Q1790" t="s">
        <v>8337</v>
      </c>
      <c r="R1790" t="s">
        <v>8338</v>
      </c>
      <c r="S1790" s="9">
        <f t="shared" si="110"/>
        <v>41913.740069444444</v>
      </c>
      <c r="T1790" s="9">
        <f t="shared" si="111"/>
        <v>41943.740069444444</v>
      </c>
    </row>
    <row r="1791" spans="1:20" ht="43.5" hidden="1" x14ac:dyDescent="0.35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08"/>
        <v>1</v>
      </c>
      <c r="P1791">
        <f t="shared" si="109"/>
        <v>10</v>
      </c>
      <c r="Q1791" t="s">
        <v>8337</v>
      </c>
      <c r="R1791" t="s">
        <v>8338</v>
      </c>
      <c r="S1791" s="9">
        <f t="shared" si="110"/>
        <v>41956.041701388887</v>
      </c>
      <c r="T1791" s="9">
        <f t="shared" si="111"/>
        <v>42016.041701388887</v>
      </c>
    </row>
    <row r="1792" spans="1:20" ht="43.5" hidden="1" x14ac:dyDescent="0.35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08"/>
        <v>5</v>
      </c>
      <c r="P1792">
        <f t="shared" si="109"/>
        <v>109.07</v>
      </c>
      <c r="Q1792" t="s">
        <v>8337</v>
      </c>
      <c r="R1792" t="s">
        <v>8338</v>
      </c>
      <c r="S1792" s="9">
        <f t="shared" si="110"/>
        <v>42010.466180555552</v>
      </c>
      <c r="T1792" s="9">
        <f t="shared" si="111"/>
        <v>42040.466180555552</v>
      </c>
    </row>
    <row r="1793" spans="1:20" ht="29" hidden="1" x14ac:dyDescent="0.35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08"/>
        <v>4</v>
      </c>
      <c r="P1793">
        <f t="shared" si="109"/>
        <v>26.75</v>
      </c>
      <c r="Q1793" t="s">
        <v>8337</v>
      </c>
      <c r="R1793" t="s">
        <v>8338</v>
      </c>
      <c r="S1793" s="9">
        <f t="shared" si="110"/>
        <v>41973.532002314816</v>
      </c>
      <c r="T1793" s="9">
        <f t="shared" si="111"/>
        <v>42033.532002314816</v>
      </c>
    </row>
    <row r="1794" spans="1:20" ht="29" hidden="1" x14ac:dyDescent="0.35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ref="O1794:O1857" si="112">ROUND((E1794/D1794)*100,0)</f>
        <v>61</v>
      </c>
      <c r="P1794">
        <f t="shared" ref="P1794:P1857" si="113">ROUND(E1794/L1794,2)</f>
        <v>109.94</v>
      </c>
      <c r="Q1794" t="s">
        <v>8337</v>
      </c>
      <c r="R1794" t="s">
        <v>8338</v>
      </c>
      <c r="S1794" s="9">
        <f t="shared" si="110"/>
        <v>42188.822708333326</v>
      </c>
      <c r="T1794" s="9">
        <f t="shared" si="111"/>
        <v>42226.082638888889</v>
      </c>
    </row>
    <row r="1795" spans="1:20" ht="43.5" hidden="1" x14ac:dyDescent="0.35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si="112"/>
        <v>1</v>
      </c>
      <c r="P1795">
        <f t="shared" si="113"/>
        <v>20</v>
      </c>
      <c r="Q1795" t="s">
        <v>8337</v>
      </c>
      <c r="R1795" t="s">
        <v>8338</v>
      </c>
      <c r="S1795" s="9">
        <f t="shared" ref="S1795:S1858" si="114">(J1795/86400)+25569+(-5/24)</f>
        <v>41940.683333333327</v>
      </c>
      <c r="T1795" s="9">
        <f t="shared" ref="T1795:T1858" si="115">(I1795/86400)+25569+(-5/24)</f>
        <v>41970.724999999999</v>
      </c>
    </row>
    <row r="1796" spans="1:20" ht="43.5" hidden="1" x14ac:dyDescent="0.35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12"/>
        <v>11</v>
      </c>
      <c r="P1796">
        <f t="shared" si="113"/>
        <v>55.39</v>
      </c>
      <c r="Q1796" t="s">
        <v>8337</v>
      </c>
      <c r="R1796" t="s">
        <v>8338</v>
      </c>
      <c r="S1796" s="9">
        <f t="shared" si="114"/>
        <v>42011.342847222222</v>
      </c>
      <c r="T1796" s="9">
        <f t="shared" si="115"/>
        <v>42046.342847222222</v>
      </c>
    </row>
    <row r="1797" spans="1:20" ht="29" hidden="1" x14ac:dyDescent="0.35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12"/>
        <v>39</v>
      </c>
      <c r="P1797">
        <f t="shared" si="113"/>
        <v>133.9</v>
      </c>
      <c r="Q1797" t="s">
        <v>8337</v>
      </c>
      <c r="R1797" t="s">
        <v>8338</v>
      </c>
      <c r="S1797" s="9">
        <f t="shared" si="114"/>
        <v>42628.080335648141</v>
      </c>
      <c r="T1797" s="9">
        <f t="shared" si="115"/>
        <v>42657.458333333336</v>
      </c>
    </row>
    <row r="1798" spans="1:20" ht="43.5" hidden="1" x14ac:dyDescent="0.35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12"/>
        <v>22</v>
      </c>
      <c r="P1798">
        <f t="shared" si="113"/>
        <v>48.72</v>
      </c>
      <c r="Q1798" t="s">
        <v>8337</v>
      </c>
      <c r="R1798" t="s">
        <v>8338</v>
      </c>
      <c r="S1798" s="9">
        <f t="shared" si="114"/>
        <v>42515.231087962959</v>
      </c>
      <c r="T1798" s="9">
        <f t="shared" si="115"/>
        <v>42575.231087962959</v>
      </c>
    </row>
    <row r="1799" spans="1:20" ht="43.5" hidden="1" x14ac:dyDescent="0.35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12"/>
        <v>68</v>
      </c>
      <c r="P1799">
        <f t="shared" si="113"/>
        <v>48.25</v>
      </c>
      <c r="Q1799" t="s">
        <v>8337</v>
      </c>
      <c r="R1799" t="s">
        <v>8338</v>
      </c>
      <c r="S1799" s="9">
        <f t="shared" si="114"/>
        <v>42689.360983796294</v>
      </c>
      <c r="T1799" s="9">
        <f t="shared" si="115"/>
        <v>42719.360983796294</v>
      </c>
    </row>
    <row r="1800" spans="1:20" ht="43.5" hidden="1" x14ac:dyDescent="0.35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12"/>
        <v>14</v>
      </c>
      <c r="P1800">
        <f t="shared" si="113"/>
        <v>58.97</v>
      </c>
      <c r="Q1800" t="s">
        <v>8337</v>
      </c>
      <c r="R1800" t="s">
        <v>8338</v>
      </c>
      <c r="S1800" s="9">
        <f t="shared" si="114"/>
        <v>42344.118437499994</v>
      </c>
      <c r="T1800" s="9">
        <f t="shared" si="115"/>
        <v>42404.118437499994</v>
      </c>
    </row>
    <row r="1801" spans="1:20" ht="29" hidden="1" x14ac:dyDescent="0.35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12"/>
        <v>2</v>
      </c>
      <c r="P1801">
        <f t="shared" si="113"/>
        <v>11.64</v>
      </c>
      <c r="Q1801" t="s">
        <v>8337</v>
      </c>
      <c r="R1801" t="s">
        <v>8338</v>
      </c>
      <c r="S1801" s="9">
        <f t="shared" si="114"/>
        <v>41934.634351851848</v>
      </c>
      <c r="T1801" s="9">
        <f t="shared" si="115"/>
        <v>41954.676018518519</v>
      </c>
    </row>
    <row r="1802" spans="1:20" ht="43.5" hidden="1" x14ac:dyDescent="0.35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12"/>
        <v>20</v>
      </c>
      <c r="P1802">
        <f t="shared" si="113"/>
        <v>83.72</v>
      </c>
      <c r="Q1802" t="s">
        <v>8337</v>
      </c>
      <c r="R1802" t="s">
        <v>8338</v>
      </c>
      <c r="S1802" s="9">
        <f t="shared" si="114"/>
        <v>42623.397800925923</v>
      </c>
      <c r="T1802" s="9">
        <f t="shared" si="115"/>
        <v>42653.397800925923</v>
      </c>
    </row>
    <row r="1803" spans="1:20" ht="43.5" hidden="1" x14ac:dyDescent="0.35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12"/>
        <v>14</v>
      </c>
      <c r="P1803">
        <f t="shared" si="113"/>
        <v>63.65</v>
      </c>
      <c r="Q1803" t="s">
        <v>8337</v>
      </c>
      <c r="R1803" t="s">
        <v>8338</v>
      </c>
      <c r="S1803" s="9">
        <f t="shared" si="114"/>
        <v>42321.452175925922</v>
      </c>
      <c r="T1803" s="9">
        <f t="shared" si="115"/>
        <v>42353.298611111109</v>
      </c>
    </row>
    <row r="1804" spans="1:20" ht="29" hidden="1" x14ac:dyDescent="0.35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12"/>
        <v>48</v>
      </c>
      <c r="P1804">
        <f t="shared" si="113"/>
        <v>94.28</v>
      </c>
      <c r="Q1804" t="s">
        <v>8337</v>
      </c>
      <c r="R1804" t="s">
        <v>8338</v>
      </c>
      <c r="S1804" s="9">
        <f t="shared" si="114"/>
        <v>42159.264236111114</v>
      </c>
      <c r="T1804" s="9">
        <f t="shared" si="115"/>
        <v>42182.707638888889</v>
      </c>
    </row>
    <row r="1805" spans="1:20" ht="43.5" hidden="1" x14ac:dyDescent="0.35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12"/>
        <v>31</v>
      </c>
      <c r="P1805">
        <f t="shared" si="113"/>
        <v>71.87</v>
      </c>
      <c r="Q1805" t="s">
        <v>8337</v>
      </c>
      <c r="R1805" t="s">
        <v>8338</v>
      </c>
      <c r="S1805" s="9">
        <f t="shared" si="114"/>
        <v>42017.863217592589</v>
      </c>
      <c r="T1805" s="9">
        <f t="shared" si="115"/>
        <v>42048.863217592589</v>
      </c>
    </row>
    <row r="1806" spans="1:20" ht="43.5" hidden="1" x14ac:dyDescent="0.35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12"/>
        <v>35</v>
      </c>
      <c r="P1806">
        <f t="shared" si="113"/>
        <v>104.85</v>
      </c>
      <c r="Q1806" t="s">
        <v>8337</v>
      </c>
      <c r="R1806" t="s">
        <v>8338</v>
      </c>
      <c r="S1806" s="9">
        <f t="shared" si="114"/>
        <v>42282.469953703701</v>
      </c>
      <c r="T1806" s="9">
        <f t="shared" si="115"/>
        <v>42322.511620370373</v>
      </c>
    </row>
    <row r="1807" spans="1:20" ht="43.5" hidden="1" x14ac:dyDescent="0.35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12"/>
        <v>36</v>
      </c>
      <c r="P1807">
        <f t="shared" si="113"/>
        <v>67.14</v>
      </c>
      <c r="Q1807" t="s">
        <v>8337</v>
      </c>
      <c r="R1807" t="s">
        <v>8338</v>
      </c>
      <c r="S1807" s="9">
        <f t="shared" si="114"/>
        <v>42247.595578703702</v>
      </c>
      <c r="T1807" s="9">
        <f t="shared" si="115"/>
        <v>42279.541666666664</v>
      </c>
    </row>
    <row r="1808" spans="1:20" ht="43.5" hidden="1" x14ac:dyDescent="0.35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12"/>
        <v>3</v>
      </c>
      <c r="P1808">
        <f t="shared" si="113"/>
        <v>73.88</v>
      </c>
      <c r="Q1808" t="s">
        <v>8337</v>
      </c>
      <c r="R1808" t="s">
        <v>8338</v>
      </c>
      <c r="S1808" s="9">
        <f t="shared" si="114"/>
        <v>41877.429965277777</v>
      </c>
      <c r="T1808" s="9">
        <f t="shared" si="115"/>
        <v>41912.429965277777</v>
      </c>
    </row>
    <row r="1809" spans="1:20" ht="29" hidden="1" x14ac:dyDescent="0.35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12"/>
        <v>11</v>
      </c>
      <c r="P1809">
        <f t="shared" si="113"/>
        <v>69.13</v>
      </c>
      <c r="Q1809" t="s">
        <v>8337</v>
      </c>
      <c r="R1809" t="s">
        <v>8338</v>
      </c>
      <c r="S1809" s="9">
        <f t="shared" si="114"/>
        <v>41879.860104166662</v>
      </c>
      <c r="T1809" s="9">
        <f t="shared" si="115"/>
        <v>41909.860104166662</v>
      </c>
    </row>
    <row r="1810" spans="1:20" ht="43.5" hidden="1" x14ac:dyDescent="0.35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12"/>
        <v>41</v>
      </c>
      <c r="P1810">
        <f t="shared" si="113"/>
        <v>120.77</v>
      </c>
      <c r="Q1810" t="s">
        <v>8337</v>
      </c>
      <c r="R1810" t="s">
        <v>8338</v>
      </c>
      <c r="S1810" s="9">
        <f t="shared" si="114"/>
        <v>42742.472569444442</v>
      </c>
      <c r="T1810" s="9">
        <f t="shared" si="115"/>
        <v>42777.472569444442</v>
      </c>
    </row>
    <row r="1811" spans="1:20" ht="43.5" hidden="1" x14ac:dyDescent="0.35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12"/>
        <v>11</v>
      </c>
      <c r="P1811">
        <f t="shared" si="113"/>
        <v>42.22</v>
      </c>
      <c r="Q1811" t="s">
        <v>8337</v>
      </c>
      <c r="R1811" t="s">
        <v>8338</v>
      </c>
      <c r="S1811" s="9">
        <f t="shared" si="114"/>
        <v>42029.699525462966</v>
      </c>
      <c r="T1811" s="9">
        <f t="shared" si="115"/>
        <v>42064.699525462966</v>
      </c>
    </row>
    <row r="1812" spans="1:20" ht="29" hidden="1" x14ac:dyDescent="0.35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12"/>
        <v>3</v>
      </c>
      <c r="P1812">
        <f t="shared" si="113"/>
        <v>7.5</v>
      </c>
      <c r="Q1812" t="s">
        <v>8337</v>
      </c>
      <c r="R1812" t="s">
        <v>8338</v>
      </c>
      <c r="S1812" s="9">
        <f t="shared" si="114"/>
        <v>41860.701689814814</v>
      </c>
      <c r="T1812" s="9">
        <f t="shared" si="115"/>
        <v>41872.701689814814</v>
      </c>
    </row>
    <row r="1813" spans="1:20" ht="29" hidden="1" x14ac:dyDescent="0.35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12"/>
        <v>0</v>
      </c>
      <c r="P1813">
        <f t="shared" si="113"/>
        <v>1.54</v>
      </c>
      <c r="Q1813" t="s">
        <v>8337</v>
      </c>
      <c r="R1813" t="s">
        <v>8338</v>
      </c>
      <c r="S1813" s="9">
        <f t="shared" si="114"/>
        <v>41876.225347222222</v>
      </c>
      <c r="T1813" s="9">
        <f t="shared" si="115"/>
        <v>41935.958333333328</v>
      </c>
    </row>
    <row r="1814" spans="1:20" ht="43.5" hidden="1" x14ac:dyDescent="0.35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12"/>
        <v>13</v>
      </c>
      <c r="P1814">
        <f t="shared" si="113"/>
        <v>37.61</v>
      </c>
      <c r="Q1814" t="s">
        <v>8337</v>
      </c>
      <c r="R1814" t="s">
        <v>8338</v>
      </c>
      <c r="S1814" s="9">
        <f t="shared" si="114"/>
        <v>42524.110370370363</v>
      </c>
      <c r="T1814" s="9">
        <f t="shared" si="115"/>
        <v>42554.110370370363</v>
      </c>
    </row>
    <row r="1815" spans="1:20" ht="29" hidden="1" x14ac:dyDescent="0.35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9">
        <f t="shared" si="114"/>
        <v>41829.68069444444</v>
      </c>
      <c r="T1815" s="9">
        <f t="shared" si="115"/>
        <v>41859.68069444444</v>
      </c>
    </row>
    <row r="1816" spans="1:20" ht="43.5" hidden="1" x14ac:dyDescent="0.35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12"/>
        <v>49</v>
      </c>
      <c r="P1816">
        <f t="shared" si="113"/>
        <v>42.16</v>
      </c>
      <c r="Q1816" t="s">
        <v>8337</v>
      </c>
      <c r="R1816" t="s">
        <v>8338</v>
      </c>
      <c r="S1816" s="9">
        <f t="shared" si="114"/>
        <v>42033.105740740742</v>
      </c>
      <c r="T1816" s="9">
        <f t="shared" si="115"/>
        <v>42063.105740740742</v>
      </c>
    </row>
    <row r="1817" spans="1:20" ht="43.5" hidden="1" x14ac:dyDescent="0.35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9">
        <f t="shared" si="114"/>
        <v>42172.698344907403</v>
      </c>
      <c r="T1817" s="9">
        <f t="shared" si="115"/>
        <v>42186.698344907403</v>
      </c>
    </row>
    <row r="1818" spans="1:20" ht="43.5" hidden="1" x14ac:dyDescent="0.35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12"/>
        <v>2</v>
      </c>
      <c r="P1818">
        <f t="shared" si="113"/>
        <v>84.83</v>
      </c>
      <c r="Q1818" t="s">
        <v>8337</v>
      </c>
      <c r="R1818" t="s">
        <v>8338</v>
      </c>
      <c r="S1818" s="9">
        <f t="shared" si="114"/>
        <v>42548.667858796289</v>
      </c>
      <c r="T1818" s="9">
        <f t="shared" si="115"/>
        <v>42576.583333333336</v>
      </c>
    </row>
    <row r="1819" spans="1:20" ht="29" hidden="1" x14ac:dyDescent="0.35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12"/>
        <v>52</v>
      </c>
      <c r="P1819">
        <f t="shared" si="113"/>
        <v>94.19</v>
      </c>
      <c r="Q1819" t="s">
        <v>8337</v>
      </c>
      <c r="R1819" t="s">
        <v>8338</v>
      </c>
      <c r="S1819" s="9">
        <f t="shared" si="114"/>
        <v>42705.453784722216</v>
      </c>
      <c r="T1819" s="9">
        <f t="shared" si="115"/>
        <v>42765.082638888889</v>
      </c>
    </row>
    <row r="1820" spans="1:20" ht="29" hidden="1" x14ac:dyDescent="0.35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9">
        <f t="shared" si="114"/>
        <v>42067.026041666664</v>
      </c>
      <c r="T1820" s="9">
        <f t="shared" si="115"/>
        <v>42096.984374999993</v>
      </c>
    </row>
    <row r="1821" spans="1:20" ht="43.5" hidden="1" x14ac:dyDescent="0.35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12"/>
        <v>2</v>
      </c>
      <c r="P1821">
        <f t="shared" si="113"/>
        <v>6.25</v>
      </c>
      <c r="Q1821" t="s">
        <v>8337</v>
      </c>
      <c r="R1821" t="s">
        <v>8338</v>
      </c>
      <c r="S1821" s="9">
        <f t="shared" si="114"/>
        <v>41820.543935185182</v>
      </c>
      <c r="T1821" s="9">
        <f t="shared" si="115"/>
        <v>41850.543935185182</v>
      </c>
    </row>
    <row r="1822" spans="1:20" ht="43.5" hidden="1" x14ac:dyDescent="0.35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12"/>
        <v>7</v>
      </c>
      <c r="P1822">
        <f t="shared" si="113"/>
        <v>213.38</v>
      </c>
      <c r="Q1822" t="s">
        <v>8337</v>
      </c>
      <c r="R1822" t="s">
        <v>8338</v>
      </c>
      <c r="S1822" s="9">
        <f t="shared" si="114"/>
        <v>42064.876041666663</v>
      </c>
      <c r="T1822" s="9">
        <f t="shared" si="115"/>
        <v>42094.834374999999</v>
      </c>
    </row>
    <row r="1823" spans="1:20" ht="43.5" x14ac:dyDescent="0.35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12"/>
        <v>135</v>
      </c>
      <c r="P1823">
        <f t="shared" si="113"/>
        <v>59.16</v>
      </c>
      <c r="Q1823" t="s">
        <v>8324</v>
      </c>
      <c r="R1823" t="s">
        <v>8325</v>
      </c>
      <c r="S1823" s="9">
        <f t="shared" si="114"/>
        <v>40926.110729166663</v>
      </c>
      <c r="T1823" s="9">
        <f t="shared" si="115"/>
        <v>40971.110729166663</v>
      </c>
    </row>
    <row r="1824" spans="1:20" ht="29" x14ac:dyDescent="0.35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12"/>
        <v>100</v>
      </c>
      <c r="P1824">
        <f t="shared" si="113"/>
        <v>27.27</v>
      </c>
      <c r="Q1824" t="s">
        <v>8324</v>
      </c>
      <c r="R1824" t="s">
        <v>8325</v>
      </c>
      <c r="S1824" s="9">
        <f t="shared" si="114"/>
        <v>41634.588680555556</v>
      </c>
      <c r="T1824" s="9">
        <f t="shared" si="115"/>
        <v>41670.584027777775</v>
      </c>
    </row>
    <row r="1825" spans="1:20" ht="43.5" x14ac:dyDescent="0.35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12"/>
        <v>116</v>
      </c>
      <c r="P1825">
        <f t="shared" si="113"/>
        <v>24.58</v>
      </c>
      <c r="Q1825" t="s">
        <v>8324</v>
      </c>
      <c r="R1825" t="s">
        <v>8325</v>
      </c>
      <c r="S1825" s="9">
        <f t="shared" si="114"/>
        <v>41176.47657407407</v>
      </c>
      <c r="T1825" s="9">
        <f t="shared" si="115"/>
        <v>41206.47657407407</v>
      </c>
    </row>
    <row r="1826" spans="1:20" x14ac:dyDescent="0.35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12"/>
        <v>100</v>
      </c>
      <c r="P1826">
        <f t="shared" si="113"/>
        <v>75.05</v>
      </c>
      <c r="Q1826" t="s">
        <v>8324</v>
      </c>
      <c r="R1826" t="s">
        <v>8325</v>
      </c>
      <c r="S1826" s="9">
        <f t="shared" si="114"/>
        <v>41626.707951388882</v>
      </c>
      <c r="T1826" s="9">
        <f t="shared" si="115"/>
        <v>41646.880555555552</v>
      </c>
    </row>
    <row r="1827" spans="1:20" ht="43.5" x14ac:dyDescent="0.35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12"/>
        <v>105</v>
      </c>
      <c r="P1827">
        <f t="shared" si="113"/>
        <v>42.02</v>
      </c>
      <c r="Q1827" t="s">
        <v>8324</v>
      </c>
      <c r="R1827" t="s">
        <v>8325</v>
      </c>
      <c r="S1827" s="9">
        <f t="shared" si="114"/>
        <v>41443.626192129625</v>
      </c>
      <c r="T1827" s="9">
        <f t="shared" si="115"/>
        <v>41466.626192129625</v>
      </c>
    </row>
    <row r="1828" spans="1:20" x14ac:dyDescent="0.35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12"/>
        <v>101</v>
      </c>
      <c r="P1828">
        <f t="shared" si="113"/>
        <v>53.16</v>
      </c>
      <c r="Q1828" t="s">
        <v>8324</v>
      </c>
      <c r="R1828" t="s">
        <v>8325</v>
      </c>
      <c r="S1828" s="9">
        <f t="shared" si="114"/>
        <v>41657.715474537035</v>
      </c>
      <c r="T1828" s="9">
        <f t="shared" si="115"/>
        <v>41687.715474537035</v>
      </c>
    </row>
    <row r="1829" spans="1:20" ht="43.5" x14ac:dyDescent="0.35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12"/>
        <v>101</v>
      </c>
      <c r="P1829">
        <f t="shared" si="113"/>
        <v>83.89</v>
      </c>
      <c r="Q1829" t="s">
        <v>8324</v>
      </c>
      <c r="R1829" t="s">
        <v>8325</v>
      </c>
      <c r="S1829" s="9">
        <f t="shared" si="114"/>
        <v>40555.117604166662</v>
      </c>
      <c r="T1829" s="9">
        <f t="shared" si="115"/>
        <v>40605.117604166662</v>
      </c>
    </row>
    <row r="1830" spans="1:20" ht="43.5" x14ac:dyDescent="0.35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12"/>
        <v>100</v>
      </c>
      <c r="P1830">
        <f t="shared" si="113"/>
        <v>417.33</v>
      </c>
      <c r="Q1830" t="s">
        <v>8324</v>
      </c>
      <c r="R1830" t="s">
        <v>8325</v>
      </c>
      <c r="S1830" s="9">
        <f t="shared" si="114"/>
        <v>41736.691319444442</v>
      </c>
      <c r="T1830" s="9">
        <f t="shared" si="115"/>
        <v>41768.708333333328</v>
      </c>
    </row>
    <row r="1831" spans="1:20" ht="43.5" x14ac:dyDescent="0.35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12"/>
        <v>167</v>
      </c>
      <c r="P1831">
        <f t="shared" si="113"/>
        <v>75.77</v>
      </c>
      <c r="Q1831" t="s">
        <v>8324</v>
      </c>
      <c r="R1831" t="s">
        <v>8325</v>
      </c>
      <c r="S1831" s="9">
        <f t="shared" si="114"/>
        <v>40515.879293981481</v>
      </c>
      <c r="T1831" s="9">
        <f t="shared" si="115"/>
        <v>40564.708333333328</v>
      </c>
    </row>
    <row r="1832" spans="1:20" ht="43.5" x14ac:dyDescent="0.35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12"/>
        <v>102</v>
      </c>
      <c r="P1832">
        <f t="shared" si="113"/>
        <v>67.39</v>
      </c>
      <c r="Q1832" t="s">
        <v>8324</v>
      </c>
      <c r="R1832" t="s">
        <v>8325</v>
      </c>
      <c r="S1832" s="9">
        <f t="shared" si="114"/>
        <v>41664.475775462961</v>
      </c>
      <c r="T1832" s="9">
        <f t="shared" si="115"/>
        <v>41694.475775462961</v>
      </c>
    </row>
    <row r="1833" spans="1:20" ht="43.5" x14ac:dyDescent="0.35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12"/>
        <v>103</v>
      </c>
      <c r="P1833">
        <f t="shared" si="113"/>
        <v>73.569999999999993</v>
      </c>
      <c r="Q1833" t="s">
        <v>8324</v>
      </c>
      <c r="R1833" t="s">
        <v>8325</v>
      </c>
      <c r="S1833" s="9">
        <f t="shared" si="114"/>
        <v>41026.787766203699</v>
      </c>
      <c r="T1833" s="9">
        <f t="shared" si="115"/>
        <v>41041.787766203699</v>
      </c>
    </row>
    <row r="1834" spans="1:20" ht="43.5" x14ac:dyDescent="0.35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12"/>
        <v>143</v>
      </c>
      <c r="P1834">
        <f t="shared" si="113"/>
        <v>25</v>
      </c>
      <c r="Q1834" t="s">
        <v>8324</v>
      </c>
      <c r="R1834" t="s">
        <v>8325</v>
      </c>
      <c r="S1834" s="9">
        <f t="shared" si="114"/>
        <v>40576.331331018519</v>
      </c>
      <c r="T1834" s="9">
        <f t="shared" si="115"/>
        <v>40606.331331018519</v>
      </c>
    </row>
    <row r="1835" spans="1:20" ht="43.5" x14ac:dyDescent="0.35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12"/>
        <v>263</v>
      </c>
      <c r="P1835">
        <f t="shared" si="113"/>
        <v>42</v>
      </c>
      <c r="Q1835" t="s">
        <v>8324</v>
      </c>
      <c r="R1835" t="s">
        <v>8325</v>
      </c>
      <c r="S1835" s="9">
        <f t="shared" si="114"/>
        <v>41302.835682870369</v>
      </c>
      <c r="T1835" s="9">
        <f t="shared" si="115"/>
        <v>41335.124305555553</v>
      </c>
    </row>
    <row r="1836" spans="1:20" x14ac:dyDescent="0.35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12"/>
        <v>118</v>
      </c>
      <c r="P1836">
        <f t="shared" si="113"/>
        <v>131.16999999999999</v>
      </c>
      <c r="Q1836" t="s">
        <v>8324</v>
      </c>
      <c r="R1836" t="s">
        <v>8325</v>
      </c>
      <c r="S1836" s="9">
        <f t="shared" si="114"/>
        <v>41988.755729166667</v>
      </c>
      <c r="T1836" s="9">
        <f t="shared" si="115"/>
        <v>42028.755729166667</v>
      </c>
    </row>
    <row r="1837" spans="1:20" ht="58" x14ac:dyDescent="0.35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12"/>
        <v>104</v>
      </c>
      <c r="P1837">
        <f t="shared" si="113"/>
        <v>47.27</v>
      </c>
      <c r="Q1837" t="s">
        <v>8324</v>
      </c>
      <c r="R1837" t="s">
        <v>8325</v>
      </c>
      <c r="S1837" s="9">
        <f t="shared" si="114"/>
        <v>42430.49387731481</v>
      </c>
      <c r="T1837" s="9">
        <f t="shared" si="115"/>
        <v>42460.452210648145</v>
      </c>
    </row>
    <row r="1838" spans="1:20" x14ac:dyDescent="0.35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12"/>
        <v>200</v>
      </c>
      <c r="P1838">
        <f t="shared" si="113"/>
        <v>182.13</v>
      </c>
      <c r="Q1838" t="s">
        <v>8324</v>
      </c>
      <c r="R1838" t="s">
        <v>8325</v>
      </c>
      <c r="S1838" s="9">
        <f t="shared" si="114"/>
        <v>41305.601030092592</v>
      </c>
      <c r="T1838" s="9">
        <f t="shared" si="115"/>
        <v>41322.601030092592</v>
      </c>
    </row>
    <row r="1839" spans="1:20" ht="43.5" x14ac:dyDescent="0.35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12"/>
        <v>307</v>
      </c>
      <c r="P1839">
        <f t="shared" si="113"/>
        <v>61.37</v>
      </c>
      <c r="Q1839" t="s">
        <v>8324</v>
      </c>
      <c r="R1839" t="s">
        <v>8325</v>
      </c>
      <c r="S1839" s="9">
        <f t="shared" si="114"/>
        <v>40925.839525462965</v>
      </c>
      <c r="T1839" s="9">
        <f t="shared" si="115"/>
        <v>40985.797858796293</v>
      </c>
    </row>
    <row r="1840" spans="1:20" ht="43.5" x14ac:dyDescent="0.35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12"/>
        <v>100</v>
      </c>
      <c r="P1840">
        <f t="shared" si="113"/>
        <v>35.770000000000003</v>
      </c>
      <c r="Q1840" t="s">
        <v>8324</v>
      </c>
      <c r="R1840" t="s">
        <v>8325</v>
      </c>
      <c r="S1840" s="9">
        <f t="shared" si="114"/>
        <v>40788.578206018516</v>
      </c>
      <c r="T1840" s="9">
        <f t="shared" si="115"/>
        <v>40816.916666666664</v>
      </c>
    </row>
    <row r="1841" spans="1:20" ht="43.5" x14ac:dyDescent="0.35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12"/>
        <v>205</v>
      </c>
      <c r="P1841">
        <f t="shared" si="113"/>
        <v>45.62</v>
      </c>
      <c r="Q1841" t="s">
        <v>8324</v>
      </c>
      <c r="R1841" t="s">
        <v>8325</v>
      </c>
      <c r="S1841" s="9">
        <f t="shared" si="114"/>
        <v>42614.513680555552</v>
      </c>
      <c r="T1841" s="9">
        <f t="shared" si="115"/>
        <v>42644.513680555552</v>
      </c>
    </row>
    <row r="1842" spans="1:20" ht="43.5" x14ac:dyDescent="0.35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12"/>
        <v>109</v>
      </c>
      <c r="P1842">
        <f t="shared" si="113"/>
        <v>75.38</v>
      </c>
      <c r="Q1842" t="s">
        <v>8324</v>
      </c>
      <c r="R1842" t="s">
        <v>8325</v>
      </c>
      <c r="S1842" s="9">
        <f t="shared" si="114"/>
        <v>41381.88784722222</v>
      </c>
      <c r="T1842" s="9">
        <f t="shared" si="115"/>
        <v>41400.999305555553</v>
      </c>
    </row>
    <row r="1843" spans="1:20" ht="29" x14ac:dyDescent="0.35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12"/>
        <v>102</v>
      </c>
      <c r="P1843">
        <f t="shared" si="113"/>
        <v>50.88</v>
      </c>
      <c r="Q1843" t="s">
        <v>8324</v>
      </c>
      <c r="R1843" t="s">
        <v>8325</v>
      </c>
      <c r="S1843" s="9">
        <f t="shared" si="114"/>
        <v>41745.637094907404</v>
      </c>
      <c r="T1843" s="9">
        <f t="shared" si="115"/>
        <v>41778.999305555553</v>
      </c>
    </row>
    <row r="1844" spans="1:20" ht="43.5" x14ac:dyDescent="0.35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12"/>
        <v>125</v>
      </c>
      <c r="P1844">
        <f t="shared" si="113"/>
        <v>119.29</v>
      </c>
      <c r="Q1844" t="s">
        <v>8324</v>
      </c>
      <c r="R1844" t="s">
        <v>8325</v>
      </c>
      <c r="S1844" s="9">
        <f t="shared" si="114"/>
        <v>42031.423391203702</v>
      </c>
      <c r="T1844" s="9">
        <f t="shared" si="115"/>
        <v>42065.040972222218</v>
      </c>
    </row>
    <row r="1845" spans="1:20" ht="43.5" x14ac:dyDescent="0.35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12"/>
        <v>124</v>
      </c>
      <c r="P1845">
        <f t="shared" si="113"/>
        <v>92.54</v>
      </c>
      <c r="Q1845" t="s">
        <v>8324</v>
      </c>
      <c r="R1845" t="s">
        <v>8325</v>
      </c>
      <c r="S1845" s="9">
        <f t="shared" si="114"/>
        <v>40564.786504629628</v>
      </c>
      <c r="T1845" s="9">
        <f t="shared" si="115"/>
        <v>40594.786504629628</v>
      </c>
    </row>
    <row r="1846" spans="1:20" ht="43.5" x14ac:dyDescent="0.35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12"/>
        <v>101</v>
      </c>
      <c r="P1846">
        <f t="shared" si="113"/>
        <v>76.05</v>
      </c>
      <c r="Q1846" t="s">
        <v>8324</v>
      </c>
      <c r="R1846" t="s">
        <v>8325</v>
      </c>
      <c r="S1846" s="9">
        <f t="shared" si="114"/>
        <v>40666.765208333331</v>
      </c>
      <c r="T1846" s="9">
        <f t="shared" si="115"/>
        <v>40704.916666666664</v>
      </c>
    </row>
    <row r="1847" spans="1:20" ht="87" x14ac:dyDescent="0.35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12"/>
        <v>100</v>
      </c>
      <c r="P1847">
        <f t="shared" si="113"/>
        <v>52.63</v>
      </c>
      <c r="Q1847" t="s">
        <v>8324</v>
      </c>
      <c r="R1847" t="s">
        <v>8325</v>
      </c>
      <c r="S1847" s="9">
        <f t="shared" si="114"/>
        <v>42523.124976851854</v>
      </c>
      <c r="T1847" s="9">
        <f t="shared" si="115"/>
        <v>42537.996527777774</v>
      </c>
    </row>
    <row r="1848" spans="1:20" ht="43.5" x14ac:dyDescent="0.35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12"/>
        <v>138</v>
      </c>
      <c r="P1848">
        <f t="shared" si="113"/>
        <v>98.99</v>
      </c>
      <c r="Q1848" t="s">
        <v>8324</v>
      </c>
      <c r="R1848" t="s">
        <v>8325</v>
      </c>
      <c r="S1848" s="9">
        <f t="shared" si="114"/>
        <v>41228.441863425927</v>
      </c>
      <c r="T1848" s="9">
        <f t="shared" si="115"/>
        <v>41258.441863425927</v>
      </c>
    </row>
    <row r="1849" spans="1:20" ht="43.5" x14ac:dyDescent="0.35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12"/>
        <v>121</v>
      </c>
      <c r="P1849">
        <f t="shared" si="113"/>
        <v>79.53</v>
      </c>
      <c r="Q1849" t="s">
        <v>8324</v>
      </c>
      <c r="R1849" t="s">
        <v>8325</v>
      </c>
      <c r="S1849" s="9">
        <f t="shared" si="114"/>
        <v>42094.028148148143</v>
      </c>
      <c r="T1849" s="9">
        <f t="shared" si="115"/>
        <v>42115.028148148143</v>
      </c>
    </row>
    <row r="1850" spans="1:20" ht="43.5" x14ac:dyDescent="0.35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12"/>
        <v>107</v>
      </c>
      <c r="P1850">
        <f t="shared" si="113"/>
        <v>134.21</v>
      </c>
      <c r="Q1850" t="s">
        <v>8324</v>
      </c>
      <c r="R1850" t="s">
        <v>8325</v>
      </c>
      <c r="S1850" s="9">
        <f t="shared" si="114"/>
        <v>40691.579722222217</v>
      </c>
      <c r="T1850" s="9">
        <f t="shared" si="115"/>
        <v>40755.082638888889</v>
      </c>
    </row>
    <row r="1851" spans="1:20" ht="29" x14ac:dyDescent="0.35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12"/>
        <v>100</v>
      </c>
      <c r="P1851">
        <f t="shared" si="113"/>
        <v>37.630000000000003</v>
      </c>
      <c r="Q1851" t="s">
        <v>8324</v>
      </c>
      <c r="R1851" t="s">
        <v>8325</v>
      </c>
      <c r="S1851" s="9">
        <f t="shared" si="114"/>
        <v>41169.637256944443</v>
      </c>
      <c r="T1851" s="9">
        <f t="shared" si="115"/>
        <v>41199.637256944443</v>
      </c>
    </row>
    <row r="1852" spans="1:20" ht="43.5" x14ac:dyDescent="0.35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12"/>
        <v>102</v>
      </c>
      <c r="P1852">
        <f t="shared" si="113"/>
        <v>51.04</v>
      </c>
      <c r="Q1852" t="s">
        <v>8324</v>
      </c>
      <c r="R1852" t="s">
        <v>8325</v>
      </c>
      <c r="S1852" s="9">
        <f t="shared" si="114"/>
        <v>41800.751157407409</v>
      </c>
      <c r="T1852" s="9">
        <f t="shared" si="115"/>
        <v>41830.751157407409</v>
      </c>
    </row>
    <row r="1853" spans="1:20" ht="43.5" x14ac:dyDescent="0.35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12"/>
        <v>100</v>
      </c>
      <c r="P1853">
        <f t="shared" si="113"/>
        <v>50.04</v>
      </c>
      <c r="Q1853" t="s">
        <v>8324</v>
      </c>
      <c r="R1853" t="s">
        <v>8325</v>
      </c>
      <c r="S1853" s="9">
        <f t="shared" si="114"/>
        <v>41827.69835648148</v>
      </c>
      <c r="T1853" s="9">
        <f t="shared" si="115"/>
        <v>41847.833333333328</v>
      </c>
    </row>
    <row r="1854" spans="1:20" ht="43.5" x14ac:dyDescent="0.35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12"/>
        <v>117</v>
      </c>
      <c r="P1854">
        <f t="shared" si="113"/>
        <v>133.93</v>
      </c>
      <c r="Q1854" t="s">
        <v>8324</v>
      </c>
      <c r="R1854" t="s">
        <v>8325</v>
      </c>
      <c r="S1854" s="9">
        <f t="shared" si="114"/>
        <v>42081.563101851854</v>
      </c>
      <c r="T1854" s="9">
        <f t="shared" si="115"/>
        <v>42118.791666666664</v>
      </c>
    </row>
    <row r="1855" spans="1:20" ht="43.5" x14ac:dyDescent="0.35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12"/>
        <v>102</v>
      </c>
      <c r="P1855">
        <f t="shared" si="113"/>
        <v>58.21</v>
      </c>
      <c r="Q1855" t="s">
        <v>8324</v>
      </c>
      <c r="R1855" t="s">
        <v>8325</v>
      </c>
      <c r="S1855" s="9">
        <f t="shared" si="114"/>
        <v>41176.852048611108</v>
      </c>
      <c r="T1855" s="9">
        <f t="shared" si="115"/>
        <v>41226.893715277773</v>
      </c>
    </row>
    <row r="1856" spans="1:20" ht="43.5" x14ac:dyDescent="0.35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12"/>
        <v>102</v>
      </c>
      <c r="P1856">
        <f t="shared" si="113"/>
        <v>88.04</v>
      </c>
      <c r="Q1856" t="s">
        <v>8324</v>
      </c>
      <c r="R1856" t="s">
        <v>8325</v>
      </c>
      <c r="S1856" s="9">
        <f t="shared" si="114"/>
        <v>41387.812928240739</v>
      </c>
      <c r="T1856" s="9">
        <f t="shared" si="115"/>
        <v>41417.812928240739</v>
      </c>
    </row>
    <row r="1857" spans="1:20" ht="43.5" x14ac:dyDescent="0.35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12"/>
        <v>154</v>
      </c>
      <c r="P1857">
        <f t="shared" si="113"/>
        <v>70.58</v>
      </c>
      <c r="Q1857" t="s">
        <v>8324</v>
      </c>
      <c r="R1857" t="s">
        <v>8325</v>
      </c>
      <c r="S1857" s="9">
        <f t="shared" si="114"/>
        <v>41600.330324074072</v>
      </c>
      <c r="T1857" s="9">
        <f t="shared" si="115"/>
        <v>41645.330324074072</v>
      </c>
    </row>
    <row r="1858" spans="1:20" ht="43.5" x14ac:dyDescent="0.35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ref="O1858:O1921" si="116">ROUND((E1858/D1858)*100,0)</f>
        <v>101</v>
      </c>
      <c r="P1858">
        <f t="shared" ref="P1858:P1921" si="117">ROUND(E1858/L1858,2)</f>
        <v>53.29</v>
      </c>
      <c r="Q1858" t="s">
        <v>8324</v>
      </c>
      <c r="R1858" t="s">
        <v>8325</v>
      </c>
      <c r="S1858" s="9">
        <f t="shared" si="114"/>
        <v>41817.64666666666</v>
      </c>
      <c r="T1858" s="9">
        <f t="shared" si="115"/>
        <v>41838.64666666666</v>
      </c>
    </row>
    <row r="1859" spans="1:20" ht="43.5" x14ac:dyDescent="0.35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si="116"/>
        <v>100</v>
      </c>
      <c r="P1859">
        <f t="shared" si="117"/>
        <v>136.36000000000001</v>
      </c>
      <c r="Q1859" t="s">
        <v>8324</v>
      </c>
      <c r="R1859" t="s">
        <v>8325</v>
      </c>
      <c r="S1859" s="9">
        <f t="shared" ref="S1859:S1922" si="118">(J1859/86400)+25569+(-5/24)</f>
        <v>41864.560335648144</v>
      </c>
      <c r="T1859" s="9">
        <f t="shared" ref="T1859:T1922" si="119">(I1859/86400)+25569+(-5/24)</f>
        <v>41894.560335648144</v>
      </c>
    </row>
    <row r="1860" spans="1:20" ht="43.5" x14ac:dyDescent="0.35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16"/>
        <v>109</v>
      </c>
      <c r="P1860">
        <f t="shared" si="117"/>
        <v>40.549999999999997</v>
      </c>
      <c r="Q1860" t="s">
        <v>8324</v>
      </c>
      <c r="R1860" t="s">
        <v>8325</v>
      </c>
      <c r="S1860" s="9">
        <f t="shared" si="118"/>
        <v>40832.9921412037</v>
      </c>
      <c r="T1860" s="9">
        <f t="shared" si="119"/>
        <v>40893.033807870372</v>
      </c>
    </row>
    <row r="1861" spans="1:20" x14ac:dyDescent="0.35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16"/>
        <v>132</v>
      </c>
      <c r="P1861">
        <f t="shared" si="117"/>
        <v>70.63</v>
      </c>
      <c r="Q1861" t="s">
        <v>8324</v>
      </c>
      <c r="R1861" t="s">
        <v>8325</v>
      </c>
      <c r="S1861" s="9">
        <f t="shared" si="118"/>
        <v>40778.561678240738</v>
      </c>
      <c r="T1861" s="9">
        <f t="shared" si="119"/>
        <v>40808.561678240738</v>
      </c>
    </row>
    <row r="1862" spans="1:20" ht="43.5" x14ac:dyDescent="0.35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16"/>
        <v>133</v>
      </c>
      <c r="P1862">
        <f t="shared" si="117"/>
        <v>52.68</v>
      </c>
      <c r="Q1862" t="s">
        <v>8324</v>
      </c>
      <c r="R1862" t="s">
        <v>8325</v>
      </c>
      <c r="S1862" s="9">
        <f t="shared" si="118"/>
        <v>41655.500972222224</v>
      </c>
      <c r="T1862" s="9">
        <f t="shared" si="119"/>
        <v>41676.500972222224</v>
      </c>
    </row>
    <row r="1863" spans="1:20" ht="43.5" hidden="1" x14ac:dyDescent="0.35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9">
        <f t="shared" si="118"/>
        <v>42000.091909722221</v>
      </c>
      <c r="T1863" s="9">
        <f t="shared" si="119"/>
        <v>42030.091909722221</v>
      </c>
    </row>
    <row r="1864" spans="1:20" ht="43.5" hidden="1" x14ac:dyDescent="0.35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16"/>
        <v>8</v>
      </c>
      <c r="P1864">
        <f t="shared" si="117"/>
        <v>90.94</v>
      </c>
      <c r="Q1864" t="s">
        <v>8332</v>
      </c>
      <c r="R1864" t="s">
        <v>8334</v>
      </c>
      <c r="S1864" s="9">
        <f t="shared" si="118"/>
        <v>42755.284421296295</v>
      </c>
      <c r="T1864" s="9">
        <f t="shared" si="119"/>
        <v>42802.104166666664</v>
      </c>
    </row>
    <row r="1865" spans="1:20" ht="43.5" hidden="1" x14ac:dyDescent="0.35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16"/>
        <v>0</v>
      </c>
      <c r="P1865">
        <f t="shared" si="117"/>
        <v>5</v>
      </c>
      <c r="Q1865" t="s">
        <v>8332</v>
      </c>
      <c r="R1865" t="s">
        <v>8334</v>
      </c>
      <c r="S1865" s="9">
        <f t="shared" si="118"/>
        <v>41772.588946759257</v>
      </c>
      <c r="T1865" s="9">
        <f t="shared" si="119"/>
        <v>41802.588946759257</v>
      </c>
    </row>
    <row r="1866" spans="1:20" ht="43.5" hidden="1" x14ac:dyDescent="0.35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16"/>
        <v>43</v>
      </c>
      <c r="P1866">
        <f t="shared" si="117"/>
        <v>58.08</v>
      </c>
      <c r="Q1866" t="s">
        <v>8332</v>
      </c>
      <c r="R1866" t="s">
        <v>8334</v>
      </c>
      <c r="S1866" s="9">
        <f t="shared" si="118"/>
        <v>41733.508101851847</v>
      </c>
      <c r="T1866" s="9">
        <f t="shared" si="119"/>
        <v>41763.508101851847</v>
      </c>
    </row>
    <row r="1867" spans="1:20" ht="43.5" hidden="1" x14ac:dyDescent="0.35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16"/>
        <v>0</v>
      </c>
      <c r="P1867">
        <f t="shared" si="117"/>
        <v>2</v>
      </c>
      <c r="Q1867" t="s">
        <v>8332</v>
      </c>
      <c r="R1867" t="s">
        <v>8334</v>
      </c>
      <c r="S1867" s="9">
        <f t="shared" si="118"/>
        <v>42645.159108796295</v>
      </c>
      <c r="T1867" s="9">
        <f t="shared" si="119"/>
        <v>42680.200775462959</v>
      </c>
    </row>
    <row r="1868" spans="1:20" ht="43.5" hidden="1" x14ac:dyDescent="0.35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16"/>
        <v>1</v>
      </c>
      <c r="P1868">
        <f t="shared" si="117"/>
        <v>62.5</v>
      </c>
      <c r="Q1868" t="s">
        <v>8332</v>
      </c>
      <c r="R1868" t="s">
        <v>8334</v>
      </c>
      <c r="S1868" s="9">
        <f t="shared" si="118"/>
        <v>42742.038159722222</v>
      </c>
      <c r="T1868" s="9">
        <f t="shared" si="119"/>
        <v>42794.958333333336</v>
      </c>
    </row>
    <row r="1869" spans="1:20" ht="43.5" hidden="1" x14ac:dyDescent="0.35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16"/>
        <v>0</v>
      </c>
      <c r="P1869">
        <f t="shared" si="117"/>
        <v>10</v>
      </c>
      <c r="Q1869" t="s">
        <v>8332</v>
      </c>
      <c r="R1869" t="s">
        <v>8334</v>
      </c>
      <c r="S1869" s="9">
        <f t="shared" si="118"/>
        <v>42649.716574074067</v>
      </c>
      <c r="T1869" s="9">
        <f t="shared" si="119"/>
        <v>42679.716574074067</v>
      </c>
    </row>
    <row r="1870" spans="1:20" ht="43.5" hidden="1" x14ac:dyDescent="0.35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16"/>
        <v>5</v>
      </c>
      <c r="P1870">
        <f t="shared" si="117"/>
        <v>71.59</v>
      </c>
      <c r="Q1870" t="s">
        <v>8332</v>
      </c>
      <c r="R1870" t="s">
        <v>8334</v>
      </c>
      <c r="S1870" s="9">
        <f t="shared" si="118"/>
        <v>42328.570891203701</v>
      </c>
      <c r="T1870" s="9">
        <f t="shared" si="119"/>
        <v>42353.124305555553</v>
      </c>
    </row>
    <row r="1871" spans="1:20" ht="43.5" hidden="1" x14ac:dyDescent="0.35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9">
        <f t="shared" si="118"/>
        <v>42708.794548611106</v>
      </c>
      <c r="T1871" s="9">
        <f t="shared" si="119"/>
        <v>42738.794548611106</v>
      </c>
    </row>
    <row r="1872" spans="1:20" ht="43.5" hidden="1" x14ac:dyDescent="0.35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16"/>
        <v>10</v>
      </c>
      <c r="P1872">
        <f t="shared" si="117"/>
        <v>32.82</v>
      </c>
      <c r="Q1872" t="s">
        <v>8332</v>
      </c>
      <c r="R1872" t="s">
        <v>8334</v>
      </c>
      <c r="S1872" s="9">
        <f t="shared" si="118"/>
        <v>42371.14739583333</v>
      </c>
      <c r="T1872" s="9">
        <f t="shared" si="119"/>
        <v>42399.970138888886</v>
      </c>
    </row>
    <row r="1873" spans="1:20" ht="43.5" hidden="1" x14ac:dyDescent="0.35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16"/>
        <v>72</v>
      </c>
      <c r="P1873">
        <f t="shared" si="117"/>
        <v>49.12</v>
      </c>
      <c r="Q1873" t="s">
        <v>8332</v>
      </c>
      <c r="R1873" t="s">
        <v>8334</v>
      </c>
      <c r="S1873" s="9">
        <f t="shared" si="118"/>
        <v>41923.575243055551</v>
      </c>
      <c r="T1873" s="9">
        <f t="shared" si="119"/>
        <v>41963.616909722223</v>
      </c>
    </row>
    <row r="1874" spans="1:20" ht="43.5" hidden="1" x14ac:dyDescent="0.35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16"/>
        <v>1</v>
      </c>
      <c r="P1874">
        <f t="shared" si="117"/>
        <v>16.309999999999999</v>
      </c>
      <c r="Q1874" t="s">
        <v>8332</v>
      </c>
      <c r="R1874" t="s">
        <v>8334</v>
      </c>
      <c r="S1874" s="9">
        <f t="shared" si="118"/>
        <v>42154.921319444438</v>
      </c>
      <c r="T1874" s="9">
        <f t="shared" si="119"/>
        <v>42184.921319444438</v>
      </c>
    </row>
    <row r="1875" spans="1:20" ht="43.5" hidden="1" x14ac:dyDescent="0.35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16"/>
        <v>0</v>
      </c>
      <c r="P1875">
        <f t="shared" si="117"/>
        <v>18</v>
      </c>
      <c r="Q1875" t="s">
        <v>8332</v>
      </c>
      <c r="R1875" t="s">
        <v>8334</v>
      </c>
      <c r="S1875" s="9">
        <f t="shared" si="118"/>
        <v>42164.407523148147</v>
      </c>
      <c r="T1875" s="9">
        <f t="shared" si="119"/>
        <v>42193.489583333336</v>
      </c>
    </row>
    <row r="1876" spans="1:20" ht="43.5" hidden="1" x14ac:dyDescent="0.35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16"/>
        <v>0</v>
      </c>
      <c r="P1876">
        <f t="shared" si="117"/>
        <v>13</v>
      </c>
      <c r="Q1876" t="s">
        <v>8332</v>
      </c>
      <c r="R1876" t="s">
        <v>8334</v>
      </c>
      <c r="S1876" s="9">
        <f t="shared" si="118"/>
        <v>42529.760798611103</v>
      </c>
      <c r="T1876" s="9">
        <f t="shared" si="119"/>
        <v>42549.760798611103</v>
      </c>
    </row>
    <row r="1877" spans="1:20" ht="29" hidden="1" x14ac:dyDescent="0.35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16"/>
        <v>1</v>
      </c>
      <c r="P1877">
        <f t="shared" si="117"/>
        <v>17</v>
      </c>
      <c r="Q1877" t="s">
        <v>8332</v>
      </c>
      <c r="R1877" t="s">
        <v>8334</v>
      </c>
      <c r="S1877" s="9">
        <f t="shared" si="118"/>
        <v>42528.691064814811</v>
      </c>
      <c r="T1877" s="9">
        <f t="shared" si="119"/>
        <v>42588.691064814811</v>
      </c>
    </row>
    <row r="1878" spans="1:20" ht="43.5" hidden="1" x14ac:dyDescent="0.35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9">
        <f t="shared" si="118"/>
        <v>41776.07644675926</v>
      </c>
      <c r="T1878" s="9">
        <f t="shared" si="119"/>
        <v>41806.07644675926</v>
      </c>
    </row>
    <row r="1879" spans="1:20" ht="29" hidden="1" x14ac:dyDescent="0.35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9">
        <f t="shared" si="118"/>
        <v>42034.820891203701</v>
      </c>
      <c r="T1879" s="9">
        <f t="shared" si="119"/>
        <v>42063.820891203701</v>
      </c>
    </row>
    <row r="1880" spans="1:20" ht="43.5" hidden="1" x14ac:dyDescent="0.35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9">
        <f t="shared" si="118"/>
        <v>41772.800405092588</v>
      </c>
      <c r="T1880" s="9">
        <f t="shared" si="119"/>
        <v>41802.800405092588</v>
      </c>
    </row>
    <row r="1881" spans="1:20" ht="43.5" hidden="1" x14ac:dyDescent="0.35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16"/>
        <v>0</v>
      </c>
      <c r="P1881">
        <f t="shared" si="117"/>
        <v>3</v>
      </c>
      <c r="Q1881" t="s">
        <v>8332</v>
      </c>
      <c r="R1881" t="s">
        <v>8334</v>
      </c>
      <c r="S1881" s="9">
        <f t="shared" si="118"/>
        <v>42413.441307870373</v>
      </c>
      <c r="T1881" s="9">
        <f t="shared" si="119"/>
        <v>42443.399641203701</v>
      </c>
    </row>
    <row r="1882" spans="1:20" ht="29" hidden="1" x14ac:dyDescent="0.35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16"/>
        <v>20</v>
      </c>
      <c r="P1882">
        <f t="shared" si="117"/>
        <v>41.83</v>
      </c>
      <c r="Q1882" t="s">
        <v>8332</v>
      </c>
      <c r="R1882" t="s">
        <v>8334</v>
      </c>
      <c r="S1882" s="9">
        <f t="shared" si="118"/>
        <v>42430.358564814807</v>
      </c>
      <c r="T1882" s="9">
        <f t="shared" si="119"/>
        <v>42459.31689814815</v>
      </c>
    </row>
    <row r="1883" spans="1:20" ht="29" x14ac:dyDescent="0.35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16"/>
        <v>173</v>
      </c>
      <c r="P1883">
        <f t="shared" si="117"/>
        <v>49.34</v>
      </c>
      <c r="Q1883" t="s">
        <v>8324</v>
      </c>
      <c r="R1883" t="s">
        <v>8328</v>
      </c>
      <c r="S1883" s="9">
        <f t="shared" si="118"/>
        <v>42042.944317129623</v>
      </c>
      <c r="T1883" s="9">
        <f t="shared" si="119"/>
        <v>42072.902650462966</v>
      </c>
    </row>
    <row r="1884" spans="1:20" ht="43.5" x14ac:dyDescent="0.35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16"/>
        <v>101</v>
      </c>
      <c r="P1884">
        <f t="shared" si="117"/>
        <v>41.73</v>
      </c>
      <c r="Q1884" t="s">
        <v>8324</v>
      </c>
      <c r="R1884" t="s">
        <v>8328</v>
      </c>
      <c r="S1884" s="9">
        <f t="shared" si="118"/>
        <v>41067.740879629629</v>
      </c>
      <c r="T1884" s="9">
        <f t="shared" si="119"/>
        <v>41100.783333333333</v>
      </c>
    </row>
    <row r="1885" spans="1:20" ht="43.5" x14ac:dyDescent="0.35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16"/>
        <v>105</v>
      </c>
      <c r="P1885">
        <f t="shared" si="117"/>
        <v>32.72</v>
      </c>
      <c r="Q1885" t="s">
        <v>8324</v>
      </c>
      <c r="R1885" t="s">
        <v>8328</v>
      </c>
      <c r="S1885" s="9">
        <f t="shared" si="118"/>
        <v>40977.739675925921</v>
      </c>
      <c r="T1885" s="9">
        <f t="shared" si="119"/>
        <v>41007.698009259257</v>
      </c>
    </row>
    <row r="1886" spans="1:20" ht="43.5" x14ac:dyDescent="0.35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16"/>
        <v>135</v>
      </c>
      <c r="P1886">
        <f t="shared" si="117"/>
        <v>51.96</v>
      </c>
      <c r="Q1886" t="s">
        <v>8324</v>
      </c>
      <c r="R1886" t="s">
        <v>8328</v>
      </c>
      <c r="S1886" s="9">
        <f t="shared" si="118"/>
        <v>41204.989988425921</v>
      </c>
      <c r="T1886" s="9">
        <f t="shared" si="119"/>
        <v>41240.291666666664</v>
      </c>
    </row>
    <row r="1887" spans="1:20" ht="43.5" x14ac:dyDescent="0.35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16"/>
        <v>116</v>
      </c>
      <c r="P1887">
        <f t="shared" si="117"/>
        <v>50.69</v>
      </c>
      <c r="Q1887" t="s">
        <v>8324</v>
      </c>
      <c r="R1887" t="s">
        <v>8328</v>
      </c>
      <c r="S1887" s="9">
        <f t="shared" si="118"/>
        <v>41098.885532407403</v>
      </c>
      <c r="T1887" s="9">
        <f t="shared" si="119"/>
        <v>41131.708333333328</v>
      </c>
    </row>
    <row r="1888" spans="1:20" ht="43.5" x14ac:dyDescent="0.35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16"/>
        <v>102</v>
      </c>
      <c r="P1888">
        <f t="shared" si="117"/>
        <v>42.24</v>
      </c>
      <c r="Q1888" t="s">
        <v>8324</v>
      </c>
      <c r="R1888" t="s">
        <v>8328</v>
      </c>
      <c r="S1888" s="9">
        <f t="shared" si="118"/>
        <v>41925.69835648148</v>
      </c>
      <c r="T1888" s="9">
        <f t="shared" si="119"/>
        <v>41955.740023148144</v>
      </c>
    </row>
    <row r="1889" spans="1:20" ht="43.5" x14ac:dyDescent="0.35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16"/>
        <v>111</v>
      </c>
      <c r="P1889">
        <f t="shared" si="117"/>
        <v>416.88</v>
      </c>
      <c r="Q1889" t="s">
        <v>8324</v>
      </c>
      <c r="R1889" t="s">
        <v>8328</v>
      </c>
      <c r="S1889" s="9">
        <f t="shared" si="118"/>
        <v>42323.591805555552</v>
      </c>
      <c r="T1889" s="9">
        <f t="shared" si="119"/>
        <v>42341.687499999993</v>
      </c>
    </row>
    <row r="1890" spans="1:20" ht="43.5" x14ac:dyDescent="0.35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16"/>
        <v>166</v>
      </c>
      <c r="P1890">
        <f t="shared" si="117"/>
        <v>46.65</v>
      </c>
      <c r="Q1890" t="s">
        <v>8324</v>
      </c>
      <c r="R1890" t="s">
        <v>8328</v>
      </c>
      <c r="S1890" s="9">
        <f t="shared" si="118"/>
        <v>40299.03162037037</v>
      </c>
      <c r="T1890" s="9">
        <f t="shared" si="119"/>
        <v>40329.999305555553</v>
      </c>
    </row>
    <row r="1891" spans="1:20" ht="43.5" x14ac:dyDescent="0.35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16"/>
        <v>107</v>
      </c>
      <c r="P1891">
        <f t="shared" si="117"/>
        <v>48.45</v>
      </c>
      <c r="Q1891" t="s">
        <v>8324</v>
      </c>
      <c r="R1891" t="s">
        <v>8328</v>
      </c>
      <c r="S1891" s="9">
        <f t="shared" si="118"/>
        <v>41299.585023148145</v>
      </c>
      <c r="T1891" s="9">
        <f t="shared" si="119"/>
        <v>41344.543356481481</v>
      </c>
    </row>
    <row r="1892" spans="1:20" ht="43.5" x14ac:dyDescent="0.35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16"/>
        <v>145</v>
      </c>
      <c r="P1892">
        <f t="shared" si="117"/>
        <v>70.53</v>
      </c>
      <c r="Q1892" t="s">
        <v>8324</v>
      </c>
      <c r="R1892" t="s">
        <v>8328</v>
      </c>
      <c r="S1892" s="9">
        <f t="shared" si="118"/>
        <v>41228.577870370369</v>
      </c>
      <c r="T1892" s="9">
        <f t="shared" si="119"/>
        <v>41258.577870370369</v>
      </c>
    </row>
    <row r="1893" spans="1:20" ht="43.5" x14ac:dyDescent="0.35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16"/>
        <v>106</v>
      </c>
      <c r="P1893">
        <f t="shared" si="117"/>
        <v>87.96</v>
      </c>
      <c r="Q1893" t="s">
        <v>8324</v>
      </c>
      <c r="R1893" t="s">
        <v>8328</v>
      </c>
      <c r="S1893" s="9">
        <f t="shared" si="118"/>
        <v>40335.589745370366</v>
      </c>
      <c r="T1893" s="9">
        <f t="shared" si="119"/>
        <v>40381.041666666664</v>
      </c>
    </row>
    <row r="1894" spans="1:20" ht="29" x14ac:dyDescent="0.35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16"/>
        <v>137</v>
      </c>
      <c r="P1894">
        <f t="shared" si="117"/>
        <v>26.27</v>
      </c>
      <c r="Q1894" t="s">
        <v>8324</v>
      </c>
      <c r="R1894" t="s">
        <v>8328</v>
      </c>
      <c r="S1894" s="9">
        <f t="shared" si="118"/>
        <v>40671.429178240738</v>
      </c>
      <c r="T1894" s="9">
        <f t="shared" si="119"/>
        <v>40701.429178240738</v>
      </c>
    </row>
    <row r="1895" spans="1:20" ht="43.5" x14ac:dyDescent="0.35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16"/>
        <v>104</v>
      </c>
      <c r="P1895">
        <f t="shared" si="117"/>
        <v>57.78</v>
      </c>
      <c r="Q1895" t="s">
        <v>8324</v>
      </c>
      <c r="R1895" t="s">
        <v>8328</v>
      </c>
      <c r="S1895" s="9">
        <f t="shared" si="118"/>
        <v>40632.733622685184</v>
      </c>
      <c r="T1895" s="9">
        <f t="shared" si="119"/>
        <v>40648.957638888889</v>
      </c>
    </row>
    <row r="1896" spans="1:20" x14ac:dyDescent="0.35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16"/>
        <v>115</v>
      </c>
      <c r="P1896">
        <f t="shared" si="117"/>
        <v>57.25</v>
      </c>
      <c r="Q1896" t="s">
        <v>8324</v>
      </c>
      <c r="R1896" t="s">
        <v>8328</v>
      </c>
      <c r="S1896" s="9">
        <f t="shared" si="118"/>
        <v>40920.696562499994</v>
      </c>
      <c r="T1896" s="9">
        <f t="shared" si="119"/>
        <v>40951.696562499994</v>
      </c>
    </row>
    <row r="1897" spans="1:20" ht="43.5" x14ac:dyDescent="0.35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16"/>
        <v>102</v>
      </c>
      <c r="P1897">
        <f t="shared" si="117"/>
        <v>196.34</v>
      </c>
      <c r="Q1897" t="s">
        <v>8324</v>
      </c>
      <c r="R1897" t="s">
        <v>8328</v>
      </c>
      <c r="S1897" s="9">
        <f t="shared" si="118"/>
        <v>42267.538449074076</v>
      </c>
      <c r="T1897" s="9">
        <f t="shared" si="119"/>
        <v>42297.538449074076</v>
      </c>
    </row>
    <row r="1898" spans="1:20" ht="43.5" x14ac:dyDescent="0.35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16"/>
        <v>124</v>
      </c>
      <c r="P1898">
        <f t="shared" si="117"/>
        <v>43</v>
      </c>
      <c r="Q1898" t="s">
        <v>8324</v>
      </c>
      <c r="R1898" t="s">
        <v>8328</v>
      </c>
      <c r="S1898" s="9">
        <f t="shared" si="118"/>
        <v>40981.501909722218</v>
      </c>
      <c r="T1898" s="9">
        <f t="shared" si="119"/>
        <v>41011.501909722218</v>
      </c>
    </row>
    <row r="1899" spans="1:20" ht="43.5" x14ac:dyDescent="0.35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16"/>
        <v>102</v>
      </c>
      <c r="P1899">
        <f t="shared" si="117"/>
        <v>35.549999999999997</v>
      </c>
      <c r="Q1899" t="s">
        <v>8324</v>
      </c>
      <c r="R1899" t="s">
        <v>8328</v>
      </c>
      <c r="S1899" s="9">
        <f t="shared" si="118"/>
        <v>41680.375069444439</v>
      </c>
      <c r="T1899" s="9">
        <f t="shared" si="119"/>
        <v>41702.666666666664</v>
      </c>
    </row>
    <row r="1900" spans="1:20" ht="43.5" x14ac:dyDescent="0.35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16"/>
        <v>145</v>
      </c>
      <c r="P1900">
        <f t="shared" si="117"/>
        <v>68.81</v>
      </c>
      <c r="Q1900" t="s">
        <v>8324</v>
      </c>
      <c r="R1900" t="s">
        <v>8328</v>
      </c>
      <c r="S1900" s="9">
        <f t="shared" si="118"/>
        <v>42365.9846412037</v>
      </c>
      <c r="T1900" s="9">
        <f t="shared" si="119"/>
        <v>42401.541666666664</v>
      </c>
    </row>
    <row r="1901" spans="1:20" ht="43.5" x14ac:dyDescent="0.35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16"/>
        <v>133</v>
      </c>
      <c r="P1901">
        <f t="shared" si="117"/>
        <v>28.57</v>
      </c>
      <c r="Q1901" t="s">
        <v>8324</v>
      </c>
      <c r="R1901" t="s">
        <v>8328</v>
      </c>
      <c r="S1901" s="9">
        <f t="shared" si="118"/>
        <v>42058.733402777776</v>
      </c>
      <c r="T1901" s="9">
        <f t="shared" si="119"/>
        <v>42088.691736111105</v>
      </c>
    </row>
    <row r="1902" spans="1:20" ht="43.5" x14ac:dyDescent="0.35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16"/>
        <v>109</v>
      </c>
      <c r="P1902">
        <f t="shared" si="117"/>
        <v>50.63</v>
      </c>
      <c r="Q1902" t="s">
        <v>8324</v>
      </c>
      <c r="R1902" t="s">
        <v>8328</v>
      </c>
      <c r="S1902" s="9">
        <f t="shared" si="118"/>
        <v>41160.663553240738</v>
      </c>
      <c r="T1902" s="9">
        <f t="shared" si="119"/>
        <v>41188.207638888889</v>
      </c>
    </row>
    <row r="1903" spans="1:20" ht="43.5" hidden="1" x14ac:dyDescent="0.35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16"/>
        <v>3</v>
      </c>
      <c r="P1903">
        <f t="shared" si="117"/>
        <v>106.8</v>
      </c>
      <c r="Q1903" t="s">
        <v>8318</v>
      </c>
      <c r="R1903" t="s">
        <v>8347</v>
      </c>
      <c r="S1903" s="9">
        <f t="shared" si="118"/>
        <v>42116.334826388884</v>
      </c>
      <c r="T1903" s="9">
        <f t="shared" si="119"/>
        <v>42146.333333333336</v>
      </c>
    </row>
    <row r="1904" spans="1:20" ht="43.5" hidden="1" x14ac:dyDescent="0.35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16"/>
        <v>1</v>
      </c>
      <c r="P1904">
        <f t="shared" si="117"/>
        <v>4</v>
      </c>
      <c r="Q1904" t="s">
        <v>8318</v>
      </c>
      <c r="R1904" t="s">
        <v>8347</v>
      </c>
      <c r="S1904" s="9">
        <f t="shared" si="118"/>
        <v>42037.581562499996</v>
      </c>
      <c r="T1904" s="9">
        <f t="shared" si="119"/>
        <v>42067.581562499996</v>
      </c>
    </row>
    <row r="1905" spans="1:20" ht="43.5" hidden="1" x14ac:dyDescent="0.35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16"/>
        <v>47</v>
      </c>
      <c r="P1905">
        <f t="shared" si="117"/>
        <v>34.1</v>
      </c>
      <c r="Q1905" t="s">
        <v>8318</v>
      </c>
      <c r="R1905" t="s">
        <v>8347</v>
      </c>
      <c r="S1905" s="9">
        <f t="shared" si="118"/>
        <v>42702.562395833331</v>
      </c>
      <c r="T1905" s="9">
        <f t="shared" si="119"/>
        <v>42762.562395833331</v>
      </c>
    </row>
    <row r="1906" spans="1:20" ht="43.5" hidden="1" x14ac:dyDescent="0.3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16"/>
        <v>0</v>
      </c>
      <c r="P1906">
        <f t="shared" si="117"/>
        <v>25</v>
      </c>
      <c r="Q1906" t="s">
        <v>8318</v>
      </c>
      <c r="R1906" t="s">
        <v>8347</v>
      </c>
      <c r="S1906" s="9">
        <f t="shared" si="118"/>
        <v>42326.477094907408</v>
      </c>
      <c r="T1906" s="9">
        <f t="shared" si="119"/>
        <v>42371.477094907408</v>
      </c>
    </row>
    <row r="1907" spans="1:20" ht="43.5" hidden="1" x14ac:dyDescent="0.35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16"/>
        <v>0</v>
      </c>
      <c r="P1907">
        <f t="shared" si="117"/>
        <v>10.5</v>
      </c>
      <c r="Q1907" t="s">
        <v>8318</v>
      </c>
      <c r="R1907" t="s">
        <v>8347</v>
      </c>
      <c r="S1907" s="9">
        <f t="shared" si="118"/>
        <v>41859.717523148145</v>
      </c>
      <c r="T1907" s="9">
        <f t="shared" si="119"/>
        <v>41889.717523148145</v>
      </c>
    </row>
    <row r="1908" spans="1:20" ht="43.5" hidden="1" x14ac:dyDescent="0.3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16"/>
        <v>43</v>
      </c>
      <c r="P1908">
        <f t="shared" si="117"/>
        <v>215.96</v>
      </c>
      <c r="Q1908" t="s">
        <v>8318</v>
      </c>
      <c r="R1908" t="s">
        <v>8347</v>
      </c>
      <c r="S1908" s="9">
        <f t="shared" si="118"/>
        <v>42514.462766203702</v>
      </c>
      <c r="T1908" s="9">
        <f t="shared" si="119"/>
        <v>42544.462766203702</v>
      </c>
    </row>
    <row r="1909" spans="1:20" ht="43.5" hidden="1" x14ac:dyDescent="0.3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16"/>
        <v>0</v>
      </c>
      <c r="P1909">
        <f t="shared" si="117"/>
        <v>21.25</v>
      </c>
      <c r="Q1909" t="s">
        <v>8318</v>
      </c>
      <c r="R1909" t="s">
        <v>8347</v>
      </c>
      <c r="S1909" s="9">
        <f t="shared" si="118"/>
        <v>41767.378761574073</v>
      </c>
      <c r="T1909" s="9">
        <f t="shared" si="119"/>
        <v>41782.378761574073</v>
      </c>
    </row>
    <row r="1910" spans="1:20" ht="43.5" hidden="1" x14ac:dyDescent="0.35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16"/>
        <v>2</v>
      </c>
      <c r="P1910">
        <f t="shared" si="117"/>
        <v>108.25</v>
      </c>
      <c r="Q1910" t="s">
        <v>8318</v>
      </c>
      <c r="R1910" t="s">
        <v>8347</v>
      </c>
      <c r="S1910" s="9">
        <f t="shared" si="118"/>
        <v>42703.709490740737</v>
      </c>
      <c r="T1910" s="9">
        <f t="shared" si="119"/>
        <v>42733.709490740737</v>
      </c>
    </row>
    <row r="1911" spans="1:20" ht="43.5" hidden="1" x14ac:dyDescent="0.35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16"/>
        <v>14</v>
      </c>
      <c r="P1911">
        <f t="shared" si="117"/>
        <v>129.97</v>
      </c>
      <c r="Q1911" t="s">
        <v>8318</v>
      </c>
      <c r="R1911" t="s">
        <v>8347</v>
      </c>
      <c r="S1911" s="9">
        <f t="shared" si="118"/>
        <v>41905.220821759256</v>
      </c>
      <c r="T1911" s="9">
        <f t="shared" si="119"/>
        <v>41935.220821759256</v>
      </c>
    </row>
    <row r="1912" spans="1:20" ht="43.5" hidden="1" x14ac:dyDescent="0.3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16"/>
        <v>39</v>
      </c>
      <c r="P1912">
        <f t="shared" si="117"/>
        <v>117.49</v>
      </c>
      <c r="Q1912" t="s">
        <v>8318</v>
      </c>
      <c r="R1912" t="s">
        <v>8347</v>
      </c>
      <c r="S1912" s="9">
        <f t="shared" si="118"/>
        <v>42264.754826388882</v>
      </c>
      <c r="T1912" s="9">
        <f t="shared" si="119"/>
        <v>42308.739583333336</v>
      </c>
    </row>
    <row r="1913" spans="1:20" ht="43.5" hidden="1" x14ac:dyDescent="0.35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16"/>
        <v>0</v>
      </c>
      <c r="P1913">
        <f t="shared" si="117"/>
        <v>10</v>
      </c>
      <c r="Q1913" t="s">
        <v>8318</v>
      </c>
      <c r="R1913" t="s">
        <v>8347</v>
      </c>
      <c r="S1913" s="9">
        <f t="shared" si="118"/>
        <v>41829.825624999998</v>
      </c>
      <c r="T1913" s="9">
        <f t="shared" si="119"/>
        <v>41859.825624999998</v>
      </c>
    </row>
    <row r="1914" spans="1:20" ht="43.5" hidden="1" x14ac:dyDescent="0.3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16"/>
        <v>59</v>
      </c>
      <c r="P1914">
        <f t="shared" si="117"/>
        <v>70.599999999999994</v>
      </c>
      <c r="Q1914" t="s">
        <v>8318</v>
      </c>
      <c r="R1914" t="s">
        <v>8347</v>
      </c>
      <c r="S1914" s="9">
        <f t="shared" si="118"/>
        <v>42129.018055555549</v>
      </c>
      <c r="T1914" s="9">
        <f t="shared" si="119"/>
        <v>42159.018055555549</v>
      </c>
    </row>
    <row r="1915" spans="1:20" ht="29" hidden="1" x14ac:dyDescent="0.35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16"/>
        <v>1</v>
      </c>
      <c r="P1915">
        <f t="shared" si="117"/>
        <v>24.5</v>
      </c>
      <c r="Q1915" t="s">
        <v>8318</v>
      </c>
      <c r="R1915" t="s">
        <v>8347</v>
      </c>
      <c r="S1915" s="9">
        <f t="shared" si="118"/>
        <v>41890.302986111106</v>
      </c>
      <c r="T1915" s="9">
        <f t="shared" si="119"/>
        <v>41920.302986111106</v>
      </c>
    </row>
    <row r="1916" spans="1:20" ht="43.5" hidden="1" x14ac:dyDescent="0.35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16"/>
        <v>9</v>
      </c>
      <c r="P1916">
        <f t="shared" si="117"/>
        <v>30</v>
      </c>
      <c r="Q1916" t="s">
        <v>8318</v>
      </c>
      <c r="R1916" t="s">
        <v>8347</v>
      </c>
      <c r="S1916" s="9">
        <f t="shared" si="118"/>
        <v>41928.966122685182</v>
      </c>
      <c r="T1916" s="9">
        <f t="shared" si="119"/>
        <v>41943.957638888889</v>
      </c>
    </row>
    <row r="1917" spans="1:20" ht="43.5" hidden="1" x14ac:dyDescent="0.35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16"/>
        <v>2</v>
      </c>
      <c r="P1917">
        <f t="shared" si="117"/>
        <v>2</v>
      </c>
      <c r="Q1917" t="s">
        <v>8318</v>
      </c>
      <c r="R1917" t="s">
        <v>8347</v>
      </c>
      <c r="S1917" s="9">
        <f t="shared" si="118"/>
        <v>41863.840532407405</v>
      </c>
      <c r="T1917" s="9">
        <f t="shared" si="119"/>
        <v>41883.840532407405</v>
      </c>
    </row>
    <row r="1918" spans="1:20" ht="29" hidden="1" x14ac:dyDescent="0.35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16"/>
        <v>1</v>
      </c>
      <c r="P1918">
        <f t="shared" si="117"/>
        <v>17</v>
      </c>
      <c r="Q1918" t="s">
        <v>8318</v>
      </c>
      <c r="R1918" t="s">
        <v>8347</v>
      </c>
      <c r="S1918" s="9">
        <f t="shared" si="118"/>
        <v>42656.508969907409</v>
      </c>
      <c r="T1918" s="9">
        <f t="shared" si="119"/>
        <v>42681.550636574073</v>
      </c>
    </row>
    <row r="1919" spans="1:20" ht="29" hidden="1" x14ac:dyDescent="0.35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16"/>
        <v>53</v>
      </c>
      <c r="P1919">
        <f t="shared" si="117"/>
        <v>2928.93</v>
      </c>
      <c r="Q1919" t="s">
        <v>8318</v>
      </c>
      <c r="R1919" t="s">
        <v>8347</v>
      </c>
      <c r="S1919" s="9">
        <f t="shared" si="118"/>
        <v>42746.06172453703</v>
      </c>
      <c r="T1919" s="9">
        <f t="shared" si="119"/>
        <v>42776.06172453703</v>
      </c>
    </row>
    <row r="1920" spans="1:20" ht="43.5" hidden="1" x14ac:dyDescent="0.3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16"/>
        <v>1</v>
      </c>
      <c r="P1920">
        <f t="shared" si="117"/>
        <v>28.89</v>
      </c>
      <c r="Q1920" t="s">
        <v>8318</v>
      </c>
      <c r="R1920" t="s">
        <v>8347</v>
      </c>
      <c r="S1920" s="9">
        <f t="shared" si="118"/>
        <v>41828.581608796296</v>
      </c>
      <c r="T1920" s="9">
        <f t="shared" si="119"/>
        <v>41863.581608796296</v>
      </c>
    </row>
    <row r="1921" spans="1:20" ht="43.5" hidden="1" x14ac:dyDescent="0.35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16"/>
        <v>47</v>
      </c>
      <c r="P1921">
        <f t="shared" si="117"/>
        <v>29.63</v>
      </c>
      <c r="Q1921" t="s">
        <v>8318</v>
      </c>
      <c r="R1921" t="s">
        <v>8347</v>
      </c>
      <c r="S1921" s="9">
        <f t="shared" si="118"/>
        <v>42113.667233796295</v>
      </c>
      <c r="T1921" s="9">
        <f t="shared" si="119"/>
        <v>42143.667233796295</v>
      </c>
    </row>
    <row r="1922" spans="1:20" ht="29" hidden="1" x14ac:dyDescent="0.3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ref="O1922:O1985" si="120">ROUND((E1922/D1922)*100,0)</f>
        <v>43</v>
      </c>
      <c r="P1922">
        <f t="shared" ref="P1922:P1985" si="121">ROUND(E1922/L1922,2)</f>
        <v>40.98</v>
      </c>
      <c r="Q1922" t="s">
        <v>8318</v>
      </c>
      <c r="R1922" t="s">
        <v>8347</v>
      </c>
      <c r="S1922" s="9">
        <f t="shared" si="118"/>
        <v>42270.66737268518</v>
      </c>
      <c r="T1922" s="9">
        <f t="shared" si="119"/>
        <v>42298.749999999993</v>
      </c>
    </row>
    <row r="1923" spans="1:20" ht="29" x14ac:dyDescent="0.35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si="120"/>
        <v>137</v>
      </c>
      <c r="P1923">
        <f t="shared" si="121"/>
        <v>54</v>
      </c>
      <c r="Q1923" t="s">
        <v>8324</v>
      </c>
      <c r="R1923" t="s">
        <v>8328</v>
      </c>
      <c r="S1923" s="9">
        <f t="shared" ref="S1923:S1986" si="122">(J1923/86400)+25569+(-5/24)</f>
        <v>41074.013229166667</v>
      </c>
      <c r="T1923" s="9">
        <f t="shared" ref="T1923:T1986" si="123">(I1923/86400)+25569+(-5/24)</f>
        <v>41104.013229166667</v>
      </c>
    </row>
    <row r="1924" spans="1:20" ht="43.5" x14ac:dyDescent="0.3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20"/>
        <v>116</v>
      </c>
      <c r="P1924">
        <f t="shared" si="121"/>
        <v>36.11</v>
      </c>
      <c r="Q1924" t="s">
        <v>8324</v>
      </c>
      <c r="R1924" t="s">
        <v>8328</v>
      </c>
      <c r="S1924" s="9">
        <f t="shared" si="122"/>
        <v>41590.047534722216</v>
      </c>
      <c r="T1924" s="9">
        <f t="shared" si="123"/>
        <v>41620.047534722216</v>
      </c>
    </row>
    <row r="1925" spans="1:20" ht="29" x14ac:dyDescent="0.3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20"/>
        <v>241</v>
      </c>
      <c r="P1925">
        <f t="shared" si="121"/>
        <v>23.15</v>
      </c>
      <c r="Q1925" t="s">
        <v>8324</v>
      </c>
      <c r="R1925" t="s">
        <v>8328</v>
      </c>
      <c r="S1925" s="9">
        <f t="shared" si="122"/>
        <v>40772.640416666662</v>
      </c>
      <c r="T1925" s="9">
        <f t="shared" si="123"/>
        <v>40812.999305555553</v>
      </c>
    </row>
    <row r="1926" spans="1:20" ht="43.5" x14ac:dyDescent="0.3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20"/>
        <v>114</v>
      </c>
      <c r="P1926">
        <f t="shared" si="121"/>
        <v>104</v>
      </c>
      <c r="Q1926" t="s">
        <v>8324</v>
      </c>
      <c r="R1926" t="s">
        <v>8328</v>
      </c>
      <c r="S1926" s="9">
        <f t="shared" si="122"/>
        <v>41626.552719907406</v>
      </c>
      <c r="T1926" s="9">
        <f t="shared" si="123"/>
        <v>41654.606249999997</v>
      </c>
    </row>
    <row r="1927" spans="1:20" ht="29" x14ac:dyDescent="0.35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20"/>
        <v>110</v>
      </c>
      <c r="P1927">
        <f t="shared" si="121"/>
        <v>31.83</v>
      </c>
      <c r="Q1927" t="s">
        <v>8324</v>
      </c>
      <c r="R1927" t="s">
        <v>8328</v>
      </c>
      <c r="S1927" s="9">
        <f t="shared" si="122"/>
        <v>41535.693148148144</v>
      </c>
      <c r="T1927" s="9">
        <f t="shared" si="123"/>
        <v>41557.791666666664</v>
      </c>
    </row>
    <row r="1928" spans="1:20" ht="43.5" x14ac:dyDescent="0.35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20"/>
        <v>195</v>
      </c>
      <c r="P1928">
        <f t="shared" si="121"/>
        <v>27.39</v>
      </c>
      <c r="Q1928" t="s">
        <v>8324</v>
      </c>
      <c r="R1928" t="s">
        <v>8328</v>
      </c>
      <c r="S1928" s="9">
        <f t="shared" si="122"/>
        <v>40456.746018518512</v>
      </c>
      <c r="T1928" s="9">
        <f t="shared" si="123"/>
        <v>40483.80972222222</v>
      </c>
    </row>
    <row r="1929" spans="1:20" x14ac:dyDescent="0.35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20"/>
        <v>103</v>
      </c>
      <c r="P1929">
        <f t="shared" si="121"/>
        <v>56.36</v>
      </c>
      <c r="Q1929" t="s">
        <v>8324</v>
      </c>
      <c r="R1929" t="s">
        <v>8328</v>
      </c>
      <c r="S1929" s="9">
        <f t="shared" si="122"/>
        <v>40960.653229166666</v>
      </c>
      <c r="T1929" s="9">
        <f t="shared" si="123"/>
        <v>40975.999305555553</v>
      </c>
    </row>
    <row r="1930" spans="1:20" ht="29" x14ac:dyDescent="0.35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20"/>
        <v>103</v>
      </c>
      <c r="P1930">
        <f t="shared" si="121"/>
        <v>77.349999999999994</v>
      </c>
      <c r="Q1930" t="s">
        <v>8324</v>
      </c>
      <c r="R1930" t="s">
        <v>8328</v>
      </c>
      <c r="S1930" s="9">
        <f t="shared" si="122"/>
        <v>41371.439745370364</v>
      </c>
      <c r="T1930" s="9">
        <f t="shared" si="123"/>
        <v>41401.439745370364</v>
      </c>
    </row>
    <row r="1931" spans="1:20" ht="43.5" x14ac:dyDescent="0.3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20"/>
        <v>100</v>
      </c>
      <c r="P1931">
        <f t="shared" si="121"/>
        <v>42.8</v>
      </c>
      <c r="Q1931" t="s">
        <v>8324</v>
      </c>
      <c r="R1931" t="s">
        <v>8328</v>
      </c>
      <c r="S1931" s="9">
        <f t="shared" si="122"/>
        <v>40686.813263888886</v>
      </c>
      <c r="T1931" s="9">
        <f t="shared" si="123"/>
        <v>40728.813263888886</v>
      </c>
    </row>
    <row r="1932" spans="1:20" ht="29" x14ac:dyDescent="0.35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20"/>
        <v>127</v>
      </c>
      <c r="P1932">
        <f t="shared" si="121"/>
        <v>48.85</v>
      </c>
      <c r="Q1932" t="s">
        <v>8324</v>
      </c>
      <c r="R1932" t="s">
        <v>8328</v>
      </c>
      <c r="S1932" s="9">
        <f t="shared" si="122"/>
        <v>41402.350486111107</v>
      </c>
      <c r="T1932" s="9">
        <f t="shared" si="123"/>
        <v>41462.350486111107</v>
      </c>
    </row>
    <row r="1933" spans="1:20" ht="29" x14ac:dyDescent="0.35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20"/>
        <v>121</v>
      </c>
      <c r="P1933">
        <f t="shared" si="121"/>
        <v>48.24</v>
      </c>
      <c r="Q1933" t="s">
        <v>8324</v>
      </c>
      <c r="R1933" t="s">
        <v>8328</v>
      </c>
      <c r="S1933" s="9">
        <f t="shared" si="122"/>
        <v>41037.684131944443</v>
      </c>
      <c r="T1933" s="9">
        <f t="shared" si="123"/>
        <v>41050.9375</v>
      </c>
    </row>
    <row r="1934" spans="1:20" ht="43.5" x14ac:dyDescent="0.35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20"/>
        <v>107</v>
      </c>
      <c r="P1934">
        <f t="shared" si="121"/>
        <v>70.209999999999994</v>
      </c>
      <c r="Q1934" t="s">
        <v>8324</v>
      </c>
      <c r="R1934" t="s">
        <v>8328</v>
      </c>
      <c r="S1934" s="9">
        <f t="shared" si="122"/>
        <v>40911.601539351854</v>
      </c>
      <c r="T1934" s="9">
        <f t="shared" si="123"/>
        <v>40932.601539351854</v>
      </c>
    </row>
    <row r="1935" spans="1:20" ht="43.5" x14ac:dyDescent="0.35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20"/>
        <v>172</v>
      </c>
      <c r="P1935">
        <f t="shared" si="121"/>
        <v>94.05</v>
      </c>
      <c r="Q1935" t="s">
        <v>8324</v>
      </c>
      <c r="R1935" t="s">
        <v>8328</v>
      </c>
      <c r="S1935" s="9">
        <f t="shared" si="122"/>
        <v>41878.922534722216</v>
      </c>
      <c r="T1935" s="9">
        <f t="shared" si="123"/>
        <v>41908.922534722216</v>
      </c>
    </row>
    <row r="1936" spans="1:20" ht="43.5" x14ac:dyDescent="0.35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20"/>
        <v>124</v>
      </c>
      <c r="P1936">
        <f t="shared" si="121"/>
        <v>80.27</v>
      </c>
      <c r="Q1936" t="s">
        <v>8324</v>
      </c>
      <c r="R1936" t="s">
        <v>8328</v>
      </c>
      <c r="S1936" s="9">
        <f t="shared" si="122"/>
        <v>40865.658807870372</v>
      </c>
      <c r="T1936" s="9">
        <f t="shared" si="123"/>
        <v>40902</v>
      </c>
    </row>
    <row r="1937" spans="1:20" ht="43.5" x14ac:dyDescent="0.35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20"/>
        <v>108</v>
      </c>
      <c r="P1937">
        <f t="shared" si="121"/>
        <v>54.2</v>
      </c>
      <c r="Q1937" t="s">
        <v>8324</v>
      </c>
      <c r="R1937" t="s">
        <v>8328</v>
      </c>
      <c r="S1937" s="9">
        <f t="shared" si="122"/>
        <v>41773.724201388883</v>
      </c>
      <c r="T1937" s="9">
        <f t="shared" si="123"/>
        <v>41810.999305555553</v>
      </c>
    </row>
    <row r="1938" spans="1:20" ht="43.5" x14ac:dyDescent="0.35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20"/>
        <v>117</v>
      </c>
      <c r="P1938">
        <f t="shared" si="121"/>
        <v>60.27</v>
      </c>
      <c r="Q1938" t="s">
        <v>8324</v>
      </c>
      <c r="R1938" t="s">
        <v>8328</v>
      </c>
      <c r="S1938" s="9">
        <f t="shared" si="122"/>
        <v>40852.68136574074</v>
      </c>
      <c r="T1938" s="9">
        <f t="shared" si="123"/>
        <v>40883.040972222218</v>
      </c>
    </row>
    <row r="1939" spans="1:20" ht="43.5" x14ac:dyDescent="0.3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20"/>
        <v>187</v>
      </c>
      <c r="P1939">
        <f t="shared" si="121"/>
        <v>38.74</v>
      </c>
      <c r="Q1939" t="s">
        <v>8324</v>
      </c>
      <c r="R1939" t="s">
        <v>8328</v>
      </c>
      <c r="S1939" s="9">
        <f t="shared" si="122"/>
        <v>41058.91065972222</v>
      </c>
      <c r="T1939" s="9">
        <f t="shared" si="123"/>
        <v>41074.957638888889</v>
      </c>
    </row>
    <row r="1940" spans="1:20" ht="43.5" x14ac:dyDescent="0.35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20"/>
        <v>116</v>
      </c>
      <c r="P1940">
        <f t="shared" si="121"/>
        <v>152.54</v>
      </c>
      <c r="Q1940" t="s">
        <v>8324</v>
      </c>
      <c r="R1940" t="s">
        <v>8328</v>
      </c>
      <c r="S1940" s="9">
        <f t="shared" si="122"/>
        <v>41426.05128472222</v>
      </c>
      <c r="T1940" s="9">
        <f t="shared" si="123"/>
        <v>41457</v>
      </c>
    </row>
    <row r="1941" spans="1:20" ht="43.5" x14ac:dyDescent="0.35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20"/>
        <v>111</v>
      </c>
      <c r="P1941">
        <f t="shared" si="121"/>
        <v>115.31</v>
      </c>
      <c r="Q1941" t="s">
        <v>8324</v>
      </c>
      <c r="R1941" t="s">
        <v>8328</v>
      </c>
      <c r="S1941" s="9">
        <f t="shared" si="122"/>
        <v>41313.776712962957</v>
      </c>
      <c r="T1941" s="9">
        <f t="shared" si="123"/>
        <v>41343.735046296293</v>
      </c>
    </row>
    <row r="1942" spans="1:20" ht="43.5" x14ac:dyDescent="0.3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20"/>
        <v>171</v>
      </c>
      <c r="P1942">
        <f t="shared" si="121"/>
        <v>35.840000000000003</v>
      </c>
      <c r="Q1942" t="s">
        <v>8324</v>
      </c>
      <c r="R1942" t="s">
        <v>8328</v>
      </c>
      <c r="S1942" s="9">
        <f t="shared" si="122"/>
        <v>40670.298993055556</v>
      </c>
      <c r="T1942" s="9">
        <f t="shared" si="123"/>
        <v>40708.957638888889</v>
      </c>
    </row>
    <row r="1943" spans="1:20" ht="43.5" x14ac:dyDescent="0.35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20"/>
        <v>126</v>
      </c>
      <c r="P1943">
        <f t="shared" si="121"/>
        <v>64.569999999999993</v>
      </c>
      <c r="Q1943" t="s">
        <v>8318</v>
      </c>
      <c r="R1943" t="s">
        <v>8348</v>
      </c>
      <c r="S1943" s="9">
        <f t="shared" si="122"/>
        <v>41744.08253472222</v>
      </c>
      <c r="T1943" s="9">
        <f t="shared" si="123"/>
        <v>41774.08253472222</v>
      </c>
    </row>
    <row r="1944" spans="1:20" ht="43.5" x14ac:dyDescent="0.35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20"/>
        <v>138</v>
      </c>
      <c r="P1944">
        <f t="shared" si="121"/>
        <v>87.44</v>
      </c>
      <c r="Q1944" t="s">
        <v>8318</v>
      </c>
      <c r="R1944" t="s">
        <v>8348</v>
      </c>
      <c r="S1944" s="9">
        <f t="shared" si="122"/>
        <v>40638.619675925926</v>
      </c>
      <c r="T1944" s="9">
        <f t="shared" si="123"/>
        <v>40728.619675925926</v>
      </c>
    </row>
    <row r="1945" spans="1:20" ht="43.5" x14ac:dyDescent="0.3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20"/>
        <v>1705</v>
      </c>
      <c r="P1945">
        <f t="shared" si="121"/>
        <v>68.819999999999993</v>
      </c>
      <c r="Q1945" t="s">
        <v>8318</v>
      </c>
      <c r="R1945" t="s">
        <v>8348</v>
      </c>
      <c r="S1945" s="9">
        <f t="shared" si="122"/>
        <v>42548.061527777776</v>
      </c>
      <c r="T1945" s="9">
        <f t="shared" si="123"/>
        <v>42593.061527777776</v>
      </c>
    </row>
    <row r="1946" spans="1:20" ht="43.5" x14ac:dyDescent="0.35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20"/>
        <v>788</v>
      </c>
      <c r="P1946">
        <f t="shared" si="121"/>
        <v>176.2</v>
      </c>
      <c r="Q1946" t="s">
        <v>8318</v>
      </c>
      <c r="R1946" t="s">
        <v>8348</v>
      </c>
      <c r="S1946" s="9">
        <f t="shared" si="122"/>
        <v>41730.376041666663</v>
      </c>
      <c r="T1946" s="9">
        <f t="shared" si="123"/>
        <v>41760.376041666663</v>
      </c>
    </row>
    <row r="1947" spans="1:20" ht="43.5" x14ac:dyDescent="0.3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20"/>
        <v>348</v>
      </c>
      <c r="P1947">
        <f t="shared" si="121"/>
        <v>511.79</v>
      </c>
      <c r="Q1947" t="s">
        <v>8318</v>
      </c>
      <c r="R1947" t="s">
        <v>8348</v>
      </c>
      <c r="S1947" s="9">
        <f t="shared" si="122"/>
        <v>42157.043495370366</v>
      </c>
      <c r="T1947" s="9">
        <f t="shared" si="123"/>
        <v>42197.043495370366</v>
      </c>
    </row>
    <row r="1948" spans="1:20" ht="43.5" x14ac:dyDescent="0.35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20"/>
        <v>150</v>
      </c>
      <c r="P1948">
        <f t="shared" si="121"/>
        <v>160.44</v>
      </c>
      <c r="Q1948" t="s">
        <v>8318</v>
      </c>
      <c r="R1948" t="s">
        <v>8348</v>
      </c>
      <c r="S1948" s="9">
        <f t="shared" si="122"/>
        <v>41688.941678240742</v>
      </c>
      <c r="T1948" s="9">
        <f t="shared" si="123"/>
        <v>41748.900011574071</v>
      </c>
    </row>
    <row r="1949" spans="1:20" ht="43.5" x14ac:dyDescent="0.35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20"/>
        <v>101</v>
      </c>
      <c r="P1949">
        <f t="shared" si="121"/>
        <v>35</v>
      </c>
      <c r="Q1949" t="s">
        <v>8318</v>
      </c>
      <c r="R1949" t="s">
        <v>8348</v>
      </c>
      <c r="S1949" s="9">
        <f t="shared" si="122"/>
        <v>40102.709722222222</v>
      </c>
      <c r="T1949" s="9">
        <f t="shared" si="123"/>
        <v>40140.040972222218</v>
      </c>
    </row>
    <row r="1950" spans="1:20" ht="29" x14ac:dyDescent="0.35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20"/>
        <v>800</v>
      </c>
      <c r="P1950">
        <f t="shared" si="121"/>
        <v>188.51</v>
      </c>
      <c r="Q1950" t="s">
        <v>8318</v>
      </c>
      <c r="R1950" t="s">
        <v>8348</v>
      </c>
      <c r="S1950" s="9">
        <f t="shared" si="122"/>
        <v>42473.395937499998</v>
      </c>
      <c r="T1950" s="9">
        <f t="shared" si="123"/>
        <v>42527.501388888886</v>
      </c>
    </row>
    <row r="1951" spans="1:20" ht="43.5" x14ac:dyDescent="0.3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20"/>
        <v>106</v>
      </c>
      <c r="P1951">
        <f t="shared" si="121"/>
        <v>56.2</v>
      </c>
      <c r="Q1951" t="s">
        <v>8318</v>
      </c>
      <c r="R1951" t="s">
        <v>8348</v>
      </c>
      <c r="S1951" s="9">
        <f t="shared" si="122"/>
        <v>41800.21471064815</v>
      </c>
      <c r="T1951" s="9">
        <f t="shared" si="123"/>
        <v>41830.21471064815</v>
      </c>
    </row>
    <row r="1952" spans="1:20" ht="43.5" x14ac:dyDescent="0.3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20"/>
        <v>201</v>
      </c>
      <c r="P1952">
        <f t="shared" si="121"/>
        <v>51.31</v>
      </c>
      <c r="Q1952" t="s">
        <v>8318</v>
      </c>
      <c r="R1952" t="s">
        <v>8348</v>
      </c>
      <c r="S1952" s="9">
        <f t="shared" si="122"/>
        <v>40623.973067129627</v>
      </c>
      <c r="T1952" s="9">
        <f t="shared" si="123"/>
        <v>40654.973067129627</v>
      </c>
    </row>
    <row r="1953" spans="1:20" ht="43.5" x14ac:dyDescent="0.35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20"/>
        <v>212</v>
      </c>
      <c r="P1953">
        <f t="shared" si="121"/>
        <v>127.36</v>
      </c>
      <c r="Q1953" t="s">
        <v>8318</v>
      </c>
      <c r="R1953" t="s">
        <v>8348</v>
      </c>
      <c r="S1953" s="9">
        <f t="shared" si="122"/>
        <v>42651.212233796294</v>
      </c>
      <c r="T1953" s="9">
        <f t="shared" si="123"/>
        <v>42681.253900462958</v>
      </c>
    </row>
    <row r="1954" spans="1:20" ht="43.5" x14ac:dyDescent="0.35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20"/>
        <v>198</v>
      </c>
      <c r="P1954">
        <f t="shared" si="121"/>
        <v>101.86</v>
      </c>
      <c r="Q1954" t="s">
        <v>8318</v>
      </c>
      <c r="R1954" t="s">
        <v>8348</v>
      </c>
      <c r="S1954" s="9">
        <f t="shared" si="122"/>
        <v>41526.398321759254</v>
      </c>
      <c r="T1954" s="9">
        <f t="shared" si="123"/>
        <v>41563.398321759254</v>
      </c>
    </row>
    <row r="1955" spans="1:20" ht="43.5" x14ac:dyDescent="0.3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20"/>
        <v>226</v>
      </c>
      <c r="P1955">
        <f t="shared" si="121"/>
        <v>230.56</v>
      </c>
      <c r="Q1955" t="s">
        <v>8318</v>
      </c>
      <c r="R1955" t="s">
        <v>8348</v>
      </c>
      <c r="S1955" s="9">
        <f t="shared" si="122"/>
        <v>40940.991493055553</v>
      </c>
      <c r="T1955" s="9">
        <f t="shared" si="123"/>
        <v>40969.916666666664</v>
      </c>
    </row>
    <row r="1956" spans="1:20" ht="29" x14ac:dyDescent="0.35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20"/>
        <v>699</v>
      </c>
      <c r="P1956">
        <f t="shared" si="121"/>
        <v>842.11</v>
      </c>
      <c r="Q1956" t="s">
        <v>8318</v>
      </c>
      <c r="R1956" t="s">
        <v>8348</v>
      </c>
      <c r="S1956" s="9">
        <f t="shared" si="122"/>
        <v>42394.372407407405</v>
      </c>
      <c r="T1956" s="9">
        <f t="shared" si="123"/>
        <v>42440.999999999993</v>
      </c>
    </row>
    <row r="1957" spans="1:20" ht="43.5" x14ac:dyDescent="0.35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20"/>
        <v>399</v>
      </c>
      <c r="P1957">
        <f t="shared" si="121"/>
        <v>577.28</v>
      </c>
      <c r="Q1957" t="s">
        <v>8318</v>
      </c>
      <c r="R1957" t="s">
        <v>8348</v>
      </c>
      <c r="S1957" s="9">
        <f t="shared" si="122"/>
        <v>41020.063437500001</v>
      </c>
      <c r="T1957" s="9">
        <f t="shared" si="123"/>
        <v>41052.583333333328</v>
      </c>
    </row>
    <row r="1958" spans="1:20" ht="43.5" x14ac:dyDescent="0.35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20"/>
        <v>294</v>
      </c>
      <c r="P1958">
        <f t="shared" si="121"/>
        <v>483.34</v>
      </c>
      <c r="Q1958" t="s">
        <v>8318</v>
      </c>
      <c r="R1958" t="s">
        <v>8348</v>
      </c>
      <c r="S1958" s="9">
        <f t="shared" si="122"/>
        <v>42067.71533564815</v>
      </c>
      <c r="T1958" s="9">
        <f t="shared" si="123"/>
        <v>42112.673668981479</v>
      </c>
    </row>
    <row r="1959" spans="1:20" ht="29" x14ac:dyDescent="0.35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20"/>
        <v>168</v>
      </c>
      <c r="P1959">
        <f t="shared" si="121"/>
        <v>76.14</v>
      </c>
      <c r="Q1959" t="s">
        <v>8318</v>
      </c>
      <c r="R1959" t="s">
        <v>8348</v>
      </c>
      <c r="S1959" s="9">
        <f t="shared" si="122"/>
        <v>41178.890196759261</v>
      </c>
      <c r="T1959" s="9">
        <f t="shared" si="123"/>
        <v>41208.890196759261</v>
      </c>
    </row>
    <row r="1960" spans="1:20" ht="43.5" x14ac:dyDescent="0.35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20"/>
        <v>1436</v>
      </c>
      <c r="P1960">
        <f t="shared" si="121"/>
        <v>74.11</v>
      </c>
      <c r="Q1960" t="s">
        <v>8318</v>
      </c>
      <c r="R1960" t="s">
        <v>8348</v>
      </c>
      <c r="S1960" s="9">
        <f t="shared" si="122"/>
        <v>41326.779641203699</v>
      </c>
      <c r="T1960" s="9">
        <f t="shared" si="123"/>
        <v>41356.737974537034</v>
      </c>
    </row>
    <row r="1961" spans="1:20" ht="43.5" x14ac:dyDescent="0.35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20"/>
        <v>157</v>
      </c>
      <c r="P1961">
        <f t="shared" si="121"/>
        <v>36.97</v>
      </c>
      <c r="Q1961" t="s">
        <v>8318</v>
      </c>
      <c r="R1961" t="s">
        <v>8348</v>
      </c>
      <c r="S1961" s="9">
        <f t="shared" si="122"/>
        <v>41871.637268518512</v>
      </c>
      <c r="T1961" s="9">
        <f t="shared" si="123"/>
        <v>41912.791666666664</v>
      </c>
    </row>
    <row r="1962" spans="1:20" ht="43.5" x14ac:dyDescent="0.35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20"/>
        <v>118</v>
      </c>
      <c r="P1962">
        <f t="shared" si="121"/>
        <v>2500.9699999999998</v>
      </c>
      <c r="Q1962" t="s">
        <v>8318</v>
      </c>
      <c r="R1962" t="s">
        <v>8348</v>
      </c>
      <c r="S1962" s="9">
        <f t="shared" si="122"/>
        <v>41964.154409722221</v>
      </c>
      <c r="T1962" s="9">
        <f t="shared" si="123"/>
        <v>41994.154409722221</v>
      </c>
    </row>
    <row r="1963" spans="1:20" ht="43.5" x14ac:dyDescent="0.3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20"/>
        <v>1105</v>
      </c>
      <c r="P1963">
        <f t="shared" si="121"/>
        <v>67.69</v>
      </c>
      <c r="Q1963" t="s">
        <v>8318</v>
      </c>
      <c r="R1963" t="s">
        <v>8348</v>
      </c>
      <c r="S1963" s="9">
        <f t="shared" si="122"/>
        <v>41147.986307870371</v>
      </c>
      <c r="T1963" s="9">
        <f t="shared" si="123"/>
        <v>41187.957638888889</v>
      </c>
    </row>
    <row r="1964" spans="1:20" ht="43.5" x14ac:dyDescent="0.35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20"/>
        <v>193</v>
      </c>
      <c r="P1964">
        <f t="shared" si="121"/>
        <v>63.05</v>
      </c>
      <c r="Q1964" t="s">
        <v>8318</v>
      </c>
      <c r="R1964" t="s">
        <v>8348</v>
      </c>
      <c r="S1964" s="9">
        <f t="shared" si="122"/>
        <v>41742.572175925925</v>
      </c>
      <c r="T1964" s="9">
        <f t="shared" si="123"/>
        <v>41772.572175925925</v>
      </c>
    </row>
    <row r="1965" spans="1:20" ht="43.5" x14ac:dyDescent="0.35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20"/>
        <v>127</v>
      </c>
      <c r="P1965">
        <f t="shared" si="121"/>
        <v>117.6</v>
      </c>
      <c r="Q1965" t="s">
        <v>8318</v>
      </c>
      <c r="R1965" t="s">
        <v>8348</v>
      </c>
      <c r="S1965" s="9">
        <f t="shared" si="122"/>
        <v>41863.221458333333</v>
      </c>
      <c r="T1965" s="9">
        <f t="shared" si="123"/>
        <v>41898.221458333333</v>
      </c>
    </row>
    <row r="1966" spans="1:20" ht="43.5" x14ac:dyDescent="0.3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20"/>
        <v>260</v>
      </c>
      <c r="P1966">
        <f t="shared" si="121"/>
        <v>180.75</v>
      </c>
      <c r="Q1966" t="s">
        <v>8318</v>
      </c>
      <c r="R1966" t="s">
        <v>8348</v>
      </c>
      <c r="S1966" s="9">
        <f t="shared" si="122"/>
        <v>42452.064490740733</v>
      </c>
      <c r="T1966" s="9">
        <f t="shared" si="123"/>
        <v>42482.064490740733</v>
      </c>
    </row>
    <row r="1967" spans="1:20" ht="43.5" x14ac:dyDescent="0.3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20"/>
        <v>262</v>
      </c>
      <c r="P1967">
        <f t="shared" si="121"/>
        <v>127.32</v>
      </c>
      <c r="Q1967" t="s">
        <v>8318</v>
      </c>
      <c r="R1967" t="s">
        <v>8348</v>
      </c>
      <c r="S1967" s="9">
        <f t="shared" si="122"/>
        <v>40897.880902777775</v>
      </c>
      <c r="T1967" s="9">
        <f t="shared" si="123"/>
        <v>40919.833333333328</v>
      </c>
    </row>
    <row r="1968" spans="1:20" ht="43.5" x14ac:dyDescent="0.35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20"/>
        <v>207</v>
      </c>
      <c r="P1968">
        <f t="shared" si="121"/>
        <v>136.63999999999999</v>
      </c>
      <c r="Q1968" t="s">
        <v>8318</v>
      </c>
      <c r="R1968" t="s">
        <v>8348</v>
      </c>
      <c r="S1968" s="9">
        <f t="shared" si="122"/>
        <v>41835.332152777773</v>
      </c>
      <c r="T1968" s="9">
        <f t="shared" si="123"/>
        <v>41865.332152777773</v>
      </c>
    </row>
    <row r="1969" spans="1:20" ht="43.5" x14ac:dyDescent="0.35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20"/>
        <v>370</v>
      </c>
      <c r="P1969">
        <f t="shared" si="121"/>
        <v>182.78</v>
      </c>
      <c r="Q1969" t="s">
        <v>8318</v>
      </c>
      <c r="R1969" t="s">
        <v>8348</v>
      </c>
      <c r="S1969" s="9">
        <f t="shared" si="122"/>
        <v>41730.455196759256</v>
      </c>
      <c r="T1969" s="9">
        <f t="shared" si="123"/>
        <v>41760.455196759256</v>
      </c>
    </row>
    <row r="1970" spans="1:20" ht="29" x14ac:dyDescent="0.35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20"/>
        <v>285</v>
      </c>
      <c r="P1970">
        <f t="shared" si="121"/>
        <v>279.38</v>
      </c>
      <c r="Q1970" t="s">
        <v>8318</v>
      </c>
      <c r="R1970" t="s">
        <v>8348</v>
      </c>
      <c r="S1970" s="9">
        <f t="shared" si="122"/>
        <v>42676.378645833327</v>
      </c>
      <c r="T1970" s="9">
        <f t="shared" si="123"/>
        <v>42707.420312499999</v>
      </c>
    </row>
    <row r="1971" spans="1:20" ht="43.5" x14ac:dyDescent="0.35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20"/>
        <v>579</v>
      </c>
      <c r="P1971">
        <f t="shared" si="121"/>
        <v>61.38</v>
      </c>
      <c r="Q1971" t="s">
        <v>8318</v>
      </c>
      <c r="R1971" t="s">
        <v>8348</v>
      </c>
      <c r="S1971" s="9">
        <f t="shared" si="122"/>
        <v>42557.584120370368</v>
      </c>
      <c r="T1971" s="9">
        <f t="shared" si="123"/>
        <v>42587.584120370368</v>
      </c>
    </row>
    <row r="1972" spans="1:20" ht="29" x14ac:dyDescent="0.3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20"/>
        <v>1132</v>
      </c>
      <c r="P1972">
        <f t="shared" si="121"/>
        <v>80.73</v>
      </c>
      <c r="Q1972" t="s">
        <v>8318</v>
      </c>
      <c r="R1972" t="s">
        <v>8348</v>
      </c>
      <c r="S1972" s="9">
        <f t="shared" si="122"/>
        <v>41323.984965277778</v>
      </c>
      <c r="T1972" s="9">
        <f t="shared" si="123"/>
        <v>41383.943298611106</v>
      </c>
    </row>
    <row r="1973" spans="1:20" ht="43.5" x14ac:dyDescent="0.35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20"/>
        <v>263</v>
      </c>
      <c r="P1973">
        <f t="shared" si="121"/>
        <v>272.36</v>
      </c>
      <c r="Q1973" t="s">
        <v>8318</v>
      </c>
      <c r="R1973" t="s">
        <v>8348</v>
      </c>
      <c r="S1973" s="9">
        <f t="shared" si="122"/>
        <v>41561.29237268518</v>
      </c>
      <c r="T1973" s="9">
        <f t="shared" si="123"/>
        <v>41592.958333333328</v>
      </c>
    </row>
    <row r="1974" spans="1:20" ht="43.5" x14ac:dyDescent="0.35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20"/>
        <v>674</v>
      </c>
      <c r="P1974">
        <f t="shared" si="121"/>
        <v>70.849999999999994</v>
      </c>
      <c r="Q1974" t="s">
        <v>8318</v>
      </c>
      <c r="R1974" t="s">
        <v>8348</v>
      </c>
      <c r="S1974" s="9">
        <f t="shared" si="122"/>
        <v>41200.803749999999</v>
      </c>
      <c r="T1974" s="9">
        <f t="shared" si="123"/>
        <v>41230.845416666663</v>
      </c>
    </row>
    <row r="1975" spans="1:20" ht="43.5" x14ac:dyDescent="0.35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20"/>
        <v>257</v>
      </c>
      <c r="P1975">
        <f t="shared" si="121"/>
        <v>247.94</v>
      </c>
      <c r="Q1975" t="s">
        <v>8318</v>
      </c>
      <c r="R1975" t="s">
        <v>8348</v>
      </c>
      <c r="S1975" s="9">
        <f t="shared" si="122"/>
        <v>42549.514629629623</v>
      </c>
      <c r="T1975" s="9">
        <f t="shared" si="123"/>
        <v>42588.083333333336</v>
      </c>
    </row>
    <row r="1976" spans="1:20" ht="43.5" x14ac:dyDescent="0.35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20"/>
        <v>375</v>
      </c>
      <c r="P1976">
        <f t="shared" si="121"/>
        <v>186.81</v>
      </c>
      <c r="Q1976" t="s">
        <v>8318</v>
      </c>
      <c r="R1976" t="s">
        <v>8348</v>
      </c>
      <c r="S1976" s="9">
        <f t="shared" si="122"/>
        <v>41445.125798611109</v>
      </c>
      <c r="T1976" s="9">
        <f t="shared" si="123"/>
        <v>41505.125798611109</v>
      </c>
    </row>
    <row r="1977" spans="1:20" ht="29" x14ac:dyDescent="0.35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20"/>
        <v>209</v>
      </c>
      <c r="P1977">
        <f t="shared" si="121"/>
        <v>131.99</v>
      </c>
      <c r="Q1977" t="s">
        <v>8318</v>
      </c>
      <c r="R1977" t="s">
        <v>8348</v>
      </c>
      <c r="S1977" s="9">
        <f t="shared" si="122"/>
        <v>41313.54688657407</v>
      </c>
      <c r="T1977" s="9">
        <f t="shared" si="123"/>
        <v>41343.54688657407</v>
      </c>
    </row>
    <row r="1978" spans="1:20" ht="29" x14ac:dyDescent="0.35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20"/>
        <v>347</v>
      </c>
      <c r="P1978">
        <f t="shared" si="121"/>
        <v>29.31</v>
      </c>
      <c r="Q1978" t="s">
        <v>8318</v>
      </c>
      <c r="R1978" t="s">
        <v>8348</v>
      </c>
      <c r="S1978" s="9">
        <f t="shared" si="122"/>
        <v>41438.691261574073</v>
      </c>
      <c r="T1978" s="9">
        <f t="shared" si="123"/>
        <v>41468.691261574073</v>
      </c>
    </row>
    <row r="1979" spans="1:20" ht="29" x14ac:dyDescent="0.3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20"/>
        <v>402</v>
      </c>
      <c r="P1979">
        <f t="shared" si="121"/>
        <v>245.02</v>
      </c>
      <c r="Q1979" t="s">
        <v>8318</v>
      </c>
      <c r="R1979" t="s">
        <v>8348</v>
      </c>
      <c r="S1979" s="9">
        <f t="shared" si="122"/>
        <v>42311.008564814816</v>
      </c>
      <c r="T1979" s="9">
        <f t="shared" si="123"/>
        <v>42357.124305555553</v>
      </c>
    </row>
    <row r="1980" spans="1:20" ht="43.5" x14ac:dyDescent="0.35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20"/>
        <v>1027</v>
      </c>
      <c r="P1980">
        <f t="shared" si="121"/>
        <v>1323.25</v>
      </c>
      <c r="Q1980" t="s">
        <v>8318</v>
      </c>
      <c r="R1980" t="s">
        <v>8348</v>
      </c>
      <c r="S1980" s="9">
        <f t="shared" si="122"/>
        <v>41039.017268518517</v>
      </c>
      <c r="T1980" s="9">
        <f t="shared" si="123"/>
        <v>41072.083333333328</v>
      </c>
    </row>
    <row r="1981" spans="1:20" ht="29" x14ac:dyDescent="0.35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20"/>
        <v>115</v>
      </c>
      <c r="P1981">
        <f t="shared" si="121"/>
        <v>282.66000000000003</v>
      </c>
      <c r="Q1981" t="s">
        <v>8318</v>
      </c>
      <c r="R1981" t="s">
        <v>8348</v>
      </c>
      <c r="S1981" s="9">
        <f t="shared" si="122"/>
        <v>42290.25168981481</v>
      </c>
      <c r="T1981" s="9">
        <f t="shared" si="123"/>
        <v>42326.999305555553</v>
      </c>
    </row>
    <row r="1982" spans="1:20" ht="29" x14ac:dyDescent="0.35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20"/>
        <v>355</v>
      </c>
      <c r="P1982">
        <f t="shared" si="121"/>
        <v>91.21</v>
      </c>
      <c r="Q1982" t="s">
        <v>8318</v>
      </c>
      <c r="R1982" t="s">
        <v>8348</v>
      </c>
      <c r="S1982" s="9">
        <f t="shared" si="122"/>
        <v>42423.334050925921</v>
      </c>
      <c r="T1982" s="9">
        <f t="shared" si="123"/>
        <v>42463.292384259257</v>
      </c>
    </row>
    <row r="1983" spans="1:20" ht="43.5" hidden="1" x14ac:dyDescent="0.35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20"/>
        <v>5</v>
      </c>
      <c r="P1983">
        <f t="shared" si="121"/>
        <v>31.75</v>
      </c>
      <c r="Q1983" t="s">
        <v>8337</v>
      </c>
      <c r="R1983" t="s">
        <v>8349</v>
      </c>
      <c r="S1983" s="9">
        <f t="shared" si="122"/>
        <v>41799.516956018517</v>
      </c>
      <c r="T1983" s="9">
        <f t="shared" si="123"/>
        <v>41829.516956018517</v>
      </c>
    </row>
    <row r="1984" spans="1:20" ht="29" hidden="1" x14ac:dyDescent="0.3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9">
        <f t="shared" si="122"/>
        <v>42678.378321759257</v>
      </c>
      <c r="T1984" s="9">
        <f t="shared" si="123"/>
        <v>42708.419988425921</v>
      </c>
    </row>
    <row r="1985" spans="1:20" ht="43.5" hidden="1" x14ac:dyDescent="0.35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20"/>
        <v>4</v>
      </c>
      <c r="P1985">
        <f t="shared" si="121"/>
        <v>88.69</v>
      </c>
      <c r="Q1985" t="s">
        <v>8337</v>
      </c>
      <c r="R1985" t="s">
        <v>8349</v>
      </c>
      <c r="S1985" s="9">
        <f t="shared" si="122"/>
        <v>42592.803449074076</v>
      </c>
      <c r="T1985" s="9">
        <f t="shared" si="123"/>
        <v>42615.083333333336</v>
      </c>
    </row>
    <row r="1986" spans="1:20" ht="58" hidden="1" x14ac:dyDescent="0.35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ref="O1986:O2049" si="124">ROUND((E1986/D1986)*100,0)</f>
        <v>21</v>
      </c>
      <c r="P1986">
        <f t="shared" ref="P1986:P2049" si="125">ROUND(E1986/L1986,2)</f>
        <v>453.14</v>
      </c>
      <c r="Q1986" t="s">
        <v>8337</v>
      </c>
      <c r="R1986" t="s">
        <v>8349</v>
      </c>
      <c r="S1986" s="9">
        <f t="shared" si="122"/>
        <v>41913.581956018512</v>
      </c>
      <c r="T1986" s="9">
        <f t="shared" si="123"/>
        <v>41973.623622685183</v>
      </c>
    </row>
    <row r="1987" spans="1:20" ht="43.5" hidden="1" x14ac:dyDescent="0.35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si="124"/>
        <v>3</v>
      </c>
      <c r="P1987">
        <f t="shared" si="125"/>
        <v>12.75</v>
      </c>
      <c r="Q1987" t="s">
        <v>8337</v>
      </c>
      <c r="R1987" t="s">
        <v>8349</v>
      </c>
      <c r="S1987" s="9">
        <f t="shared" ref="S1987:S2050" si="126">(J1987/86400)+25569+(-5/24)</f>
        <v>42555.490405092591</v>
      </c>
      <c r="T1987" s="9">
        <f t="shared" ref="T1987:T2050" si="127">(I1987/86400)+25569+(-5/24)</f>
        <v>42584.749999999993</v>
      </c>
    </row>
    <row r="1988" spans="1:20" ht="43.5" hidden="1" x14ac:dyDescent="0.35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24"/>
        <v>0</v>
      </c>
      <c r="P1988">
        <f t="shared" si="125"/>
        <v>1</v>
      </c>
      <c r="Q1988" t="s">
        <v>8337</v>
      </c>
      <c r="R1988" t="s">
        <v>8349</v>
      </c>
      <c r="S1988" s="9">
        <f t="shared" si="126"/>
        <v>42413.225497685184</v>
      </c>
      <c r="T1988" s="9">
        <f t="shared" si="127"/>
        <v>42443.183831018519</v>
      </c>
    </row>
    <row r="1989" spans="1:20" ht="29" hidden="1" x14ac:dyDescent="0.35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24"/>
        <v>42</v>
      </c>
      <c r="P1989">
        <f t="shared" si="125"/>
        <v>83.43</v>
      </c>
      <c r="Q1989" t="s">
        <v>8337</v>
      </c>
      <c r="R1989" t="s">
        <v>8349</v>
      </c>
      <c r="S1989" s="9">
        <f t="shared" si="126"/>
        <v>42034.431435185186</v>
      </c>
      <c r="T1989" s="9">
        <f t="shared" si="127"/>
        <v>42064.431435185186</v>
      </c>
    </row>
    <row r="1990" spans="1:20" hidden="1" x14ac:dyDescent="0.35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24"/>
        <v>0</v>
      </c>
      <c r="P1990">
        <f t="shared" si="125"/>
        <v>25</v>
      </c>
      <c r="Q1990" t="s">
        <v>8337</v>
      </c>
      <c r="R1990" t="s">
        <v>8349</v>
      </c>
      <c r="S1990" s="9">
        <f t="shared" si="126"/>
        <v>42206.554884259262</v>
      </c>
      <c r="T1990" s="9">
        <f t="shared" si="127"/>
        <v>42236.554884259262</v>
      </c>
    </row>
    <row r="1991" spans="1:20" ht="43.5" hidden="1" x14ac:dyDescent="0.3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9">
        <f t="shared" si="126"/>
        <v>42685.472314814811</v>
      </c>
      <c r="T1991" s="9">
        <f t="shared" si="127"/>
        <v>42715.472314814811</v>
      </c>
    </row>
    <row r="1992" spans="1:20" ht="43.5" hidden="1" x14ac:dyDescent="0.35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24"/>
        <v>17</v>
      </c>
      <c r="P1992">
        <f t="shared" si="125"/>
        <v>101.8</v>
      </c>
      <c r="Q1992" t="s">
        <v>8337</v>
      </c>
      <c r="R1992" t="s">
        <v>8349</v>
      </c>
      <c r="S1992" s="9">
        <f t="shared" si="126"/>
        <v>42397.987638888888</v>
      </c>
      <c r="T1992" s="9">
        <f t="shared" si="127"/>
        <v>42412.987638888888</v>
      </c>
    </row>
    <row r="1993" spans="1:20" ht="29" hidden="1" x14ac:dyDescent="0.35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24"/>
        <v>7</v>
      </c>
      <c r="P1993">
        <f t="shared" si="125"/>
        <v>46.67</v>
      </c>
      <c r="Q1993" t="s">
        <v>8337</v>
      </c>
      <c r="R1993" t="s">
        <v>8349</v>
      </c>
      <c r="S1993" s="9">
        <f t="shared" si="126"/>
        <v>42167.685023148144</v>
      </c>
      <c r="T1993" s="9">
        <f t="shared" si="127"/>
        <v>42188.685023148144</v>
      </c>
    </row>
    <row r="1994" spans="1:20" ht="29" hidden="1" x14ac:dyDescent="0.35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24"/>
        <v>0</v>
      </c>
      <c r="P1994">
        <f t="shared" si="125"/>
        <v>1</v>
      </c>
      <c r="Q1994" t="s">
        <v>8337</v>
      </c>
      <c r="R1994" t="s">
        <v>8349</v>
      </c>
      <c r="S1994" s="9">
        <f t="shared" si="126"/>
        <v>42022.935081018521</v>
      </c>
      <c r="T1994" s="9">
        <f t="shared" si="127"/>
        <v>42052.935081018521</v>
      </c>
    </row>
    <row r="1995" spans="1:20" ht="43.5" hidden="1" x14ac:dyDescent="0.35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9">
        <f t="shared" si="126"/>
        <v>42329.380057870367</v>
      </c>
      <c r="T1995" s="9">
        <f t="shared" si="127"/>
        <v>42359.380057870367</v>
      </c>
    </row>
    <row r="1996" spans="1:20" ht="43.5" hidden="1" x14ac:dyDescent="0.35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9">
        <f t="shared" si="126"/>
        <v>42650.797939814809</v>
      </c>
      <c r="T1996" s="9">
        <f t="shared" si="127"/>
        <v>42710.839606481481</v>
      </c>
    </row>
    <row r="1997" spans="1:20" ht="43.5" hidden="1" x14ac:dyDescent="0.35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24"/>
        <v>8</v>
      </c>
      <c r="P1997">
        <f t="shared" si="125"/>
        <v>26</v>
      </c>
      <c r="Q1997" t="s">
        <v>8337</v>
      </c>
      <c r="R1997" t="s">
        <v>8349</v>
      </c>
      <c r="S1997" s="9">
        <f t="shared" si="126"/>
        <v>42181.693703703706</v>
      </c>
      <c r="T1997" s="9">
        <f t="shared" si="127"/>
        <v>42201.693703703706</v>
      </c>
    </row>
    <row r="1998" spans="1:20" ht="43.5" hidden="1" x14ac:dyDescent="0.35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9">
        <f t="shared" si="126"/>
        <v>41800.611238425925</v>
      </c>
      <c r="T1998" s="9">
        <f t="shared" si="127"/>
        <v>41830.611238425925</v>
      </c>
    </row>
    <row r="1999" spans="1:20" ht="43.5" hidden="1" x14ac:dyDescent="0.35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9">
        <f t="shared" si="126"/>
        <v>41847.722361111111</v>
      </c>
      <c r="T1999" s="9">
        <f t="shared" si="127"/>
        <v>41877.722361111111</v>
      </c>
    </row>
    <row r="2000" spans="1:20" ht="43.5" hidden="1" x14ac:dyDescent="0.35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24"/>
        <v>26</v>
      </c>
      <c r="P2000">
        <f t="shared" si="125"/>
        <v>218.33</v>
      </c>
      <c r="Q2000" t="s">
        <v>8337</v>
      </c>
      <c r="R2000" t="s">
        <v>8349</v>
      </c>
      <c r="S2000" s="9">
        <f t="shared" si="126"/>
        <v>41806.910162037035</v>
      </c>
      <c r="T2000" s="9">
        <f t="shared" si="127"/>
        <v>41851.910162037035</v>
      </c>
    </row>
    <row r="2001" spans="1:20" ht="29" hidden="1" x14ac:dyDescent="0.3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24"/>
        <v>1</v>
      </c>
      <c r="P2001">
        <f t="shared" si="125"/>
        <v>33.71</v>
      </c>
      <c r="Q2001" t="s">
        <v>8337</v>
      </c>
      <c r="R2001" t="s">
        <v>8349</v>
      </c>
      <c r="S2001" s="9">
        <f t="shared" si="126"/>
        <v>41926.274398148147</v>
      </c>
      <c r="T2001" s="9">
        <f t="shared" si="127"/>
        <v>41956.316064814811</v>
      </c>
    </row>
    <row r="2002" spans="1:20" ht="43.5" hidden="1" x14ac:dyDescent="0.35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24"/>
        <v>13</v>
      </c>
      <c r="P2002">
        <f t="shared" si="125"/>
        <v>25</v>
      </c>
      <c r="Q2002" t="s">
        <v>8337</v>
      </c>
      <c r="R2002" t="s">
        <v>8349</v>
      </c>
      <c r="S2002" s="9">
        <f t="shared" si="126"/>
        <v>42345.743206018517</v>
      </c>
      <c r="T2002" s="9">
        <f t="shared" si="127"/>
        <v>42375.743206018517</v>
      </c>
    </row>
    <row r="2003" spans="1:20" ht="29" x14ac:dyDescent="0.35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24"/>
        <v>382</v>
      </c>
      <c r="P2003">
        <f t="shared" si="125"/>
        <v>128.38999999999999</v>
      </c>
      <c r="Q2003" t="s">
        <v>8318</v>
      </c>
      <c r="R2003" t="s">
        <v>8348</v>
      </c>
      <c r="S2003" s="9">
        <f t="shared" si="126"/>
        <v>42136.001342592594</v>
      </c>
      <c r="T2003" s="9">
        <f t="shared" si="127"/>
        <v>42167.624999999993</v>
      </c>
    </row>
    <row r="2004" spans="1:20" ht="43.5" x14ac:dyDescent="0.3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24"/>
        <v>217</v>
      </c>
      <c r="P2004">
        <f t="shared" si="125"/>
        <v>78.83</v>
      </c>
      <c r="Q2004" t="s">
        <v>8318</v>
      </c>
      <c r="R2004" t="s">
        <v>8348</v>
      </c>
      <c r="S2004" s="9">
        <f t="shared" si="126"/>
        <v>42728.503969907404</v>
      </c>
      <c r="T2004" s="9">
        <f t="shared" si="127"/>
        <v>42758.503969907404</v>
      </c>
    </row>
    <row r="2005" spans="1:20" ht="43.5" x14ac:dyDescent="0.35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24"/>
        <v>312</v>
      </c>
      <c r="P2005">
        <f t="shared" si="125"/>
        <v>91.76</v>
      </c>
      <c r="Q2005" t="s">
        <v>8318</v>
      </c>
      <c r="R2005" t="s">
        <v>8348</v>
      </c>
      <c r="S2005" s="9">
        <f t="shared" si="126"/>
        <v>40346.917268518519</v>
      </c>
      <c r="T2005" s="9">
        <f t="shared" si="127"/>
        <v>40361.75</v>
      </c>
    </row>
    <row r="2006" spans="1:20" ht="43.5" x14ac:dyDescent="0.35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24"/>
        <v>234</v>
      </c>
      <c r="P2006">
        <f t="shared" si="125"/>
        <v>331.1</v>
      </c>
      <c r="Q2006" t="s">
        <v>8318</v>
      </c>
      <c r="R2006" t="s">
        <v>8348</v>
      </c>
      <c r="S2006" s="9">
        <f t="shared" si="126"/>
        <v>41800.396562499998</v>
      </c>
      <c r="T2006" s="9">
        <f t="shared" si="127"/>
        <v>41830.396562499998</v>
      </c>
    </row>
    <row r="2007" spans="1:20" ht="43.5" x14ac:dyDescent="0.35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24"/>
        <v>124</v>
      </c>
      <c r="P2007">
        <f t="shared" si="125"/>
        <v>194.26</v>
      </c>
      <c r="Q2007" t="s">
        <v>8318</v>
      </c>
      <c r="R2007" t="s">
        <v>8348</v>
      </c>
      <c r="S2007" s="9">
        <f t="shared" si="126"/>
        <v>41535.604374999995</v>
      </c>
      <c r="T2007" s="9">
        <f t="shared" si="127"/>
        <v>41562.957638888889</v>
      </c>
    </row>
    <row r="2008" spans="1:20" ht="43.5" x14ac:dyDescent="0.35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24"/>
        <v>248</v>
      </c>
      <c r="P2008">
        <f t="shared" si="125"/>
        <v>408.98</v>
      </c>
      <c r="Q2008" t="s">
        <v>8318</v>
      </c>
      <c r="R2008" t="s">
        <v>8348</v>
      </c>
      <c r="S2008" s="9">
        <f t="shared" si="126"/>
        <v>41941.292187499996</v>
      </c>
      <c r="T2008" s="9">
        <f t="shared" si="127"/>
        <v>41976.333854166667</v>
      </c>
    </row>
    <row r="2009" spans="1:20" ht="43.5" x14ac:dyDescent="0.35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24"/>
        <v>116</v>
      </c>
      <c r="P2009">
        <f t="shared" si="125"/>
        <v>84.46</v>
      </c>
      <c r="Q2009" t="s">
        <v>8318</v>
      </c>
      <c r="R2009" t="s">
        <v>8348</v>
      </c>
      <c r="S2009" s="9">
        <f t="shared" si="126"/>
        <v>40347.629467592589</v>
      </c>
      <c r="T2009" s="9">
        <f t="shared" si="127"/>
        <v>40413.958333333328</v>
      </c>
    </row>
    <row r="2010" spans="1:20" ht="43.5" x14ac:dyDescent="0.35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24"/>
        <v>117</v>
      </c>
      <c r="P2010">
        <f t="shared" si="125"/>
        <v>44.85</v>
      </c>
      <c r="Q2010" t="s">
        <v>8318</v>
      </c>
      <c r="R2010" t="s">
        <v>8348</v>
      </c>
      <c r="S2010" s="9">
        <f t="shared" si="126"/>
        <v>40761.396087962959</v>
      </c>
      <c r="T2010" s="9">
        <f t="shared" si="127"/>
        <v>40805.396087962959</v>
      </c>
    </row>
    <row r="2011" spans="1:20" ht="43.5" x14ac:dyDescent="0.35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24"/>
        <v>305</v>
      </c>
      <c r="P2011">
        <f t="shared" si="125"/>
        <v>383.36</v>
      </c>
      <c r="Q2011" t="s">
        <v>8318</v>
      </c>
      <c r="R2011" t="s">
        <v>8348</v>
      </c>
      <c r="S2011" s="9">
        <f t="shared" si="126"/>
        <v>42661.115081018514</v>
      </c>
      <c r="T2011" s="9">
        <f t="shared" si="127"/>
        <v>42697.156747685185</v>
      </c>
    </row>
    <row r="2012" spans="1:20" ht="29" x14ac:dyDescent="0.35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24"/>
        <v>320</v>
      </c>
      <c r="P2012">
        <f t="shared" si="125"/>
        <v>55.28</v>
      </c>
      <c r="Q2012" t="s">
        <v>8318</v>
      </c>
      <c r="R2012" t="s">
        <v>8348</v>
      </c>
      <c r="S2012" s="9">
        <f t="shared" si="126"/>
        <v>42570.788090277776</v>
      </c>
      <c r="T2012" s="9">
        <f t="shared" si="127"/>
        <v>42600.788090277776</v>
      </c>
    </row>
    <row r="2013" spans="1:20" ht="43.5" x14ac:dyDescent="0.3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24"/>
        <v>820</v>
      </c>
      <c r="P2013">
        <f t="shared" si="125"/>
        <v>422.02</v>
      </c>
      <c r="Q2013" t="s">
        <v>8318</v>
      </c>
      <c r="R2013" t="s">
        <v>8348</v>
      </c>
      <c r="S2013" s="9">
        <f t="shared" si="126"/>
        <v>42347.150150462963</v>
      </c>
      <c r="T2013" s="9">
        <f t="shared" si="127"/>
        <v>42380.749999999993</v>
      </c>
    </row>
    <row r="2014" spans="1:20" ht="43.5" x14ac:dyDescent="0.3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24"/>
        <v>235</v>
      </c>
      <c r="P2014">
        <f t="shared" si="125"/>
        <v>64.180000000000007</v>
      </c>
      <c r="Q2014" t="s">
        <v>8318</v>
      </c>
      <c r="R2014" t="s">
        <v>8348</v>
      </c>
      <c r="S2014" s="9">
        <f t="shared" si="126"/>
        <v>42010.613900462959</v>
      </c>
      <c r="T2014" s="9">
        <f t="shared" si="127"/>
        <v>42040.613900462959</v>
      </c>
    </row>
    <row r="2015" spans="1:20" ht="43.5" x14ac:dyDescent="0.35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24"/>
        <v>495</v>
      </c>
      <c r="P2015">
        <f t="shared" si="125"/>
        <v>173.58</v>
      </c>
      <c r="Q2015" t="s">
        <v>8318</v>
      </c>
      <c r="R2015" t="s">
        <v>8348</v>
      </c>
      <c r="S2015" s="9">
        <f t="shared" si="126"/>
        <v>42499.752476851849</v>
      </c>
      <c r="T2015" s="9">
        <f t="shared" si="127"/>
        <v>42559.752476851849</v>
      </c>
    </row>
    <row r="2016" spans="1:20" ht="43.5" x14ac:dyDescent="0.3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24"/>
        <v>7814</v>
      </c>
      <c r="P2016">
        <f t="shared" si="125"/>
        <v>88.6</v>
      </c>
      <c r="Q2016" t="s">
        <v>8318</v>
      </c>
      <c r="R2016" t="s">
        <v>8348</v>
      </c>
      <c r="S2016" s="9">
        <f t="shared" si="126"/>
        <v>41324.006238425922</v>
      </c>
      <c r="T2016" s="9">
        <f t="shared" si="127"/>
        <v>41357.964571759258</v>
      </c>
    </row>
    <row r="2017" spans="1:20" ht="43.5" x14ac:dyDescent="0.3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24"/>
        <v>113</v>
      </c>
      <c r="P2017">
        <f t="shared" si="125"/>
        <v>50.22</v>
      </c>
      <c r="Q2017" t="s">
        <v>8318</v>
      </c>
      <c r="R2017" t="s">
        <v>8348</v>
      </c>
      <c r="S2017" s="9">
        <f t="shared" si="126"/>
        <v>40765.668553240735</v>
      </c>
      <c r="T2017" s="9">
        <f t="shared" si="127"/>
        <v>40795.668553240735</v>
      </c>
    </row>
    <row r="2018" spans="1:20" ht="29" x14ac:dyDescent="0.35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24"/>
        <v>922</v>
      </c>
      <c r="P2018">
        <f t="shared" si="125"/>
        <v>192.39</v>
      </c>
      <c r="Q2018" t="s">
        <v>8318</v>
      </c>
      <c r="R2018" t="s">
        <v>8348</v>
      </c>
      <c r="S2018" s="9">
        <f t="shared" si="126"/>
        <v>41312.672442129631</v>
      </c>
      <c r="T2018" s="9">
        <f t="shared" si="127"/>
        <v>41342.672442129631</v>
      </c>
    </row>
    <row r="2019" spans="1:20" ht="43.5" x14ac:dyDescent="0.35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24"/>
        <v>125</v>
      </c>
      <c r="P2019">
        <f t="shared" si="125"/>
        <v>73.42</v>
      </c>
      <c r="Q2019" t="s">
        <v>8318</v>
      </c>
      <c r="R2019" t="s">
        <v>8348</v>
      </c>
      <c r="S2019" s="9">
        <f t="shared" si="126"/>
        <v>40960.849016203698</v>
      </c>
      <c r="T2019" s="9">
        <f t="shared" si="127"/>
        <v>40991.958333333328</v>
      </c>
    </row>
    <row r="2020" spans="1:20" ht="43.5" x14ac:dyDescent="0.35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24"/>
        <v>102</v>
      </c>
      <c r="P2020">
        <f t="shared" si="125"/>
        <v>147.68</v>
      </c>
      <c r="Q2020" t="s">
        <v>8318</v>
      </c>
      <c r="R2020" t="s">
        <v>8348</v>
      </c>
      <c r="S2020" s="9">
        <f t="shared" si="126"/>
        <v>42199.157511574071</v>
      </c>
      <c r="T2020" s="9">
        <f t="shared" si="127"/>
        <v>42229.157511574071</v>
      </c>
    </row>
    <row r="2021" spans="1:20" ht="43.5" x14ac:dyDescent="0.35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24"/>
        <v>485</v>
      </c>
      <c r="P2021">
        <f t="shared" si="125"/>
        <v>108.97</v>
      </c>
      <c r="Q2021" t="s">
        <v>8318</v>
      </c>
      <c r="R2021" t="s">
        <v>8348</v>
      </c>
      <c r="S2021" s="9">
        <f t="shared" si="126"/>
        <v>42605.500243055554</v>
      </c>
      <c r="T2021" s="9">
        <f t="shared" si="127"/>
        <v>42635.500243055554</v>
      </c>
    </row>
    <row r="2022" spans="1:20" ht="43.5" x14ac:dyDescent="0.35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24"/>
        <v>192</v>
      </c>
      <c r="P2022">
        <f t="shared" si="125"/>
        <v>23.65</v>
      </c>
      <c r="Q2022" t="s">
        <v>8318</v>
      </c>
      <c r="R2022" t="s">
        <v>8348</v>
      </c>
      <c r="S2022" s="9">
        <f t="shared" si="126"/>
        <v>41736.889166666668</v>
      </c>
      <c r="T2022" s="9">
        <f t="shared" si="127"/>
        <v>41773.75277777778</v>
      </c>
    </row>
    <row r="2023" spans="1:20" ht="43.5" x14ac:dyDescent="0.35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24"/>
        <v>281</v>
      </c>
      <c r="P2023">
        <f t="shared" si="125"/>
        <v>147.94999999999999</v>
      </c>
      <c r="Q2023" t="s">
        <v>8318</v>
      </c>
      <c r="R2023" t="s">
        <v>8348</v>
      </c>
      <c r="S2023" s="9">
        <f t="shared" si="126"/>
        <v>41860.862233796295</v>
      </c>
      <c r="T2023" s="9">
        <f t="shared" si="127"/>
        <v>41905.862233796295</v>
      </c>
    </row>
    <row r="2024" spans="1:20" ht="43.5" x14ac:dyDescent="0.35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24"/>
        <v>125</v>
      </c>
      <c r="P2024">
        <f t="shared" si="125"/>
        <v>385.04</v>
      </c>
      <c r="Q2024" t="s">
        <v>8318</v>
      </c>
      <c r="R2024" t="s">
        <v>8348</v>
      </c>
      <c r="S2024" s="9">
        <f t="shared" si="126"/>
        <v>42502.36078703704</v>
      </c>
      <c r="T2024" s="9">
        <f t="shared" si="127"/>
        <v>42532.36078703704</v>
      </c>
    </row>
    <row r="2025" spans="1:20" ht="43.5" x14ac:dyDescent="0.35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24"/>
        <v>161</v>
      </c>
      <c r="P2025">
        <f t="shared" si="125"/>
        <v>457.39</v>
      </c>
      <c r="Q2025" t="s">
        <v>8318</v>
      </c>
      <c r="R2025" t="s">
        <v>8348</v>
      </c>
      <c r="S2025" s="9">
        <f t="shared" si="126"/>
        <v>42136.212418981479</v>
      </c>
      <c r="T2025" s="9">
        <f t="shared" si="127"/>
        <v>42166.212418981479</v>
      </c>
    </row>
    <row r="2026" spans="1:20" ht="43.5" x14ac:dyDescent="0.35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24"/>
        <v>585</v>
      </c>
      <c r="P2026">
        <f t="shared" si="125"/>
        <v>222.99</v>
      </c>
      <c r="Q2026" t="s">
        <v>8318</v>
      </c>
      <c r="R2026" t="s">
        <v>8348</v>
      </c>
      <c r="S2026" s="9">
        <f t="shared" si="126"/>
        <v>41099.758611111109</v>
      </c>
      <c r="T2026" s="9">
        <f t="shared" si="127"/>
        <v>41133.916666666664</v>
      </c>
    </row>
    <row r="2027" spans="1:20" ht="43.5" x14ac:dyDescent="0.35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24"/>
        <v>201</v>
      </c>
      <c r="P2027">
        <f t="shared" si="125"/>
        <v>220.74</v>
      </c>
      <c r="Q2027" t="s">
        <v>8318</v>
      </c>
      <c r="R2027" t="s">
        <v>8348</v>
      </c>
      <c r="S2027" s="9">
        <f t="shared" si="126"/>
        <v>42135.976226851846</v>
      </c>
      <c r="T2027" s="9">
        <f t="shared" si="127"/>
        <v>42165.976226851846</v>
      </c>
    </row>
    <row r="2028" spans="1:20" ht="29" x14ac:dyDescent="0.35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24"/>
        <v>133</v>
      </c>
      <c r="P2028">
        <f t="shared" si="125"/>
        <v>73.5</v>
      </c>
      <c r="Q2028" t="s">
        <v>8318</v>
      </c>
      <c r="R2028" t="s">
        <v>8348</v>
      </c>
      <c r="S2028" s="9">
        <f t="shared" si="126"/>
        <v>41704.527604166666</v>
      </c>
      <c r="T2028" s="9">
        <f t="shared" si="127"/>
        <v>41749.957638888889</v>
      </c>
    </row>
    <row r="2029" spans="1:20" ht="43.5" x14ac:dyDescent="0.3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24"/>
        <v>120</v>
      </c>
      <c r="P2029">
        <f t="shared" si="125"/>
        <v>223.1</v>
      </c>
      <c r="Q2029" t="s">
        <v>8318</v>
      </c>
      <c r="R2029" t="s">
        <v>8348</v>
      </c>
      <c r="S2029" s="9">
        <f t="shared" si="126"/>
        <v>42048.605543981474</v>
      </c>
      <c r="T2029" s="9">
        <f t="shared" si="127"/>
        <v>42093.563877314817</v>
      </c>
    </row>
    <row r="2030" spans="1:20" ht="29" x14ac:dyDescent="0.35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24"/>
        <v>126</v>
      </c>
      <c r="P2030">
        <f t="shared" si="125"/>
        <v>47.91</v>
      </c>
      <c r="Q2030" t="s">
        <v>8318</v>
      </c>
      <c r="R2030" t="s">
        <v>8348</v>
      </c>
      <c r="S2030" s="9">
        <f t="shared" si="126"/>
        <v>40215.710717592592</v>
      </c>
      <c r="T2030" s="9">
        <f t="shared" si="127"/>
        <v>40252.704861111109</v>
      </c>
    </row>
    <row r="2031" spans="1:20" ht="29" x14ac:dyDescent="0.35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24"/>
        <v>361</v>
      </c>
      <c r="P2031">
        <f t="shared" si="125"/>
        <v>96.06</v>
      </c>
      <c r="Q2031" t="s">
        <v>8318</v>
      </c>
      <c r="R2031" t="s">
        <v>8348</v>
      </c>
      <c r="S2031" s="9">
        <f t="shared" si="126"/>
        <v>41847.813437500001</v>
      </c>
      <c r="T2031" s="9">
        <f t="shared" si="127"/>
        <v>41877.813437500001</v>
      </c>
    </row>
    <row r="2032" spans="1:20" ht="43.5" x14ac:dyDescent="0.3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24"/>
        <v>226</v>
      </c>
      <c r="P2032">
        <f t="shared" si="125"/>
        <v>118.61</v>
      </c>
      <c r="Q2032" t="s">
        <v>8318</v>
      </c>
      <c r="R2032" t="s">
        <v>8348</v>
      </c>
      <c r="S2032" s="9">
        <f t="shared" si="126"/>
        <v>41212.788148148145</v>
      </c>
      <c r="T2032" s="9">
        <f t="shared" si="127"/>
        <v>41242.788148148145</v>
      </c>
    </row>
    <row r="2033" spans="1:20" ht="29" x14ac:dyDescent="0.35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24"/>
        <v>120</v>
      </c>
      <c r="P2033">
        <f t="shared" si="125"/>
        <v>118.45</v>
      </c>
      <c r="Q2033" t="s">
        <v>8318</v>
      </c>
      <c r="R2033" t="s">
        <v>8348</v>
      </c>
      <c r="S2033" s="9">
        <f t="shared" si="126"/>
        <v>41975.120983796289</v>
      </c>
      <c r="T2033" s="9">
        <f t="shared" si="127"/>
        <v>42012.833333333336</v>
      </c>
    </row>
    <row r="2034" spans="1:20" ht="43.5" x14ac:dyDescent="0.35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24"/>
        <v>304</v>
      </c>
      <c r="P2034">
        <f t="shared" si="125"/>
        <v>143.21</v>
      </c>
      <c r="Q2034" t="s">
        <v>8318</v>
      </c>
      <c r="R2034" t="s">
        <v>8348</v>
      </c>
      <c r="S2034" s="9">
        <f t="shared" si="126"/>
        <v>42689.35733796296</v>
      </c>
      <c r="T2034" s="9">
        <f t="shared" si="127"/>
        <v>42718.999999999993</v>
      </c>
    </row>
    <row r="2035" spans="1:20" ht="43.5" x14ac:dyDescent="0.35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24"/>
        <v>179</v>
      </c>
      <c r="P2035">
        <f t="shared" si="125"/>
        <v>282.72000000000003</v>
      </c>
      <c r="Q2035" t="s">
        <v>8318</v>
      </c>
      <c r="R2035" t="s">
        <v>8348</v>
      </c>
      <c r="S2035" s="9">
        <f t="shared" si="126"/>
        <v>41724.874050925922</v>
      </c>
      <c r="T2035" s="9">
        <f t="shared" si="127"/>
        <v>41754.874050925922</v>
      </c>
    </row>
    <row r="2036" spans="1:20" ht="43.5" x14ac:dyDescent="0.35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24"/>
        <v>387</v>
      </c>
      <c r="P2036">
        <f t="shared" si="125"/>
        <v>593.94000000000005</v>
      </c>
      <c r="Q2036" t="s">
        <v>8318</v>
      </c>
      <c r="R2036" t="s">
        <v>8348</v>
      </c>
      <c r="S2036" s="9">
        <f t="shared" si="126"/>
        <v>42075.921678240738</v>
      </c>
      <c r="T2036" s="9">
        <f t="shared" si="127"/>
        <v>42131.081944444442</v>
      </c>
    </row>
    <row r="2037" spans="1:20" ht="43.5" x14ac:dyDescent="0.35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24"/>
        <v>211</v>
      </c>
      <c r="P2037">
        <f t="shared" si="125"/>
        <v>262.16000000000003</v>
      </c>
      <c r="Q2037" t="s">
        <v>8318</v>
      </c>
      <c r="R2037" t="s">
        <v>8348</v>
      </c>
      <c r="S2037" s="9">
        <f t="shared" si="126"/>
        <v>42311.41674768518</v>
      </c>
      <c r="T2037" s="9">
        <f t="shared" si="127"/>
        <v>42356.833333333336</v>
      </c>
    </row>
    <row r="2038" spans="1:20" ht="43.5" x14ac:dyDescent="0.35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24"/>
        <v>132</v>
      </c>
      <c r="P2038">
        <f t="shared" si="125"/>
        <v>46.58</v>
      </c>
      <c r="Q2038" t="s">
        <v>8318</v>
      </c>
      <c r="R2038" t="s">
        <v>8348</v>
      </c>
      <c r="S2038" s="9">
        <f t="shared" si="126"/>
        <v>41738.656469907401</v>
      </c>
      <c r="T2038" s="9">
        <f t="shared" si="127"/>
        <v>41768.656469907401</v>
      </c>
    </row>
    <row r="2039" spans="1:20" ht="29" x14ac:dyDescent="0.3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24"/>
        <v>300</v>
      </c>
      <c r="P2039">
        <f t="shared" si="125"/>
        <v>70.040000000000006</v>
      </c>
      <c r="Q2039" t="s">
        <v>8318</v>
      </c>
      <c r="R2039" t="s">
        <v>8348</v>
      </c>
      <c r="S2039" s="9">
        <f t="shared" si="126"/>
        <v>41578.001770833333</v>
      </c>
      <c r="T2039" s="9">
        <f t="shared" si="127"/>
        <v>41638.043437499997</v>
      </c>
    </row>
    <row r="2040" spans="1:20" ht="43.5" x14ac:dyDescent="0.35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24"/>
        <v>421</v>
      </c>
      <c r="P2040">
        <f t="shared" si="125"/>
        <v>164.91</v>
      </c>
      <c r="Q2040" t="s">
        <v>8318</v>
      </c>
      <c r="R2040" t="s">
        <v>8348</v>
      </c>
      <c r="S2040" s="9">
        <f t="shared" si="126"/>
        <v>41424.062743055554</v>
      </c>
      <c r="T2040" s="9">
        <f t="shared" si="127"/>
        <v>41456.541666666664</v>
      </c>
    </row>
    <row r="2041" spans="1:20" ht="29" x14ac:dyDescent="0.35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24"/>
        <v>136</v>
      </c>
      <c r="P2041">
        <f t="shared" si="125"/>
        <v>449.26</v>
      </c>
      <c r="Q2041" t="s">
        <v>8318</v>
      </c>
      <c r="R2041" t="s">
        <v>8348</v>
      </c>
      <c r="S2041" s="9">
        <f t="shared" si="126"/>
        <v>42675.23061342592</v>
      </c>
      <c r="T2041" s="9">
        <f t="shared" si="127"/>
        <v>42704.999305555553</v>
      </c>
    </row>
    <row r="2042" spans="1:20" ht="29" x14ac:dyDescent="0.35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24"/>
        <v>248</v>
      </c>
      <c r="P2042">
        <f t="shared" si="125"/>
        <v>27.47</v>
      </c>
      <c r="Q2042" t="s">
        <v>8318</v>
      </c>
      <c r="R2042" t="s">
        <v>8348</v>
      </c>
      <c r="S2042" s="9">
        <f t="shared" si="126"/>
        <v>41578.718784722216</v>
      </c>
      <c r="T2042" s="9">
        <f t="shared" si="127"/>
        <v>41593.760451388887</v>
      </c>
    </row>
    <row r="2043" spans="1:20" ht="43.5" x14ac:dyDescent="0.35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24"/>
        <v>182</v>
      </c>
      <c r="P2043">
        <f t="shared" si="125"/>
        <v>143.97999999999999</v>
      </c>
      <c r="Q2043" t="s">
        <v>8318</v>
      </c>
      <c r="R2043" t="s">
        <v>8348</v>
      </c>
      <c r="S2043" s="9">
        <f t="shared" si="126"/>
        <v>42654.317442129628</v>
      </c>
      <c r="T2043" s="9">
        <f t="shared" si="127"/>
        <v>42684.359108796292</v>
      </c>
    </row>
    <row r="2044" spans="1:20" ht="43.5" x14ac:dyDescent="0.3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24"/>
        <v>124</v>
      </c>
      <c r="P2044">
        <f t="shared" si="125"/>
        <v>88.24</v>
      </c>
      <c r="Q2044" t="s">
        <v>8318</v>
      </c>
      <c r="R2044" t="s">
        <v>8348</v>
      </c>
      <c r="S2044" s="9">
        <f t="shared" si="126"/>
        <v>42331.499699074069</v>
      </c>
      <c r="T2044" s="9">
        <f t="shared" si="127"/>
        <v>42391.499699074069</v>
      </c>
    </row>
    <row r="2045" spans="1:20" ht="43.5" x14ac:dyDescent="0.35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24"/>
        <v>506</v>
      </c>
      <c r="P2045">
        <f t="shared" si="125"/>
        <v>36.33</v>
      </c>
      <c r="Q2045" t="s">
        <v>8318</v>
      </c>
      <c r="R2045" t="s">
        <v>8348</v>
      </c>
      <c r="S2045" s="9">
        <f t="shared" si="126"/>
        <v>42660.968483796292</v>
      </c>
      <c r="T2045" s="9">
        <f t="shared" si="127"/>
        <v>42714.999305555553</v>
      </c>
    </row>
    <row r="2046" spans="1:20" ht="43.5" x14ac:dyDescent="0.35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24"/>
        <v>108</v>
      </c>
      <c r="P2046">
        <f t="shared" si="125"/>
        <v>90.18</v>
      </c>
      <c r="Q2046" t="s">
        <v>8318</v>
      </c>
      <c r="R2046" t="s">
        <v>8348</v>
      </c>
      <c r="S2046" s="9">
        <f t="shared" si="126"/>
        <v>42138.475856481477</v>
      </c>
      <c r="T2046" s="9">
        <f t="shared" si="127"/>
        <v>42168.475856481477</v>
      </c>
    </row>
    <row r="2047" spans="1:20" ht="43.5" x14ac:dyDescent="0.35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24"/>
        <v>819</v>
      </c>
      <c r="P2047">
        <f t="shared" si="125"/>
        <v>152.62</v>
      </c>
      <c r="Q2047" t="s">
        <v>8318</v>
      </c>
      <c r="R2047" t="s">
        <v>8348</v>
      </c>
      <c r="S2047" s="9">
        <f t="shared" si="126"/>
        <v>41068.880173611113</v>
      </c>
      <c r="T2047" s="9">
        <f t="shared" si="127"/>
        <v>41098.880173611113</v>
      </c>
    </row>
    <row r="2048" spans="1:20" ht="43.5" x14ac:dyDescent="0.35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24"/>
        <v>121</v>
      </c>
      <c r="P2048">
        <f t="shared" si="125"/>
        <v>55.81</v>
      </c>
      <c r="Q2048" t="s">
        <v>8318</v>
      </c>
      <c r="R2048" t="s">
        <v>8348</v>
      </c>
      <c r="S2048" s="9">
        <f t="shared" si="126"/>
        <v>41386.963472222218</v>
      </c>
      <c r="T2048" s="9">
        <f t="shared" si="127"/>
        <v>41416.963472222218</v>
      </c>
    </row>
    <row r="2049" spans="1:20" ht="43.5" x14ac:dyDescent="0.35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24"/>
        <v>103</v>
      </c>
      <c r="P2049">
        <f t="shared" si="125"/>
        <v>227.85</v>
      </c>
      <c r="Q2049" t="s">
        <v>8318</v>
      </c>
      <c r="R2049" t="s">
        <v>8348</v>
      </c>
      <c r="S2049" s="9">
        <f t="shared" si="126"/>
        <v>42081.695254629631</v>
      </c>
      <c r="T2049" s="9">
        <f t="shared" si="127"/>
        <v>42110.791666666664</v>
      </c>
    </row>
    <row r="2050" spans="1:20" ht="43.5" x14ac:dyDescent="0.35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ref="O2050:O2113" si="128">ROUND((E2050/D2050)*100,0)</f>
        <v>148</v>
      </c>
      <c r="P2050">
        <f t="shared" ref="P2050:P2113" si="129">ROUND(E2050/L2050,2)</f>
        <v>91.83</v>
      </c>
      <c r="Q2050" t="s">
        <v>8318</v>
      </c>
      <c r="R2050" t="s">
        <v>8348</v>
      </c>
      <c r="S2050" s="9">
        <f t="shared" si="126"/>
        <v>41387.443182870367</v>
      </c>
      <c r="T2050" s="9">
        <f t="shared" si="127"/>
        <v>41417.443182870367</v>
      </c>
    </row>
    <row r="2051" spans="1:20" x14ac:dyDescent="0.35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si="128"/>
        <v>120</v>
      </c>
      <c r="P2051">
        <f t="shared" si="129"/>
        <v>80.989999999999995</v>
      </c>
      <c r="Q2051" t="s">
        <v>8318</v>
      </c>
      <c r="R2051" t="s">
        <v>8348</v>
      </c>
      <c r="S2051" s="9">
        <f t="shared" ref="S2051:S2114" si="130">(J2051/86400)+25569+(-5/24)</f>
        <v>41575.319016203699</v>
      </c>
      <c r="T2051" s="9">
        <f t="shared" ref="T2051:T2114" si="131">(I2051/86400)+25569+(-5/24)</f>
        <v>41610.749305555553</v>
      </c>
    </row>
    <row r="2052" spans="1:20" ht="43.5" x14ac:dyDescent="0.35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28"/>
        <v>473</v>
      </c>
      <c r="P2052">
        <f t="shared" si="129"/>
        <v>278.39</v>
      </c>
      <c r="Q2052" t="s">
        <v>8318</v>
      </c>
      <c r="R2052" t="s">
        <v>8348</v>
      </c>
      <c r="S2052" s="9">
        <f t="shared" si="130"/>
        <v>42114.863171296289</v>
      </c>
      <c r="T2052" s="9">
        <f t="shared" si="131"/>
        <v>42154.863171296289</v>
      </c>
    </row>
    <row r="2053" spans="1:20" ht="43.5" x14ac:dyDescent="0.35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28"/>
        <v>130</v>
      </c>
      <c r="P2053">
        <f t="shared" si="129"/>
        <v>43.1</v>
      </c>
      <c r="Q2053" t="s">
        <v>8318</v>
      </c>
      <c r="R2053" t="s">
        <v>8348</v>
      </c>
      <c r="S2053" s="9">
        <f t="shared" si="130"/>
        <v>41603.814085648148</v>
      </c>
      <c r="T2053" s="9">
        <f t="shared" si="131"/>
        <v>41633.814085648148</v>
      </c>
    </row>
    <row r="2054" spans="1:20" ht="43.5" x14ac:dyDescent="0.35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28"/>
        <v>353</v>
      </c>
      <c r="P2054">
        <f t="shared" si="129"/>
        <v>326.29000000000002</v>
      </c>
      <c r="Q2054" t="s">
        <v>8318</v>
      </c>
      <c r="R2054" t="s">
        <v>8348</v>
      </c>
      <c r="S2054" s="9">
        <f t="shared" si="130"/>
        <v>42374.875613425924</v>
      </c>
      <c r="T2054" s="9">
        <f t="shared" si="131"/>
        <v>42419.875613425924</v>
      </c>
    </row>
    <row r="2055" spans="1:20" ht="43.5" x14ac:dyDescent="0.35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28"/>
        <v>101</v>
      </c>
      <c r="P2055">
        <f t="shared" si="129"/>
        <v>41.74</v>
      </c>
      <c r="Q2055" t="s">
        <v>8318</v>
      </c>
      <c r="R2055" t="s">
        <v>8348</v>
      </c>
      <c r="S2055" s="9">
        <f t="shared" si="130"/>
        <v>42303.409155092588</v>
      </c>
      <c r="T2055" s="9">
        <f t="shared" si="131"/>
        <v>42333.450821759259</v>
      </c>
    </row>
    <row r="2056" spans="1:20" ht="43.5" x14ac:dyDescent="0.35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28"/>
        <v>114</v>
      </c>
      <c r="P2056">
        <f t="shared" si="129"/>
        <v>64.02</v>
      </c>
      <c r="Q2056" t="s">
        <v>8318</v>
      </c>
      <c r="R2056" t="s">
        <v>8348</v>
      </c>
      <c r="S2056" s="9">
        <f t="shared" si="130"/>
        <v>41731.312615740739</v>
      </c>
      <c r="T2056" s="9">
        <f t="shared" si="131"/>
        <v>41761.312615740739</v>
      </c>
    </row>
    <row r="2057" spans="1:20" ht="43.5" x14ac:dyDescent="0.35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28"/>
        <v>167</v>
      </c>
      <c r="P2057">
        <f t="shared" si="129"/>
        <v>99.46</v>
      </c>
      <c r="Q2057" t="s">
        <v>8318</v>
      </c>
      <c r="R2057" t="s">
        <v>8348</v>
      </c>
      <c r="S2057" s="9">
        <f t="shared" si="130"/>
        <v>41946.465775462959</v>
      </c>
      <c r="T2057" s="9">
        <f t="shared" si="131"/>
        <v>41975.958333333336</v>
      </c>
    </row>
    <row r="2058" spans="1:20" ht="43.5" x14ac:dyDescent="0.3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28"/>
        <v>153</v>
      </c>
      <c r="P2058">
        <f t="shared" si="129"/>
        <v>138.49</v>
      </c>
      <c r="Q2058" t="s">
        <v>8318</v>
      </c>
      <c r="R2058" t="s">
        <v>8348</v>
      </c>
      <c r="S2058" s="9">
        <f t="shared" si="130"/>
        <v>41351.552569444444</v>
      </c>
      <c r="T2058" s="9">
        <f t="shared" si="131"/>
        <v>41381.552569444444</v>
      </c>
    </row>
    <row r="2059" spans="1:20" ht="43.5" x14ac:dyDescent="0.35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28"/>
        <v>202</v>
      </c>
      <c r="P2059">
        <f t="shared" si="129"/>
        <v>45.55</v>
      </c>
      <c r="Q2059" t="s">
        <v>8318</v>
      </c>
      <c r="R2059" t="s">
        <v>8348</v>
      </c>
      <c r="S2059" s="9">
        <f t="shared" si="130"/>
        <v>42396.286249999997</v>
      </c>
      <c r="T2059" s="9">
        <f t="shared" si="131"/>
        <v>42426.286249999997</v>
      </c>
    </row>
    <row r="2060" spans="1:20" ht="29" x14ac:dyDescent="0.35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28"/>
        <v>168</v>
      </c>
      <c r="P2060">
        <f t="shared" si="129"/>
        <v>10.51</v>
      </c>
      <c r="Q2060" t="s">
        <v>8318</v>
      </c>
      <c r="R2060" t="s">
        <v>8348</v>
      </c>
      <c r="S2060" s="9">
        <f t="shared" si="130"/>
        <v>42026.16238425926</v>
      </c>
      <c r="T2060" s="9">
        <f t="shared" si="131"/>
        <v>42065.624999999993</v>
      </c>
    </row>
    <row r="2061" spans="1:20" ht="43.5" x14ac:dyDescent="0.35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28"/>
        <v>143</v>
      </c>
      <c r="P2061">
        <f t="shared" si="129"/>
        <v>114.77</v>
      </c>
      <c r="Q2061" t="s">
        <v>8318</v>
      </c>
      <c r="R2061" t="s">
        <v>8348</v>
      </c>
      <c r="S2061" s="9">
        <f t="shared" si="130"/>
        <v>42361.394143518519</v>
      </c>
      <c r="T2061" s="9">
        <f t="shared" si="131"/>
        <v>42400.707638888889</v>
      </c>
    </row>
    <row r="2062" spans="1:20" ht="43.5" x14ac:dyDescent="0.35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28"/>
        <v>196</v>
      </c>
      <c r="P2062">
        <f t="shared" si="129"/>
        <v>36</v>
      </c>
      <c r="Q2062" t="s">
        <v>8318</v>
      </c>
      <c r="R2062" t="s">
        <v>8348</v>
      </c>
      <c r="S2062" s="9">
        <f t="shared" si="130"/>
        <v>41783.434606481482</v>
      </c>
      <c r="T2062" s="9">
        <f t="shared" si="131"/>
        <v>41843.434606481482</v>
      </c>
    </row>
    <row r="2063" spans="1:20" ht="43.5" x14ac:dyDescent="0.35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28"/>
        <v>108</v>
      </c>
      <c r="P2063">
        <f t="shared" si="129"/>
        <v>154.16999999999999</v>
      </c>
      <c r="Q2063" t="s">
        <v>8318</v>
      </c>
      <c r="R2063" t="s">
        <v>8348</v>
      </c>
      <c r="S2063" s="9">
        <f t="shared" si="130"/>
        <v>42705.556180555555</v>
      </c>
      <c r="T2063" s="9">
        <f t="shared" si="131"/>
        <v>42735.556180555555</v>
      </c>
    </row>
    <row r="2064" spans="1:20" ht="43.5" x14ac:dyDescent="0.35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28"/>
        <v>115</v>
      </c>
      <c r="P2064">
        <f t="shared" si="129"/>
        <v>566.39</v>
      </c>
      <c r="Q2064" t="s">
        <v>8318</v>
      </c>
      <c r="R2064" t="s">
        <v>8348</v>
      </c>
      <c r="S2064" s="9">
        <f t="shared" si="130"/>
        <v>42423.174745370365</v>
      </c>
      <c r="T2064" s="9">
        <f t="shared" si="131"/>
        <v>42453.1330787037</v>
      </c>
    </row>
    <row r="2065" spans="1:20" ht="29" x14ac:dyDescent="0.35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28"/>
        <v>148</v>
      </c>
      <c r="P2065">
        <f t="shared" si="129"/>
        <v>120.86</v>
      </c>
      <c r="Q2065" t="s">
        <v>8318</v>
      </c>
      <c r="R2065" t="s">
        <v>8348</v>
      </c>
      <c r="S2065" s="9">
        <f t="shared" si="130"/>
        <v>42472.524317129624</v>
      </c>
      <c r="T2065" s="9">
        <f t="shared" si="131"/>
        <v>42505.524317129624</v>
      </c>
    </row>
    <row r="2066" spans="1:20" ht="43.5" x14ac:dyDescent="0.35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28"/>
        <v>191</v>
      </c>
      <c r="P2066">
        <f t="shared" si="129"/>
        <v>86.16</v>
      </c>
      <c r="Q2066" t="s">
        <v>8318</v>
      </c>
      <c r="R2066" t="s">
        <v>8348</v>
      </c>
      <c r="S2066" s="9">
        <f t="shared" si="130"/>
        <v>41389.1565162037</v>
      </c>
      <c r="T2066" s="9">
        <f t="shared" si="131"/>
        <v>41425.291666666664</v>
      </c>
    </row>
    <row r="2067" spans="1:20" ht="43.5" x14ac:dyDescent="0.35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28"/>
        <v>199</v>
      </c>
      <c r="P2067">
        <f t="shared" si="129"/>
        <v>51.21</v>
      </c>
      <c r="Q2067" t="s">
        <v>8318</v>
      </c>
      <c r="R2067" t="s">
        <v>8348</v>
      </c>
      <c r="S2067" s="9">
        <f t="shared" si="130"/>
        <v>41603.125335648147</v>
      </c>
      <c r="T2067" s="9">
        <f t="shared" si="131"/>
        <v>41633.125335648147</v>
      </c>
    </row>
    <row r="2068" spans="1:20" ht="43.5" x14ac:dyDescent="0.3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28"/>
        <v>219</v>
      </c>
      <c r="P2068">
        <f t="shared" si="129"/>
        <v>67.260000000000005</v>
      </c>
      <c r="Q2068" t="s">
        <v>8318</v>
      </c>
      <c r="R2068" t="s">
        <v>8348</v>
      </c>
      <c r="S2068" s="9">
        <f t="shared" si="130"/>
        <v>41844.563460648147</v>
      </c>
      <c r="T2068" s="9">
        <f t="shared" si="131"/>
        <v>41874.563460648147</v>
      </c>
    </row>
    <row r="2069" spans="1:20" ht="29" x14ac:dyDescent="0.3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28"/>
        <v>127</v>
      </c>
      <c r="P2069">
        <f t="shared" si="129"/>
        <v>62.8</v>
      </c>
      <c r="Q2069" t="s">
        <v>8318</v>
      </c>
      <c r="R2069" t="s">
        <v>8348</v>
      </c>
      <c r="S2069" s="9">
        <f t="shared" si="130"/>
        <v>42115.645555555551</v>
      </c>
      <c r="T2069" s="9">
        <f t="shared" si="131"/>
        <v>42148.645555555551</v>
      </c>
    </row>
    <row r="2070" spans="1:20" ht="43.5" x14ac:dyDescent="0.35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28"/>
        <v>105</v>
      </c>
      <c r="P2070">
        <f t="shared" si="129"/>
        <v>346.13</v>
      </c>
      <c r="Q2070" t="s">
        <v>8318</v>
      </c>
      <c r="R2070" t="s">
        <v>8348</v>
      </c>
      <c r="S2070" s="9">
        <f t="shared" si="130"/>
        <v>42633.633275462962</v>
      </c>
      <c r="T2070" s="9">
        <f t="shared" si="131"/>
        <v>42663.633275462962</v>
      </c>
    </row>
    <row r="2071" spans="1:20" ht="43.5" x14ac:dyDescent="0.35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28"/>
        <v>128</v>
      </c>
      <c r="P2071">
        <f t="shared" si="129"/>
        <v>244.12</v>
      </c>
      <c r="Q2071" t="s">
        <v>8318</v>
      </c>
      <c r="R2071" t="s">
        <v>8348</v>
      </c>
      <c r="S2071" s="9">
        <f t="shared" si="130"/>
        <v>42340.763784722221</v>
      </c>
      <c r="T2071" s="9">
        <f t="shared" si="131"/>
        <v>42371.763784722221</v>
      </c>
    </row>
    <row r="2072" spans="1:20" ht="43.5" x14ac:dyDescent="0.35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28"/>
        <v>317</v>
      </c>
      <c r="P2072">
        <f t="shared" si="129"/>
        <v>259.25</v>
      </c>
      <c r="Q2072" t="s">
        <v>8318</v>
      </c>
      <c r="R2072" t="s">
        <v>8348</v>
      </c>
      <c r="S2072" s="9">
        <f t="shared" si="130"/>
        <v>42519.448182870365</v>
      </c>
      <c r="T2072" s="9">
        <f t="shared" si="131"/>
        <v>42549.448182870365</v>
      </c>
    </row>
    <row r="2073" spans="1:20" ht="43.5" x14ac:dyDescent="0.35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28"/>
        <v>281</v>
      </c>
      <c r="P2073">
        <f t="shared" si="129"/>
        <v>201.96</v>
      </c>
      <c r="Q2073" t="s">
        <v>8318</v>
      </c>
      <c r="R2073" t="s">
        <v>8348</v>
      </c>
      <c r="S2073" s="9">
        <f t="shared" si="130"/>
        <v>42600.070416666662</v>
      </c>
      <c r="T2073" s="9">
        <f t="shared" si="131"/>
        <v>42645.070416666662</v>
      </c>
    </row>
    <row r="2074" spans="1:20" ht="43.5" x14ac:dyDescent="0.35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28"/>
        <v>111</v>
      </c>
      <c r="P2074">
        <f t="shared" si="129"/>
        <v>226.21</v>
      </c>
      <c r="Q2074" t="s">
        <v>8318</v>
      </c>
      <c r="R2074" t="s">
        <v>8348</v>
      </c>
      <c r="S2074" s="9">
        <f t="shared" si="130"/>
        <v>42467.373055555552</v>
      </c>
      <c r="T2074" s="9">
        <f t="shared" si="131"/>
        <v>42497.373055555552</v>
      </c>
    </row>
    <row r="2075" spans="1:20" ht="43.5" x14ac:dyDescent="0.35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28"/>
        <v>153</v>
      </c>
      <c r="P2075">
        <f t="shared" si="129"/>
        <v>324.69</v>
      </c>
      <c r="Q2075" t="s">
        <v>8318</v>
      </c>
      <c r="R2075" t="s">
        <v>8348</v>
      </c>
      <c r="S2075" s="9">
        <f t="shared" si="130"/>
        <v>42087.459699074076</v>
      </c>
      <c r="T2075" s="9">
        <f t="shared" si="131"/>
        <v>42132.459699074076</v>
      </c>
    </row>
    <row r="2076" spans="1:20" ht="29" x14ac:dyDescent="0.35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28"/>
        <v>103</v>
      </c>
      <c r="P2076">
        <f t="shared" si="129"/>
        <v>205</v>
      </c>
      <c r="Q2076" t="s">
        <v>8318</v>
      </c>
      <c r="R2076" t="s">
        <v>8348</v>
      </c>
      <c r="S2076" s="9">
        <f t="shared" si="130"/>
        <v>42466.617847222216</v>
      </c>
      <c r="T2076" s="9">
        <f t="shared" si="131"/>
        <v>42496.617847222216</v>
      </c>
    </row>
    <row r="2077" spans="1:20" ht="43.5" x14ac:dyDescent="0.3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28"/>
        <v>1678</v>
      </c>
      <c r="P2077">
        <f t="shared" si="129"/>
        <v>20.47</v>
      </c>
      <c r="Q2077" t="s">
        <v>8318</v>
      </c>
      <c r="R2077" t="s">
        <v>8348</v>
      </c>
      <c r="S2077" s="9">
        <f t="shared" si="130"/>
        <v>41450.473240740735</v>
      </c>
      <c r="T2077" s="9">
        <f t="shared" si="131"/>
        <v>41480.473240740735</v>
      </c>
    </row>
    <row r="2078" spans="1:20" ht="29" x14ac:dyDescent="0.35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28"/>
        <v>543</v>
      </c>
      <c r="P2078">
        <f t="shared" si="129"/>
        <v>116.35</v>
      </c>
      <c r="Q2078" t="s">
        <v>8318</v>
      </c>
      <c r="R2078" t="s">
        <v>8348</v>
      </c>
      <c r="S2078" s="9">
        <f t="shared" si="130"/>
        <v>41803.672326388885</v>
      </c>
      <c r="T2078" s="9">
        <f t="shared" si="131"/>
        <v>41843.672326388885</v>
      </c>
    </row>
    <row r="2079" spans="1:20" ht="43.5" x14ac:dyDescent="0.3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28"/>
        <v>116</v>
      </c>
      <c r="P2079">
        <f t="shared" si="129"/>
        <v>307.2</v>
      </c>
      <c r="Q2079" t="s">
        <v>8318</v>
      </c>
      <c r="R2079" t="s">
        <v>8348</v>
      </c>
      <c r="S2079" s="9">
        <f t="shared" si="130"/>
        <v>42102.83421296296</v>
      </c>
      <c r="T2079" s="9">
        <f t="shared" si="131"/>
        <v>42160.666666666664</v>
      </c>
    </row>
    <row r="2080" spans="1:20" ht="43.5" x14ac:dyDescent="0.3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28"/>
        <v>131</v>
      </c>
      <c r="P2080">
        <f t="shared" si="129"/>
        <v>546.69000000000005</v>
      </c>
      <c r="Q2080" t="s">
        <v>8318</v>
      </c>
      <c r="R2080" t="s">
        <v>8348</v>
      </c>
      <c r="S2080" s="9">
        <f t="shared" si="130"/>
        <v>42692.563159722216</v>
      </c>
      <c r="T2080" s="9">
        <f t="shared" si="131"/>
        <v>42722.563159722216</v>
      </c>
    </row>
    <row r="2081" spans="1:20" ht="43.5" x14ac:dyDescent="0.35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28"/>
        <v>288</v>
      </c>
      <c r="P2081">
        <f t="shared" si="129"/>
        <v>47.47</v>
      </c>
      <c r="Q2081" t="s">
        <v>8318</v>
      </c>
      <c r="R2081" t="s">
        <v>8348</v>
      </c>
      <c r="S2081" s="9">
        <f t="shared" si="130"/>
        <v>42150.502233796295</v>
      </c>
      <c r="T2081" s="9">
        <f t="shared" si="131"/>
        <v>42180.583333333336</v>
      </c>
    </row>
    <row r="2082" spans="1:20" ht="43.5" x14ac:dyDescent="0.35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28"/>
        <v>508</v>
      </c>
      <c r="P2082">
        <f t="shared" si="129"/>
        <v>101.56</v>
      </c>
      <c r="Q2082" t="s">
        <v>8318</v>
      </c>
      <c r="R2082" t="s">
        <v>8348</v>
      </c>
      <c r="S2082" s="9">
        <f t="shared" si="130"/>
        <v>42289.748842592591</v>
      </c>
      <c r="T2082" s="9">
        <f t="shared" si="131"/>
        <v>42319.790509259255</v>
      </c>
    </row>
    <row r="2083" spans="1:20" ht="43.5" x14ac:dyDescent="0.35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28"/>
        <v>115</v>
      </c>
      <c r="P2083">
        <f t="shared" si="129"/>
        <v>72.91</v>
      </c>
      <c r="Q2083" t="s">
        <v>8324</v>
      </c>
      <c r="R2083" t="s">
        <v>8328</v>
      </c>
      <c r="S2083" s="9">
        <f t="shared" si="130"/>
        <v>41003.948553240734</v>
      </c>
      <c r="T2083" s="9">
        <f t="shared" si="131"/>
        <v>41044.999305555553</v>
      </c>
    </row>
    <row r="2084" spans="1:20" ht="43.5" x14ac:dyDescent="0.35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28"/>
        <v>111</v>
      </c>
      <c r="P2084">
        <f t="shared" si="129"/>
        <v>43.71</v>
      </c>
      <c r="Q2084" t="s">
        <v>8324</v>
      </c>
      <c r="R2084" t="s">
        <v>8328</v>
      </c>
      <c r="S2084" s="9">
        <f t="shared" si="130"/>
        <v>40810.911990740737</v>
      </c>
      <c r="T2084" s="9">
        <f t="shared" si="131"/>
        <v>40870.953657407408</v>
      </c>
    </row>
    <row r="2085" spans="1:20" ht="43.5" x14ac:dyDescent="0.35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28"/>
        <v>113</v>
      </c>
      <c r="P2085">
        <f t="shared" si="129"/>
        <v>34</v>
      </c>
      <c r="Q2085" t="s">
        <v>8324</v>
      </c>
      <c r="R2085" t="s">
        <v>8328</v>
      </c>
      <c r="S2085" s="9">
        <f t="shared" si="130"/>
        <v>41034.513831018514</v>
      </c>
      <c r="T2085" s="9">
        <f t="shared" si="131"/>
        <v>41064.513831018514</v>
      </c>
    </row>
    <row r="2086" spans="1:20" ht="43.5" x14ac:dyDescent="0.3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28"/>
        <v>108</v>
      </c>
      <c r="P2086">
        <f t="shared" si="129"/>
        <v>70.650000000000006</v>
      </c>
      <c r="Q2086" t="s">
        <v>8324</v>
      </c>
      <c r="R2086" t="s">
        <v>8328</v>
      </c>
      <c r="S2086" s="9">
        <f t="shared" si="130"/>
        <v>41731.624791666662</v>
      </c>
      <c r="T2086" s="9">
        <f t="shared" si="131"/>
        <v>41763.082638888889</v>
      </c>
    </row>
    <row r="2087" spans="1:20" ht="43.5" x14ac:dyDescent="0.35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28"/>
        <v>124</v>
      </c>
      <c r="P2087">
        <f t="shared" si="129"/>
        <v>89.3</v>
      </c>
      <c r="Q2087" t="s">
        <v>8324</v>
      </c>
      <c r="R2087" t="s">
        <v>8328</v>
      </c>
      <c r="S2087" s="9">
        <f t="shared" si="130"/>
        <v>41075.627164351848</v>
      </c>
      <c r="T2087" s="9">
        <f t="shared" si="131"/>
        <v>41105.627164351848</v>
      </c>
    </row>
    <row r="2088" spans="1:20" ht="29" x14ac:dyDescent="0.3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28"/>
        <v>101</v>
      </c>
      <c r="P2088">
        <f t="shared" si="129"/>
        <v>115.09</v>
      </c>
      <c r="Q2088" t="s">
        <v>8324</v>
      </c>
      <c r="R2088" t="s">
        <v>8328</v>
      </c>
      <c r="S2088" s="9">
        <f t="shared" si="130"/>
        <v>40860.462175925924</v>
      </c>
      <c r="T2088" s="9">
        <f t="shared" si="131"/>
        <v>40890.999305555553</v>
      </c>
    </row>
    <row r="2089" spans="1:20" ht="43.5" x14ac:dyDescent="0.35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28"/>
        <v>104</v>
      </c>
      <c r="P2089">
        <f t="shared" si="129"/>
        <v>62.12</v>
      </c>
      <c r="Q2089" t="s">
        <v>8324</v>
      </c>
      <c r="R2089" t="s">
        <v>8328</v>
      </c>
      <c r="S2089" s="9">
        <f t="shared" si="130"/>
        <v>40763.996041666665</v>
      </c>
      <c r="T2089" s="9">
        <f t="shared" si="131"/>
        <v>40793.996041666665</v>
      </c>
    </row>
    <row r="2090" spans="1:20" ht="43.5" x14ac:dyDescent="0.35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28"/>
        <v>116</v>
      </c>
      <c r="P2090">
        <f t="shared" si="129"/>
        <v>46.2</v>
      </c>
      <c r="Q2090" t="s">
        <v>8324</v>
      </c>
      <c r="R2090" t="s">
        <v>8328</v>
      </c>
      <c r="S2090" s="9">
        <f t="shared" si="130"/>
        <v>40395.506388888891</v>
      </c>
      <c r="T2090" s="9">
        <f t="shared" si="131"/>
        <v>40431.957638888889</v>
      </c>
    </row>
    <row r="2091" spans="1:20" ht="29" x14ac:dyDescent="0.35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28"/>
        <v>120</v>
      </c>
      <c r="P2091">
        <f t="shared" si="129"/>
        <v>48.55</v>
      </c>
      <c r="Q2091" t="s">
        <v>8324</v>
      </c>
      <c r="R2091" t="s">
        <v>8328</v>
      </c>
      <c r="S2091" s="9">
        <f t="shared" si="130"/>
        <v>41452.867986111109</v>
      </c>
      <c r="T2091" s="9">
        <f t="shared" si="131"/>
        <v>41487.867986111109</v>
      </c>
    </row>
    <row r="2092" spans="1:20" ht="43.5" x14ac:dyDescent="0.35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28"/>
        <v>115</v>
      </c>
      <c r="P2092">
        <f t="shared" si="129"/>
        <v>57.52</v>
      </c>
      <c r="Q2092" t="s">
        <v>8324</v>
      </c>
      <c r="R2092" t="s">
        <v>8328</v>
      </c>
      <c r="S2092" s="9">
        <f t="shared" si="130"/>
        <v>41299.173090277771</v>
      </c>
      <c r="T2092" s="9">
        <f t="shared" si="131"/>
        <v>41329.173090277771</v>
      </c>
    </row>
    <row r="2093" spans="1:20" ht="43.5" x14ac:dyDescent="0.35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28"/>
        <v>120</v>
      </c>
      <c r="P2093">
        <f t="shared" si="129"/>
        <v>88.15</v>
      </c>
      <c r="Q2093" t="s">
        <v>8324</v>
      </c>
      <c r="R2093" t="s">
        <v>8328</v>
      </c>
      <c r="S2093" s="9">
        <f t="shared" si="130"/>
        <v>40555.114328703705</v>
      </c>
      <c r="T2093" s="9">
        <f t="shared" si="131"/>
        <v>40603.625</v>
      </c>
    </row>
    <row r="2094" spans="1:20" ht="43.5" x14ac:dyDescent="0.3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28"/>
        <v>101</v>
      </c>
      <c r="P2094">
        <f t="shared" si="129"/>
        <v>110.49</v>
      </c>
      <c r="Q2094" t="s">
        <v>8324</v>
      </c>
      <c r="R2094" t="s">
        <v>8328</v>
      </c>
      <c r="S2094" s="9">
        <f t="shared" si="130"/>
        <v>40763.499212962961</v>
      </c>
      <c r="T2094" s="9">
        <f t="shared" si="131"/>
        <v>40823.499212962961</v>
      </c>
    </row>
    <row r="2095" spans="1:20" ht="43.5" x14ac:dyDescent="0.3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28"/>
        <v>102</v>
      </c>
      <c r="P2095">
        <f t="shared" si="129"/>
        <v>66.83</v>
      </c>
      <c r="Q2095" t="s">
        <v>8324</v>
      </c>
      <c r="R2095" t="s">
        <v>8328</v>
      </c>
      <c r="S2095" s="9">
        <f t="shared" si="130"/>
        <v>41205.646203703705</v>
      </c>
      <c r="T2095" s="9">
        <f t="shared" si="131"/>
        <v>41265.68787037037</v>
      </c>
    </row>
    <row r="2096" spans="1:20" ht="43.5" x14ac:dyDescent="0.35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28"/>
        <v>121</v>
      </c>
      <c r="P2096">
        <f t="shared" si="129"/>
        <v>58.6</v>
      </c>
      <c r="Q2096" t="s">
        <v>8324</v>
      </c>
      <c r="R2096" t="s">
        <v>8328</v>
      </c>
      <c r="S2096" s="9">
        <f t="shared" si="130"/>
        <v>40938.811689814815</v>
      </c>
      <c r="T2096" s="9">
        <f t="shared" si="131"/>
        <v>40972.916666666664</v>
      </c>
    </row>
    <row r="2097" spans="1:20" ht="43.5" x14ac:dyDescent="0.3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28"/>
        <v>100</v>
      </c>
      <c r="P2097">
        <f t="shared" si="129"/>
        <v>113.64</v>
      </c>
      <c r="Q2097" t="s">
        <v>8324</v>
      </c>
      <c r="R2097" t="s">
        <v>8328</v>
      </c>
      <c r="S2097" s="9">
        <f t="shared" si="130"/>
        <v>40758.525150462963</v>
      </c>
      <c r="T2097" s="9">
        <f t="shared" si="131"/>
        <v>40818.525150462963</v>
      </c>
    </row>
    <row r="2098" spans="1:20" ht="43.5" x14ac:dyDescent="0.3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28"/>
        <v>102</v>
      </c>
      <c r="P2098">
        <f t="shared" si="129"/>
        <v>43.57</v>
      </c>
      <c r="Q2098" t="s">
        <v>8324</v>
      </c>
      <c r="R2098" t="s">
        <v>8328</v>
      </c>
      <c r="S2098" s="9">
        <f t="shared" si="130"/>
        <v>41192.550173611111</v>
      </c>
      <c r="T2098" s="9">
        <f t="shared" si="131"/>
        <v>41207.957638888889</v>
      </c>
    </row>
    <row r="2099" spans="1:20" ht="43.5" x14ac:dyDescent="0.35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28"/>
        <v>100</v>
      </c>
      <c r="P2099">
        <f t="shared" si="129"/>
        <v>78.95</v>
      </c>
      <c r="Q2099" t="s">
        <v>8324</v>
      </c>
      <c r="R2099" t="s">
        <v>8328</v>
      </c>
      <c r="S2099" s="9">
        <f t="shared" si="130"/>
        <v>40818.376562500001</v>
      </c>
      <c r="T2099" s="9">
        <f t="shared" si="131"/>
        <v>40878.418229166666</v>
      </c>
    </row>
    <row r="2100" spans="1:20" ht="43.5" x14ac:dyDescent="0.3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28"/>
        <v>100</v>
      </c>
      <c r="P2100">
        <f t="shared" si="129"/>
        <v>188.13</v>
      </c>
      <c r="Q2100" t="s">
        <v>8324</v>
      </c>
      <c r="R2100" t="s">
        <v>8328</v>
      </c>
      <c r="S2100" s="9">
        <f t="shared" si="130"/>
        <v>40945.905497685184</v>
      </c>
      <c r="T2100" s="9">
        <f t="shared" si="131"/>
        <v>40975.905497685184</v>
      </c>
    </row>
    <row r="2101" spans="1:20" x14ac:dyDescent="0.35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28"/>
        <v>132</v>
      </c>
      <c r="P2101">
        <f t="shared" si="129"/>
        <v>63.03</v>
      </c>
      <c r="Q2101" t="s">
        <v>8324</v>
      </c>
      <c r="R2101" t="s">
        <v>8328</v>
      </c>
      <c r="S2101" s="9">
        <f t="shared" si="130"/>
        <v>42173.53800925926</v>
      </c>
      <c r="T2101" s="9">
        <f t="shared" si="131"/>
        <v>42186.944444444445</v>
      </c>
    </row>
    <row r="2102" spans="1:20" ht="43.5" x14ac:dyDescent="0.35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28"/>
        <v>137</v>
      </c>
      <c r="P2102">
        <f t="shared" si="129"/>
        <v>30.37</v>
      </c>
      <c r="Q2102" t="s">
        <v>8324</v>
      </c>
      <c r="R2102" t="s">
        <v>8328</v>
      </c>
      <c r="S2102" s="9">
        <f t="shared" si="130"/>
        <v>41074.62663194444</v>
      </c>
      <c r="T2102" s="9">
        <f t="shared" si="131"/>
        <v>41089.957638888889</v>
      </c>
    </row>
    <row r="2103" spans="1:20" ht="43.5" x14ac:dyDescent="0.35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28"/>
        <v>113</v>
      </c>
      <c r="P2103">
        <f t="shared" si="129"/>
        <v>51.48</v>
      </c>
      <c r="Q2103" t="s">
        <v>8324</v>
      </c>
      <c r="R2103" t="s">
        <v>8328</v>
      </c>
      <c r="S2103" s="9">
        <f t="shared" si="130"/>
        <v>40891.941134259258</v>
      </c>
      <c r="T2103" s="9">
        <f t="shared" si="131"/>
        <v>40951.941134259258</v>
      </c>
    </row>
    <row r="2104" spans="1:20" ht="43.5" x14ac:dyDescent="0.35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28"/>
        <v>136</v>
      </c>
      <c r="P2104">
        <f t="shared" si="129"/>
        <v>35.79</v>
      </c>
      <c r="Q2104" t="s">
        <v>8324</v>
      </c>
      <c r="R2104" t="s">
        <v>8328</v>
      </c>
      <c r="S2104" s="9">
        <f t="shared" si="130"/>
        <v>40638.660277777773</v>
      </c>
      <c r="T2104" s="9">
        <f t="shared" si="131"/>
        <v>40668.660277777773</v>
      </c>
    </row>
    <row r="2105" spans="1:20" ht="29" x14ac:dyDescent="0.35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28"/>
        <v>146</v>
      </c>
      <c r="P2105">
        <f t="shared" si="129"/>
        <v>98.82</v>
      </c>
      <c r="Q2105" t="s">
        <v>8324</v>
      </c>
      <c r="R2105" t="s">
        <v>8328</v>
      </c>
      <c r="S2105" s="9">
        <f t="shared" si="130"/>
        <v>41192.546608796292</v>
      </c>
      <c r="T2105" s="9">
        <f t="shared" si="131"/>
        <v>41222.588275462964</v>
      </c>
    </row>
    <row r="2106" spans="1:20" ht="43.5" x14ac:dyDescent="0.3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28"/>
        <v>130</v>
      </c>
      <c r="P2106">
        <f t="shared" si="129"/>
        <v>28</v>
      </c>
      <c r="Q2106" t="s">
        <v>8324</v>
      </c>
      <c r="R2106" t="s">
        <v>8328</v>
      </c>
      <c r="S2106" s="9">
        <f t="shared" si="130"/>
        <v>41393.86613425926</v>
      </c>
      <c r="T2106" s="9">
        <f t="shared" si="131"/>
        <v>41424.791666666664</v>
      </c>
    </row>
    <row r="2107" spans="1:20" ht="29" x14ac:dyDescent="0.35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28"/>
        <v>254</v>
      </c>
      <c r="P2107">
        <f t="shared" si="129"/>
        <v>51.31</v>
      </c>
      <c r="Q2107" t="s">
        <v>8324</v>
      </c>
      <c r="R2107" t="s">
        <v>8328</v>
      </c>
      <c r="S2107" s="9">
        <f t="shared" si="130"/>
        <v>41951.580474537033</v>
      </c>
      <c r="T2107" s="9">
        <f t="shared" si="131"/>
        <v>41963.958333333336</v>
      </c>
    </row>
    <row r="2108" spans="1:20" ht="43.5" x14ac:dyDescent="0.35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28"/>
        <v>107</v>
      </c>
      <c r="P2108">
        <f t="shared" si="129"/>
        <v>53.52</v>
      </c>
      <c r="Q2108" t="s">
        <v>8324</v>
      </c>
      <c r="R2108" t="s">
        <v>8328</v>
      </c>
      <c r="S2108" s="9">
        <f t="shared" si="130"/>
        <v>41270.006643518514</v>
      </c>
      <c r="T2108" s="9">
        <f t="shared" si="131"/>
        <v>41300.006643518514</v>
      </c>
    </row>
    <row r="2109" spans="1:20" ht="43.5" x14ac:dyDescent="0.3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28"/>
        <v>108</v>
      </c>
      <c r="P2109">
        <f t="shared" si="129"/>
        <v>37.15</v>
      </c>
      <c r="Q2109" t="s">
        <v>8324</v>
      </c>
      <c r="R2109" t="s">
        <v>8328</v>
      </c>
      <c r="S2109" s="9">
        <f t="shared" si="130"/>
        <v>41934.502233796295</v>
      </c>
      <c r="T2109" s="9">
        <f t="shared" si="131"/>
        <v>41955.543900462959</v>
      </c>
    </row>
    <row r="2110" spans="1:20" ht="43.5" x14ac:dyDescent="0.35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28"/>
        <v>107</v>
      </c>
      <c r="P2110">
        <f t="shared" si="129"/>
        <v>89.9</v>
      </c>
      <c r="Q2110" t="s">
        <v>8324</v>
      </c>
      <c r="R2110" t="s">
        <v>8328</v>
      </c>
      <c r="S2110" s="9">
        <f t="shared" si="130"/>
        <v>41134.967361111107</v>
      </c>
      <c r="T2110" s="9">
        <f t="shared" si="131"/>
        <v>41161.954861111109</v>
      </c>
    </row>
    <row r="2111" spans="1:20" ht="29" x14ac:dyDescent="0.35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28"/>
        <v>107</v>
      </c>
      <c r="P2111">
        <f t="shared" si="129"/>
        <v>106.53</v>
      </c>
      <c r="Q2111" t="s">
        <v>8324</v>
      </c>
      <c r="R2111" t="s">
        <v>8328</v>
      </c>
      <c r="S2111" s="9">
        <f t="shared" si="130"/>
        <v>42160.500196759262</v>
      </c>
      <c r="T2111" s="9">
        <f t="shared" si="131"/>
        <v>42190.500196759262</v>
      </c>
    </row>
    <row r="2112" spans="1:20" ht="29" x14ac:dyDescent="0.35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28"/>
        <v>100</v>
      </c>
      <c r="P2112">
        <f t="shared" si="129"/>
        <v>52.82</v>
      </c>
      <c r="Q2112" t="s">
        <v>8324</v>
      </c>
      <c r="R2112" t="s">
        <v>8328</v>
      </c>
      <c r="S2112" s="9">
        <f t="shared" si="130"/>
        <v>41759.462604166663</v>
      </c>
      <c r="T2112" s="9">
        <f t="shared" si="131"/>
        <v>41786.999305555553</v>
      </c>
    </row>
    <row r="2113" spans="1:20" ht="43.5" x14ac:dyDescent="0.35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28"/>
        <v>107</v>
      </c>
      <c r="P2113">
        <f t="shared" si="129"/>
        <v>54.62</v>
      </c>
      <c r="Q2113" t="s">
        <v>8324</v>
      </c>
      <c r="R2113" t="s">
        <v>8328</v>
      </c>
      <c r="S2113" s="9">
        <f t="shared" si="130"/>
        <v>40702.988715277774</v>
      </c>
      <c r="T2113" s="9">
        <f t="shared" si="131"/>
        <v>40769.833333333328</v>
      </c>
    </row>
    <row r="2114" spans="1:20" ht="43.5" x14ac:dyDescent="0.3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ref="O2114:O2177" si="132">ROUND((E2114/D2114)*100,0)</f>
        <v>100</v>
      </c>
      <c r="P2114">
        <f t="shared" ref="P2114:P2177" si="133">ROUND(E2114/L2114,2)</f>
        <v>27.27</v>
      </c>
      <c r="Q2114" t="s">
        <v>8324</v>
      </c>
      <c r="R2114" t="s">
        <v>8328</v>
      </c>
      <c r="S2114" s="9">
        <f t="shared" si="130"/>
        <v>41365.719826388886</v>
      </c>
      <c r="T2114" s="9">
        <f t="shared" si="131"/>
        <v>41379.719826388886</v>
      </c>
    </row>
    <row r="2115" spans="1:20" ht="29" x14ac:dyDescent="0.35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si="132"/>
        <v>105</v>
      </c>
      <c r="P2115">
        <f t="shared" si="133"/>
        <v>68.599999999999994</v>
      </c>
      <c r="Q2115" t="s">
        <v>8324</v>
      </c>
      <c r="R2115" t="s">
        <v>8328</v>
      </c>
      <c r="S2115" s="9">
        <f t="shared" ref="S2115:S2178" si="134">(J2115/86400)+25569+(-5/24)</f>
        <v>41870.657129629624</v>
      </c>
      <c r="T2115" s="9">
        <f t="shared" ref="T2115:T2178" si="135">(I2115/86400)+25569+(-5/24)</f>
        <v>41905.657129629624</v>
      </c>
    </row>
    <row r="2116" spans="1:20" ht="43.5" x14ac:dyDescent="0.35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32"/>
        <v>105</v>
      </c>
      <c r="P2116">
        <f t="shared" si="133"/>
        <v>35.61</v>
      </c>
      <c r="Q2116" t="s">
        <v>8324</v>
      </c>
      <c r="R2116" t="s">
        <v>8328</v>
      </c>
      <c r="S2116" s="9">
        <f t="shared" si="134"/>
        <v>40458.607291666667</v>
      </c>
      <c r="T2116" s="9">
        <f t="shared" si="135"/>
        <v>40520.999305555553</v>
      </c>
    </row>
    <row r="2117" spans="1:20" ht="43.5" x14ac:dyDescent="0.3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32"/>
        <v>226</v>
      </c>
      <c r="P2117">
        <f t="shared" si="133"/>
        <v>94.03</v>
      </c>
      <c r="Q2117" t="s">
        <v>8324</v>
      </c>
      <c r="R2117" t="s">
        <v>8328</v>
      </c>
      <c r="S2117" s="9">
        <f t="shared" si="134"/>
        <v>40563.872696759259</v>
      </c>
      <c r="T2117" s="9">
        <f t="shared" si="135"/>
        <v>40593.872696759259</v>
      </c>
    </row>
    <row r="2118" spans="1:20" ht="43.5" x14ac:dyDescent="0.3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32"/>
        <v>101</v>
      </c>
      <c r="P2118">
        <f t="shared" si="133"/>
        <v>526.46</v>
      </c>
      <c r="Q2118" t="s">
        <v>8324</v>
      </c>
      <c r="R2118" t="s">
        <v>8328</v>
      </c>
      <c r="S2118" s="9">
        <f t="shared" si="134"/>
        <v>41136.569479166668</v>
      </c>
      <c r="T2118" s="9">
        <f t="shared" si="135"/>
        <v>41184.569479166668</v>
      </c>
    </row>
    <row r="2119" spans="1:20" ht="43.5" x14ac:dyDescent="0.35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32"/>
        <v>148</v>
      </c>
      <c r="P2119">
        <f t="shared" si="133"/>
        <v>50.66</v>
      </c>
      <c r="Q2119" t="s">
        <v>8324</v>
      </c>
      <c r="R2119" t="s">
        <v>8328</v>
      </c>
      <c r="S2119" s="9">
        <f t="shared" si="134"/>
        <v>42289.851261574069</v>
      </c>
      <c r="T2119" s="9">
        <f t="shared" si="135"/>
        <v>42303.999305555553</v>
      </c>
    </row>
    <row r="2120" spans="1:20" ht="29" x14ac:dyDescent="0.35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32"/>
        <v>135</v>
      </c>
      <c r="P2120">
        <f t="shared" si="133"/>
        <v>79.180000000000007</v>
      </c>
      <c r="Q2120" t="s">
        <v>8324</v>
      </c>
      <c r="R2120" t="s">
        <v>8328</v>
      </c>
      <c r="S2120" s="9">
        <f t="shared" si="134"/>
        <v>40718.631203703699</v>
      </c>
      <c r="T2120" s="9">
        <f t="shared" si="135"/>
        <v>40748.631203703699</v>
      </c>
    </row>
    <row r="2121" spans="1:20" ht="29" x14ac:dyDescent="0.3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32"/>
        <v>101</v>
      </c>
      <c r="P2121">
        <f t="shared" si="133"/>
        <v>91.59</v>
      </c>
      <c r="Q2121" t="s">
        <v>8324</v>
      </c>
      <c r="R2121" t="s">
        <v>8328</v>
      </c>
      <c r="S2121" s="9">
        <f t="shared" si="134"/>
        <v>41106.921817129631</v>
      </c>
      <c r="T2121" s="9">
        <f t="shared" si="135"/>
        <v>41136.921817129631</v>
      </c>
    </row>
    <row r="2122" spans="1:20" ht="43.5" x14ac:dyDescent="0.3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32"/>
        <v>101</v>
      </c>
      <c r="P2122">
        <f t="shared" si="133"/>
        <v>116.96</v>
      </c>
      <c r="Q2122" t="s">
        <v>8324</v>
      </c>
      <c r="R2122" t="s">
        <v>8328</v>
      </c>
      <c r="S2122" s="9">
        <f t="shared" si="134"/>
        <v>41591.756203703699</v>
      </c>
      <c r="T2122" s="9">
        <f t="shared" si="135"/>
        <v>41640.756203703699</v>
      </c>
    </row>
    <row r="2123" spans="1:20" ht="29" hidden="1" x14ac:dyDescent="0.35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32"/>
        <v>1</v>
      </c>
      <c r="P2123">
        <f t="shared" si="133"/>
        <v>28.4</v>
      </c>
      <c r="Q2123" t="s">
        <v>8332</v>
      </c>
      <c r="R2123" t="s">
        <v>8333</v>
      </c>
      <c r="S2123" s="9">
        <f t="shared" si="134"/>
        <v>42716.534120370365</v>
      </c>
      <c r="T2123" s="9">
        <f t="shared" si="135"/>
        <v>42746.534120370365</v>
      </c>
    </row>
    <row r="2124" spans="1:20" ht="29" hidden="1" x14ac:dyDescent="0.35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32"/>
        <v>0</v>
      </c>
      <c r="P2124">
        <f t="shared" si="133"/>
        <v>103.33</v>
      </c>
      <c r="Q2124" t="s">
        <v>8332</v>
      </c>
      <c r="R2124" t="s">
        <v>8333</v>
      </c>
      <c r="S2124" s="9">
        <f t="shared" si="134"/>
        <v>42712.092233796291</v>
      </c>
      <c r="T2124" s="9">
        <f t="shared" si="135"/>
        <v>42742.092233796291</v>
      </c>
    </row>
    <row r="2125" spans="1:20" ht="58" hidden="1" x14ac:dyDescent="0.35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9">
        <f t="shared" si="134"/>
        <v>40198.216516203705</v>
      </c>
      <c r="T2125" s="9">
        <f t="shared" si="135"/>
        <v>40252.082638888889</v>
      </c>
    </row>
    <row r="2126" spans="1:20" ht="43.5" hidden="1" x14ac:dyDescent="0.35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32"/>
        <v>10</v>
      </c>
      <c r="P2126">
        <f t="shared" si="133"/>
        <v>23</v>
      </c>
      <c r="Q2126" t="s">
        <v>8332</v>
      </c>
      <c r="R2126" t="s">
        <v>8333</v>
      </c>
      <c r="S2126" s="9">
        <f t="shared" si="134"/>
        <v>40463.819849537038</v>
      </c>
      <c r="T2126" s="9">
        <f t="shared" si="135"/>
        <v>40512</v>
      </c>
    </row>
    <row r="2127" spans="1:20" ht="43.5" hidden="1" x14ac:dyDescent="0.3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32"/>
        <v>1</v>
      </c>
      <c r="P2127">
        <f t="shared" si="133"/>
        <v>31.56</v>
      </c>
      <c r="Q2127" t="s">
        <v>8332</v>
      </c>
      <c r="R2127" t="s">
        <v>8333</v>
      </c>
      <c r="S2127" s="9">
        <f t="shared" si="134"/>
        <v>42190.815196759257</v>
      </c>
      <c r="T2127" s="9">
        <f t="shared" si="135"/>
        <v>42220.815196759257</v>
      </c>
    </row>
    <row r="2128" spans="1:20" ht="43.5" hidden="1" x14ac:dyDescent="0.3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32"/>
        <v>0</v>
      </c>
      <c r="P2128">
        <f t="shared" si="133"/>
        <v>5</v>
      </c>
      <c r="Q2128" t="s">
        <v>8332</v>
      </c>
      <c r="R2128" t="s">
        <v>8333</v>
      </c>
      <c r="S2128" s="9">
        <f t="shared" si="134"/>
        <v>41951.76489583333</v>
      </c>
      <c r="T2128" s="9">
        <f t="shared" si="135"/>
        <v>41981.76489583333</v>
      </c>
    </row>
    <row r="2129" spans="1:20" hidden="1" x14ac:dyDescent="0.35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32"/>
        <v>29</v>
      </c>
      <c r="P2129">
        <f t="shared" si="133"/>
        <v>34.22</v>
      </c>
      <c r="Q2129" t="s">
        <v>8332</v>
      </c>
      <c r="R2129" t="s">
        <v>8333</v>
      </c>
      <c r="S2129" s="9">
        <f t="shared" si="134"/>
        <v>42045.297025462962</v>
      </c>
      <c r="T2129" s="9">
        <f t="shared" si="135"/>
        <v>42075.255358796298</v>
      </c>
    </row>
    <row r="2130" spans="1:20" ht="43.5" hidden="1" x14ac:dyDescent="0.35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32"/>
        <v>0</v>
      </c>
      <c r="P2130">
        <f t="shared" si="133"/>
        <v>25</v>
      </c>
      <c r="Q2130" t="s">
        <v>8332</v>
      </c>
      <c r="R2130" t="s">
        <v>8333</v>
      </c>
      <c r="S2130" s="9">
        <f t="shared" si="134"/>
        <v>41843.564456018517</v>
      </c>
      <c r="T2130" s="9">
        <f t="shared" si="135"/>
        <v>41903.564456018517</v>
      </c>
    </row>
    <row r="2131" spans="1:20" ht="43.5" hidden="1" x14ac:dyDescent="0.35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32"/>
        <v>12</v>
      </c>
      <c r="P2131">
        <f t="shared" si="133"/>
        <v>19.670000000000002</v>
      </c>
      <c r="Q2131" t="s">
        <v>8332</v>
      </c>
      <c r="R2131" t="s">
        <v>8333</v>
      </c>
      <c r="S2131" s="9">
        <f t="shared" si="134"/>
        <v>42408.815972222219</v>
      </c>
      <c r="T2131" s="9">
        <f t="shared" si="135"/>
        <v>42438.815972222219</v>
      </c>
    </row>
    <row r="2132" spans="1:20" ht="29" hidden="1" x14ac:dyDescent="0.35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32"/>
        <v>0</v>
      </c>
      <c r="P2132">
        <f t="shared" si="133"/>
        <v>21.25</v>
      </c>
      <c r="Q2132" t="s">
        <v>8332</v>
      </c>
      <c r="R2132" t="s">
        <v>8333</v>
      </c>
      <c r="S2132" s="9">
        <f t="shared" si="134"/>
        <v>41831.87804398148</v>
      </c>
      <c r="T2132" s="9">
        <f t="shared" si="135"/>
        <v>41866.87804398148</v>
      </c>
    </row>
    <row r="2133" spans="1:20" ht="43.5" hidden="1" x14ac:dyDescent="0.3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32"/>
        <v>5</v>
      </c>
      <c r="P2133">
        <f t="shared" si="133"/>
        <v>8.33</v>
      </c>
      <c r="Q2133" t="s">
        <v>8332</v>
      </c>
      <c r="R2133" t="s">
        <v>8333</v>
      </c>
      <c r="S2133" s="9">
        <f t="shared" si="134"/>
        <v>42166.998738425922</v>
      </c>
      <c r="T2133" s="9">
        <f t="shared" si="135"/>
        <v>42196.998738425922</v>
      </c>
    </row>
    <row r="2134" spans="1:20" ht="43.5" hidden="1" x14ac:dyDescent="0.35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32"/>
        <v>2</v>
      </c>
      <c r="P2134">
        <f t="shared" si="133"/>
        <v>21.34</v>
      </c>
      <c r="Q2134" t="s">
        <v>8332</v>
      </c>
      <c r="R2134" t="s">
        <v>8333</v>
      </c>
      <c r="S2134" s="9">
        <f t="shared" si="134"/>
        <v>41643.27884259259</v>
      </c>
      <c r="T2134" s="9">
        <f t="shared" si="135"/>
        <v>41673.27884259259</v>
      </c>
    </row>
    <row r="2135" spans="1:20" ht="43.5" hidden="1" x14ac:dyDescent="0.35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32"/>
        <v>2</v>
      </c>
      <c r="P2135">
        <f t="shared" si="133"/>
        <v>5.33</v>
      </c>
      <c r="Q2135" t="s">
        <v>8332</v>
      </c>
      <c r="R2135" t="s">
        <v>8333</v>
      </c>
      <c r="S2135" s="9">
        <f t="shared" si="134"/>
        <v>40618.888877314814</v>
      </c>
      <c r="T2135" s="9">
        <f t="shared" si="135"/>
        <v>40657.082638888889</v>
      </c>
    </row>
    <row r="2136" spans="1:20" ht="43.5" hidden="1" x14ac:dyDescent="0.3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32"/>
        <v>2</v>
      </c>
      <c r="P2136">
        <f t="shared" si="133"/>
        <v>34.67</v>
      </c>
      <c r="Q2136" t="s">
        <v>8332</v>
      </c>
      <c r="R2136" t="s">
        <v>8333</v>
      </c>
      <c r="S2136" s="9">
        <f t="shared" si="134"/>
        <v>41361.678136574068</v>
      </c>
      <c r="T2136" s="9">
        <f t="shared" si="135"/>
        <v>41391.678136574068</v>
      </c>
    </row>
    <row r="2137" spans="1:20" ht="43.5" hidden="1" x14ac:dyDescent="0.35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32"/>
        <v>10</v>
      </c>
      <c r="P2137">
        <f t="shared" si="133"/>
        <v>21.73</v>
      </c>
      <c r="Q2137" t="s">
        <v>8332</v>
      </c>
      <c r="R2137" t="s">
        <v>8333</v>
      </c>
      <c r="S2137" s="9">
        <f t="shared" si="134"/>
        <v>41156.755011574074</v>
      </c>
      <c r="T2137" s="9">
        <f t="shared" si="135"/>
        <v>41186.755011574074</v>
      </c>
    </row>
    <row r="2138" spans="1:20" ht="43.5" hidden="1" x14ac:dyDescent="0.3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32"/>
        <v>0</v>
      </c>
      <c r="P2138">
        <f t="shared" si="133"/>
        <v>11.92</v>
      </c>
      <c r="Q2138" t="s">
        <v>8332</v>
      </c>
      <c r="R2138" t="s">
        <v>8333</v>
      </c>
      <c r="S2138" s="9">
        <f t="shared" si="134"/>
        <v>41536.300763888888</v>
      </c>
      <c r="T2138" s="9">
        <f t="shared" si="135"/>
        <v>41566.300763888888</v>
      </c>
    </row>
    <row r="2139" spans="1:20" ht="43.5" hidden="1" x14ac:dyDescent="0.3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32"/>
        <v>28</v>
      </c>
      <c r="P2139">
        <f t="shared" si="133"/>
        <v>26.6</v>
      </c>
      <c r="Q2139" t="s">
        <v>8332</v>
      </c>
      <c r="R2139" t="s">
        <v>8333</v>
      </c>
      <c r="S2139" s="9">
        <f t="shared" si="134"/>
        <v>41948.562835648147</v>
      </c>
      <c r="T2139" s="9">
        <f t="shared" si="135"/>
        <v>41978.562835648147</v>
      </c>
    </row>
    <row r="2140" spans="1:20" ht="29" hidden="1" x14ac:dyDescent="0.35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32"/>
        <v>13</v>
      </c>
      <c r="P2140">
        <f t="shared" si="133"/>
        <v>10.67</v>
      </c>
      <c r="Q2140" t="s">
        <v>8332</v>
      </c>
      <c r="R2140" t="s">
        <v>8333</v>
      </c>
      <c r="S2140" s="9">
        <f t="shared" si="134"/>
        <v>41556.804849537039</v>
      </c>
      <c r="T2140" s="9">
        <f t="shared" si="135"/>
        <v>41586.846516203703</v>
      </c>
    </row>
    <row r="2141" spans="1:20" ht="43.5" hidden="1" x14ac:dyDescent="0.35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32"/>
        <v>5</v>
      </c>
      <c r="P2141">
        <f t="shared" si="133"/>
        <v>29.04</v>
      </c>
      <c r="Q2141" t="s">
        <v>8332</v>
      </c>
      <c r="R2141" t="s">
        <v>8333</v>
      </c>
      <c r="S2141" s="9">
        <f t="shared" si="134"/>
        <v>42647.541759259257</v>
      </c>
      <c r="T2141" s="9">
        <f t="shared" si="135"/>
        <v>42677.541759259257</v>
      </c>
    </row>
    <row r="2142" spans="1:20" ht="43.5" hidden="1" x14ac:dyDescent="0.35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32"/>
        <v>0</v>
      </c>
      <c r="P2142">
        <f t="shared" si="133"/>
        <v>50.91</v>
      </c>
      <c r="Q2142" t="s">
        <v>8332</v>
      </c>
      <c r="R2142" t="s">
        <v>8333</v>
      </c>
      <c r="S2142" s="9">
        <f t="shared" si="134"/>
        <v>41255.625277777777</v>
      </c>
      <c r="T2142" s="9">
        <f t="shared" si="135"/>
        <v>41285.625277777777</v>
      </c>
    </row>
    <row r="2143" spans="1:20" ht="43.5" hidden="1" x14ac:dyDescent="0.35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9">
        <f t="shared" si="134"/>
        <v>41927.027303240735</v>
      </c>
      <c r="T2143" s="9">
        <f t="shared" si="135"/>
        <v>41957.068969907406</v>
      </c>
    </row>
    <row r="2144" spans="1:20" ht="43.5" hidden="1" x14ac:dyDescent="0.35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32"/>
        <v>6</v>
      </c>
      <c r="P2144">
        <f t="shared" si="133"/>
        <v>50.08</v>
      </c>
      <c r="Q2144" t="s">
        <v>8332</v>
      </c>
      <c r="R2144" t="s">
        <v>8333</v>
      </c>
      <c r="S2144" s="9">
        <f t="shared" si="134"/>
        <v>42340.493171296293</v>
      </c>
      <c r="T2144" s="9">
        <f t="shared" si="135"/>
        <v>42368.493171296293</v>
      </c>
    </row>
    <row r="2145" spans="1:20" ht="43.5" hidden="1" x14ac:dyDescent="0.35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32"/>
        <v>11</v>
      </c>
      <c r="P2145">
        <f t="shared" si="133"/>
        <v>45</v>
      </c>
      <c r="Q2145" t="s">
        <v>8332</v>
      </c>
      <c r="R2145" t="s">
        <v>8333</v>
      </c>
      <c r="S2145" s="9">
        <f t="shared" si="134"/>
        <v>40332.678379629629</v>
      </c>
      <c r="T2145" s="9">
        <f t="shared" si="135"/>
        <v>40380.583333333328</v>
      </c>
    </row>
    <row r="2146" spans="1:20" ht="29" hidden="1" x14ac:dyDescent="0.35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32"/>
        <v>2</v>
      </c>
      <c r="P2146">
        <f t="shared" si="133"/>
        <v>25.29</v>
      </c>
      <c r="Q2146" t="s">
        <v>8332</v>
      </c>
      <c r="R2146" t="s">
        <v>8333</v>
      </c>
      <c r="S2146" s="9">
        <f t="shared" si="134"/>
        <v>41499.338425925926</v>
      </c>
      <c r="T2146" s="9">
        <f t="shared" si="135"/>
        <v>41531.338425925926</v>
      </c>
    </row>
    <row r="2147" spans="1:20" ht="43.5" hidden="1" x14ac:dyDescent="0.35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32"/>
        <v>30</v>
      </c>
      <c r="P2147">
        <f t="shared" si="133"/>
        <v>51.29</v>
      </c>
      <c r="Q2147" t="s">
        <v>8332</v>
      </c>
      <c r="R2147" t="s">
        <v>8333</v>
      </c>
      <c r="S2147" s="9">
        <f t="shared" si="134"/>
        <v>41575.029097222221</v>
      </c>
      <c r="T2147" s="9">
        <f t="shared" si="135"/>
        <v>41605.070763888885</v>
      </c>
    </row>
    <row r="2148" spans="1:20" ht="43.5" hidden="1" x14ac:dyDescent="0.35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32"/>
        <v>0</v>
      </c>
      <c r="P2148">
        <f t="shared" si="133"/>
        <v>1</v>
      </c>
      <c r="Q2148" t="s">
        <v>8332</v>
      </c>
      <c r="R2148" t="s">
        <v>8333</v>
      </c>
      <c r="S2148" s="9">
        <f t="shared" si="134"/>
        <v>42397.471180555549</v>
      </c>
      <c r="T2148" s="9">
        <f t="shared" si="135"/>
        <v>42411.471180555549</v>
      </c>
    </row>
    <row r="2149" spans="1:20" hidden="1" x14ac:dyDescent="0.35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32"/>
        <v>1</v>
      </c>
      <c r="P2149">
        <f t="shared" si="133"/>
        <v>49.38</v>
      </c>
      <c r="Q2149" t="s">
        <v>8332</v>
      </c>
      <c r="R2149" t="s">
        <v>8333</v>
      </c>
      <c r="S2149" s="9">
        <f t="shared" si="134"/>
        <v>41927.087361111109</v>
      </c>
      <c r="T2149" s="9">
        <f t="shared" si="135"/>
        <v>41959.129027777781</v>
      </c>
    </row>
    <row r="2150" spans="1:20" ht="43.5" hidden="1" x14ac:dyDescent="0.35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9">
        <f t="shared" si="134"/>
        <v>42066.525254629632</v>
      </c>
      <c r="T2150" s="9">
        <f t="shared" si="135"/>
        <v>42096.483587962961</v>
      </c>
    </row>
    <row r="2151" spans="1:20" ht="43.5" hidden="1" x14ac:dyDescent="0.35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9">
        <f t="shared" si="134"/>
        <v>40354.816620370366</v>
      </c>
      <c r="T2151" s="9">
        <f t="shared" si="135"/>
        <v>40389.791666666664</v>
      </c>
    </row>
    <row r="2152" spans="1:20" hidden="1" x14ac:dyDescent="0.35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32"/>
        <v>1</v>
      </c>
      <c r="P2152">
        <f t="shared" si="133"/>
        <v>101.25</v>
      </c>
      <c r="Q2152" t="s">
        <v>8332</v>
      </c>
      <c r="R2152" t="s">
        <v>8333</v>
      </c>
      <c r="S2152" s="9">
        <f t="shared" si="134"/>
        <v>42534.076377314814</v>
      </c>
      <c r="T2152" s="9">
        <f t="shared" si="135"/>
        <v>42564.076377314814</v>
      </c>
    </row>
    <row r="2153" spans="1:20" ht="43.5" hidden="1" x14ac:dyDescent="0.35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32"/>
        <v>0</v>
      </c>
      <c r="P2153">
        <f t="shared" si="133"/>
        <v>19.670000000000002</v>
      </c>
      <c r="Q2153" t="s">
        <v>8332</v>
      </c>
      <c r="R2153" t="s">
        <v>8333</v>
      </c>
      <c r="S2153" s="9">
        <f t="shared" si="134"/>
        <v>42520.639050925922</v>
      </c>
      <c r="T2153" s="9">
        <f t="shared" si="135"/>
        <v>42550.639050925922</v>
      </c>
    </row>
    <row r="2154" spans="1:20" ht="43.5" hidden="1" x14ac:dyDescent="0.35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32"/>
        <v>0</v>
      </c>
      <c r="P2154">
        <f t="shared" si="133"/>
        <v>12.5</v>
      </c>
      <c r="Q2154" t="s">
        <v>8332</v>
      </c>
      <c r="R2154" t="s">
        <v>8333</v>
      </c>
      <c r="S2154" s="9">
        <f t="shared" si="134"/>
        <v>41683.62394675926</v>
      </c>
      <c r="T2154" s="9">
        <f t="shared" si="135"/>
        <v>41713.582280092589</v>
      </c>
    </row>
    <row r="2155" spans="1:20" ht="43.5" hidden="1" x14ac:dyDescent="0.35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32"/>
        <v>0</v>
      </c>
      <c r="P2155">
        <f t="shared" si="133"/>
        <v>8.5</v>
      </c>
      <c r="Q2155" t="s">
        <v>8332</v>
      </c>
      <c r="R2155" t="s">
        <v>8333</v>
      </c>
      <c r="S2155" s="9">
        <f t="shared" si="134"/>
        <v>41974.702754629623</v>
      </c>
      <c r="T2155" s="9">
        <f t="shared" si="135"/>
        <v>42014.124305555553</v>
      </c>
    </row>
    <row r="2156" spans="1:20" ht="29" hidden="1" x14ac:dyDescent="0.35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32"/>
        <v>1</v>
      </c>
      <c r="P2156">
        <f t="shared" si="133"/>
        <v>1</v>
      </c>
      <c r="Q2156" t="s">
        <v>8332</v>
      </c>
      <c r="R2156" t="s">
        <v>8333</v>
      </c>
      <c r="S2156" s="9">
        <f t="shared" si="134"/>
        <v>41647.42392361111</v>
      </c>
      <c r="T2156" s="9">
        <f t="shared" si="135"/>
        <v>41667.42392361111</v>
      </c>
    </row>
    <row r="2157" spans="1:20" ht="29" hidden="1" x14ac:dyDescent="0.3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32"/>
        <v>2</v>
      </c>
      <c r="P2157">
        <f t="shared" si="133"/>
        <v>23</v>
      </c>
      <c r="Q2157" t="s">
        <v>8332</v>
      </c>
      <c r="R2157" t="s">
        <v>8333</v>
      </c>
      <c r="S2157" s="9">
        <f t="shared" si="134"/>
        <v>42430.539178240739</v>
      </c>
      <c r="T2157" s="9">
        <f t="shared" si="135"/>
        <v>42460.497511574074</v>
      </c>
    </row>
    <row r="2158" spans="1:20" ht="29" hidden="1" x14ac:dyDescent="0.35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32"/>
        <v>3</v>
      </c>
      <c r="P2158">
        <f t="shared" si="133"/>
        <v>17.989999999999998</v>
      </c>
      <c r="Q2158" t="s">
        <v>8332</v>
      </c>
      <c r="R2158" t="s">
        <v>8333</v>
      </c>
      <c r="S2158" s="9">
        <f t="shared" si="134"/>
        <v>41488.645902777775</v>
      </c>
      <c r="T2158" s="9">
        <f t="shared" si="135"/>
        <v>41533.645902777775</v>
      </c>
    </row>
    <row r="2159" spans="1:20" ht="29" hidden="1" x14ac:dyDescent="0.35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32"/>
        <v>28</v>
      </c>
      <c r="P2159">
        <f t="shared" si="133"/>
        <v>370.95</v>
      </c>
      <c r="Q2159" t="s">
        <v>8332</v>
      </c>
      <c r="R2159" t="s">
        <v>8333</v>
      </c>
      <c r="S2159" s="9">
        <f t="shared" si="134"/>
        <v>42694.772951388884</v>
      </c>
      <c r="T2159" s="9">
        <f t="shared" si="135"/>
        <v>42727.124305555553</v>
      </c>
    </row>
    <row r="2160" spans="1:20" ht="43.5" hidden="1" x14ac:dyDescent="0.35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32"/>
        <v>7</v>
      </c>
      <c r="P2160">
        <f t="shared" si="133"/>
        <v>63.57</v>
      </c>
      <c r="Q2160" t="s">
        <v>8332</v>
      </c>
      <c r="R2160" t="s">
        <v>8333</v>
      </c>
      <c r="S2160" s="9">
        <f t="shared" si="134"/>
        <v>41264.645532407405</v>
      </c>
      <c r="T2160" s="9">
        <f t="shared" si="135"/>
        <v>41309.645532407405</v>
      </c>
    </row>
    <row r="2161" spans="1:20" ht="58" hidden="1" x14ac:dyDescent="0.35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32"/>
        <v>1</v>
      </c>
      <c r="P2161">
        <f t="shared" si="133"/>
        <v>13</v>
      </c>
      <c r="Q2161" t="s">
        <v>8332</v>
      </c>
      <c r="R2161" t="s">
        <v>8333</v>
      </c>
      <c r="S2161" s="9">
        <f t="shared" si="134"/>
        <v>40710.522847222222</v>
      </c>
      <c r="T2161" s="9">
        <f t="shared" si="135"/>
        <v>40740.522847222222</v>
      </c>
    </row>
    <row r="2162" spans="1:20" ht="43.5" hidden="1" x14ac:dyDescent="0.3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32"/>
        <v>1</v>
      </c>
      <c r="P2162">
        <f t="shared" si="133"/>
        <v>5.31</v>
      </c>
      <c r="Q2162" t="s">
        <v>8332</v>
      </c>
      <c r="R2162" t="s">
        <v>8333</v>
      </c>
      <c r="S2162" s="9">
        <f t="shared" si="134"/>
        <v>41018.503530092588</v>
      </c>
      <c r="T2162" s="9">
        <f t="shared" si="135"/>
        <v>41048.503530092588</v>
      </c>
    </row>
    <row r="2163" spans="1:20" x14ac:dyDescent="0.35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32"/>
        <v>116</v>
      </c>
      <c r="P2163">
        <f t="shared" si="133"/>
        <v>35.619999999999997</v>
      </c>
      <c r="Q2163" t="s">
        <v>8324</v>
      </c>
      <c r="R2163" t="s">
        <v>8325</v>
      </c>
      <c r="S2163" s="9">
        <f t="shared" si="134"/>
        <v>42240.644201388888</v>
      </c>
      <c r="T2163" s="9">
        <f t="shared" si="135"/>
        <v>42270.644201388888</v>
      </c>
    </row>
    <row r="2164" spans="1:20" ht="43.5" x14ac:dyDescent="0.35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32"/>
        <v>112</v>
      </c>
      <c r="P2164">
        <f t="shared" si="133"/>
        <v>87.1</v>
      </c>
      <c r="Q2164" t="s">
        <v>8324</v>
      </c>
      <c r="R2164" t="s">
        <v>8325</v>
      </c>
      <c r="S2164" s="9">
        <f t="shared" si="134"/>
        <v>41813.557766203703</v>
      </c>
      <c r="T2164" s="9">
        <f t="shared" si="135"/>
        <v>41844.557766203703</v>
      </c>
    </row>
    <row r="2165" spans="1:20" ht="43.5" x14ac:dyDescent="0.3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32"/>
        <v>132</v>
      </c>
      <c r="P2165">
        <f t="shared" si="133"/>
        <v>75.11</v>
      </c>
      <c r="Q2165" t="s">
        <v>8324</v>
      </c>
      <c r="R2165" t="s">
        <v>8325</v>
      </c>
      <c r="S2165" s="9">
        <f t="shared" si="134"/>
        <v>42111.691203703704</v>
      </c>
      <c r="T2165" s="9">
        <f t="shared" si="135"/>
        <v>42162.951388888883</v>
      </c>
    </row>
    <row r="2166" spans="1:20" ht="29" x14ac:dyDescent="0.35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32"/>
        <v>103</v>
      </c>
      <c r="P2166">
        <f t="shared" si="133"/>
        <v>68.010000000000005</v>
      </c>
      <c r="Q2166" t="s">
        <v>8324</v>
      </c>
      <c r="R2166" t="s">
        <v>8325</v>
      </c>
      <c r="S2166" s="9">
        <f t="shared" si="134"/>
        <v>42515.509421296294</v>
      </c>
      <c r="T2166" s="9">
        <f t="shared" si="135"/>
        <v>42545.957638888889</v>
      </c>
    </row>
    <row r="2167" spans="1:20" ht="43.5" x14ac:dyDescent="0.35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32"/>
        <v>139</v>
      </c>
      <c r="P2167">
        <f t="shared" si="133"/>
        <v>29.62</v>
      </c>
      <c r="Q2167" t="s">
        <v>8324</v>
      </c>
      <c r="R2167" t="s">
        <v>8325</v>
      </c>
      <c r="S2167" s="9">
        <f t="shared" si="134"/>
        <v>42438.458738425928</v>
      </c>
      <c r="T2167" s="9">
        <f t="shared" si="135"/>
        <v>42468.417071759257</v>
      </c>
    </row>
    <row r="2168" spans="1:20" ht="43.5" x14ac:dyDescent="0.35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32"/>
        <v>147</v>
      </c>
      <c r="P2168">
        <f t="shared" si="133"/>
        <v>91.63</v>
      </c>
      <c r="Q2168" t="s">
        <v>8324</v>
      </c>
      <c r="R2168" t="s">
        <v>8325</v>
      </c>
      <c r="S2168" s="9">
        <f t="shared" si="134"/>
        <v>41933.629837962959</v>
      </c>
      <c r="T2168" s="9">
        <f t="shared" si="135"/>
        <v>41978.671504629623</v>
      </c>
    </row>
    <row r="2169" spans="1:20" ht="29" x14ac:dyDescent="0.35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9">
        <f t="shared" si="134"/>
        <v>41152.858067129629</v>
      </c>
      <c r="T2169" s="9">
        <f t="shared" si="135"/>
        <v>41166.858067129629</v>
      </c>
    </row>
    <row r="2170" spans="1:20" ht="29" x14ac:dyDescent="0.35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32"/>
        <v>122</v>
      </c>
      <c r="P2170">
        <f t="shared" si="133"/>
        <v>64.37</v>
      </c>
      <c r="Q2170" t="s">
        <v>8324</v>
      </c>
      <c r="R2170" t="s">
        <v>8325</v>
      </c>
      <c r="S2170" s="9">
        <f t="shared" si="134"/>
        <v>42745.391909722217</v>
      </c>
      <c r="T2170" s="9">
        <f t="shared" si="135"/>
        <v>42775.999999999993</v>
      </c>
    </row>
    <row r="2171" spans="1:20" ht="43.5" x14ac:dyDescent="0.35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32"/>
        <v>100</v>
      </c>
      <c r="P2171">
        <f t="shared" si="133"/>
        <v>21.86</v>
      </c>
      <c r="Q2171" t="s">
        <v>8324</v>
      </c>
      <c r="R2171" t="s">
        <v>8325</v>
      </c>
      <c r="S2171" s="9">
        <f t="shared" si="134"/>
        <v>42793.492488425924</v>
      </c>
      <c r="T2171" s="9">
        <f t="shared" si="135"/>
        <v>42796.492488425924</v>
      </c>
    </row>
    <row r="2172" spans="1:20" ht="43.5" x14ac:dyDescent="0.3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32"/>
        <v>181</v>
      </c>
      <c r="P2172">
        <f t="shared" si="133"/>
        <v>33.32</v>
      </c>
      <c r="Q2172" t="s">
        <v>8324</v>
      </c>
      <c r="R2172" t="s">
        <v>8325</v>
      </c>
      <c r="S2172" s="9">
        <f t="shared" si="134"/>
        <v>42198.541921296295</v>
      </c>
      <c r="T2172" s="9">
        <f t="shared" si="135"/>
        <v>42238.541921296295</v>
      </c>
    </row>
    <row r="2173" spans="1:20" ht="43.5" x14ac:dyDescent="0.3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32"/>
        <v>106</v>
      </c>
      <c r="P2173">
        <f t="shared" si="133"/>
        <v>90.28</v>
      </c>
      <c r="Q2173" t="s">
        <v>8324</v>
      </c>
      <c r="R2173" t="s">
        <v>8325</v>
      </c>
      <c r="S2173" s="9">
        <f t="shared" si="134"/>
        <v>42141.748784722215</v>
      </c>
      <c r="T2173" s="9">
        <f t="shared" si="135"/>
        <v>42176.999999999993</v>
      </c>
    </row>
    <row r="2174" spans="1:20" ht="43.5" x14ac:dyDescent="0.3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32"/>
        <v>100</v>
      </c>
      <c r="P2174">
        <f t="shared" si="133"/>
        <v>76.92</v>
      </c>
      <c r="Q2174" t="s">
        <v>8324</v>
      </c>
      <c r="R2174" t="s">
        <v>8325</v>
      </c>
      <c r="S2174" s="9">
        <f t="shared" si="134"/>
        <v>42082.371759259258</v>
      </c>
      <c r="T2174" s="9">
        <f t="shared" si="135"/>
        <v>42112.371759259258</v>
      </c>
    </row>
    <row r="2175" spans="1:20" ht="43.5" x14ac:dyDescent="0.35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32"/>
        <v>127</v>
      </c>
      <c r="P2175">
        <f t="shared" si="133"/>
        <v>59.23</v>
      </c>
      <c r="Q2175" t="s">
        <v>8324</v>
      </c>
      <c r="R2175" t="s">
        <v>8325</v>
      </c>
      <c r="S2175" s="9">
        <f t="shared" si="134"/>
        <v>41495.484293981477</v>
      </c>
      <c r="T2175" s="9">
        <f t="shared" si="135"/>
        <v>41526.957638888889</v>
      </c>
    </row>
    <row r="2176" spans="1:20" ht="43.5" x14ac:dyDescent="0.35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32"/>
        <v>103</v>
      </c>
      <c r="P2176">
        <f t="shared" si="133"/>
        <v>65.38</v>
      </c>
      <c r="Q2176" t="s">
        <v>8324</v>
      </c>
      <c r="R2176" t="s">
        <v>8325</v>
      </c>
      <c r="S2176" s="9">
        <f t="shared" si="134"/>
        <v>42465.334571759253</v>
      </c>
      <c r="T2176" s="9">
        <f t="shared" si="135"/>
        <v>42495.334571759253</v>
      </c>
    </row>
    <row r="2177" spans="1:20" ht="43.5" x14ac:dyDescent="0.35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32"/>
        <v>250</v>
      </c>
      <c r="P2177">
        <f t="shared" si="133"/>
        <v>67.31</v>
      </c>
      <c r="Q2177" t="s">
        <v>8324</v>
      </c>
      <c r="R2177" t="s">
        <v>8325</v>
      </c>
      <c r="S2177" s="9">
        <f t="shared" si="134"/>
        <v>42564.800763888888</v>
      </c>
      <c r="T2177" s="9">
        <f t="shared" si="135"/>
        <v>42571.800763888888</v>
      </c>
    </row>
    <row r="2178" spans="1:20" ht="43.5" x14ac:dyDescent="0.3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ref="O2178:O2241" si="136">ROUND((E2178/D2178)*100,0)</f>
        <v>126</v>
      </c>
      <c r="P2178">
        <f t="shared" ref="P2178:P2241" si="137">ROUND(E2178/L2178,2)</f>
        <v>88.75</v>
      </c>
      <c r="Q2178" t="s">
        <v>8324</v>
      </c>
      <c r="R2178" t="s">
        <v>8325</v>
      </c>
      <c r="S2178" s="9">
        <f t="shared" si="134"/>
        <v>42096.424872685187</v>
      </c>
      <c r="T2178" s="9">
        <f t="shared" si="135"/>
        <v>42126.424872685187</v>
      </c>
    </row>
    <row r="2179" spans="1:20" ht="43.5" x14ac:dyDescent="0.35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si="136"/>
        <v>100</v>
      </c>
      <c r="P2179">
        <f t="shared" si="137"/>
        <v>65.87</v>
      </c>
      <c r="Q2179" t="s">
        <v>8324</v>
      </c>
      <c r="R2179" t="s">
        <v>8325</v>
      </c>
      <c r="S2179" s="9">
        <f t="shared" ref="S2179:S2242" si="138">(J2179/86400)+25569+(-5/24)</f>
        <v>42502.042442129627</v>
      </c>
      <c r="T2179" s="9">
        <f t="shared" ref="T2179:T2242" si="139">(I2179/86400)+25569+(-5/24)</f>
        <v>42527.042442129627</v>
      </c>
    </row>
    <row r="2180" spans="1:20" ht="43.5" x14ac:dyDescent="0.3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136"/>
        <v>139</v>
      </c>
      <c r="P2180">
        <f t="shared" si="137"/>
        <v>40.35</v>
      </c>
      <c r="Q2180" t="s">
        <v>8324</v>
      </c>
      <c r="R2180" t="s">
        <v>8325</v>
      </c>
      <c r="S2180" s="9">
        <f t="shared" si="138"/>
        <v>42723.428206018514</v>
      </c>
      <c r="T2180" s="9">
        <f t="shared" si="139"/>
        <v>42753.428206018514</v>
      </c>
    </row>
    <row r="2181" spans="1:20" ht="29" x14ac:dyDescent="0.35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136"/>
        <v>161</v>
      </c>
      <c r="P2181">
        <f t="shared" si="137"/>
        <v>76.86</v>
      </c>
      <c r="Q2181" t="s">
        <v>8324</v>
      </c>
      <c r="R2181" t="s">
        <v>8325</v>
      </c>
      <c r="S2181" s="9">
        <f t="shared" si="138"/>
        <v>42074.962870370371</v>
      </c>
      <c r="T2181" s="9">
        <f t="shared" si="139"/>
        <v>42104.962870370371</v>
      </c>
    </row>
    <row r="2182" spans="1:20" ht="29" x14ac:dyDescent="0.35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136"/>
        <v>107</v>
      </c>
      <c r="P2182">
        <f t="shared" si="137"/>
        <v>68.709999999999994</v>
      </c>
      <c r="Q2182" t="s">
        <v>8324</v>
      </c>
      <c r="R2182" t="s">
        <v>8325</v>
      </c>
      <c r="S2182" s="9">
        <f t="shared" si="138"/>
        <v>42279.461435185185</v>
      </c>
      <c r="T2182" s="9">
        <f t="shared" si="139"/>
        <v>42321.503101851849</v>
      </c>
    </row>
    <row r="2183" spans="1:20" ht="43.5" x14ac:dyDescent="0.35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136"/>
        <v>153</v>
      </c>
      <c r="P2183">
        <f t="shared" si="137"/>
        <v>57.77</v>
      </c>
      <c r="Q2183" t="s">
        <v>8332</v>
      </c>
      <c r="R2183" t="s">
        <v>8350</v>
      </c>
      <c r="S2183" s="9">
        <f t="shared" si="138"/>
        <v>42772.796909722216</v>
      </c>
      <c r="T2183" s="9">
        <f t="shared" si="139"/>
        <v>42786.796909722216</v>
      </c>
    </row>
    <row r="2184" spans="1:20" ht="29" x14ac:dyDescent="0.35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136"/>
        <v>524</v>
      </c>
      <c r="P2184">
        <f t="shared" si="137"/>
        <v>44.17</v>
      </c>
      <c r="Q2184" t="s">
        <v>8332</v>
      </c>
      <c r="R2184" t="s">
        <v>8350</v>
      </c>
      <c r="S2184" s="9">
        <f t="shared" si="138"/>
        <v>41879.692418981482</v>
      </c>
      <c r="T2184" s="9">
        <f t="shared" si="139"/>
        <v>41914.692418981482</v>
      </c>
    </row>
    <row r="2185" spans="1:20" ht="43.5" x14ac:dyDescent="0.35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136"/>
        <v>489</v>
      </c>
      <c r="P2185">
        <f t="shared" si="137"/>
        <v>31.57</v>
      </c>
      <c r="Q2185" t="s">
        <v>8332</v>
      </c>
      <c r="R2185" t="s">
        <v>8350</v>
      </c>
      <c r="S2185" s="9">
        <f t="shared" si="138"/>
        <v>42745.157141203701</v>
      </c>
      <c r="T2185" s="9">
        <f t="shared" si="139"/>
        <v>42774.999999999993</v>
      </c>
    </row>
    <row r="2186" spans="1:20" ht="43.5" x14ac:dyDescent="0.35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136"/>
        <v>285</v>
      </c>
      <c r="P2186">
        <f t="shared" si="137"/>
        <v>107.05</v>
      </c>
      <c r="Q2186" t="s">
        <v>8332</v>
      </c>
      <c r="R2186" t="s">
        <v>8350</v>
      </c>
      <c r="S2186" s="9">
        <f t="shared" si="138"/>
        <v>42380.481956018521</v>
      </c>
      <c r="T2186" s="9">
        <f t="shared" si="139"/>
        <v>42394.458333333336</v>
      </c>
    </row>
    <row r="2187" spans="1:20" ht="43.5" x14ac:dyDescent="0.35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136"/>
        <v>1857</v>
      </c>
      <c r="P2187">
        <f t="shared" si="137"/>
        <v>149.03</v>
      </c>
      <c r="Q2187" t="s">
        <v>8332</v>
      </c>
      <c r="R2187" t="s">
        <v>8350</v>
      </c>
      <c r="S2187" s="9">
        <f t="shared" si="138"/>
        <v>41319.141655092586</v>
      </c>
      <c r="T2187" s="9">
        <f t="shared" si="139"/>
        <v>41359.141655092586</v>
      </c>
    </row>
    <row r="2188" spans="1:20" ht="29" x14ac:dyDescent="0.35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136"/>
        <v>110</v>
      </c>
      <c r="P2188">
        <f t="shared" si="137"/>
        <v>55.96</v>
      </c>
      <c r="Q2188" t="s">
        <v>8332</v>
      </c>
      <c r="R2188" t="s">
        <v>8350</v>
      </c>
      <c r="S2188" s="9">
        <f t="shared" si="138"/>
        <v>42583.406747685185</v>
      </c>
      <c r="T2188" s="9">
        <f t="shared" si="139"/>
        <v>42619.874999999993</v>
      </c>
    </row>
    <row r="2189" spans="1:20" ht="43.5" x14ac:dyDescent="0.35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136"/>
        <v>1015</v>
      </c>
      <c r="P2189">
        <f t="shared" si="137"/>
        <v>56.97</v>
      </c>
      <c r="Q2189" t="s">
        <v>8332</v>
      </c>
      <c r="R2189" t="s">
        <v>8350</v>
      </c>
      <c r="S2189" s="9">
        <f t="shared" si="138"/>
        <v>42068.000763888886</v>
      </c>
      <c r="T2189" s="9">
        <f t="shared" si="139"/>
        <v>42096.957638888889</v>
      </c>
    </row>
    <row r="2190" spans="1:20" ht="43.5" x14ac:dyDescent="0.3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136"/>
        <v>412</v>
      </c>
      <c r="P2190">
        <f t="shared" si="137"/>
        <v>44.06</v>
      </c>
      <c r="Q2190" t="s">
        <v>8332</v>
      </c>
      <c r="R2190" t="s">
        <v>8350</v>
      </c>
      <c r="S2190" s="9">
        <f t="shared" si="138"/>
        <v>42633.377789351849</v>
      </c>
      <c r="T2190" s="9">
        <f t="shared" si="139"/>
        <v>42668.499999999993</v>
      </c>
    </row>
    <row r="2191" spans="1:20" ht="43.5" x14ac:dyDescent="0.35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136"/>
        <v>503</v>
      </c>
      <c r="P2191">
        <f t="shared" si="137"/>
        <v>68.63</v>
      </c>
      <c r="Q2191" t="s">
        <v>8332</v>
      </c>
      <c r="R2191" t="s">
        <v>8350</v>
      </c>
      <c r="S2191" s="9">
        <f t="shared" si="138"/>
        <v>42467.579861111109</v>
      </c>
      <c r="T2191" s="9">
        <f t="shared" si="139"/>
        <v>42481.708333333336</v>
      </c>
    </row>
    <row r="2192" spans="1:20" ht="43.5" x14ac:dyDescent="0.3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136"/>
        <v>185</v>
      </c>
      <c r="P2192">
        <f t="shared" si="137"/>
        <v>65.319999999999993</v>
      </c>
      <c r="Q2192" t="s">
        <v>8332</v>
      </c>
      <c r="R2192" t="s">
        <v>8350</v>
      </c>
      <c r="S2192" s="9">
        <f t="shared" si="138"/>
        <v>42417.416712962957</v>
      </c>
      <c r="T2192" s="9">
        <f t="shared" si="139"/>
        <v>42452.082638888889</v>
      </c>
    </row>
    <row r="2193" spans="1:20" ht="43.5" x14ac:dyDescent="0.35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136"/>
        <v>120</v>
      </c>
      <c r="P2193">
        <f t="shared" si="137"/>
        <v>35.92</v>
      </c>
      <c r="Q2193" t="s">
        <v>8332</v>
      </c>
      <c r="R2193" t="s">
        <v>8350</v>
      </c>
      <c r="S2193" s="9">
        <f t="shared" si="138"/>
        <v>42768.6253125</v>
      </c>
      <c r="T2193" s="9">
        <f t="shared" si="139"/>
        <v>42780.6253125</v>
      </c>
    </row>
    <row r="2194" spans="1:20" ht="43.5" x14ac:dyDescent="0.35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136"/>
        <v>1081</v>
      </c>
      <c r="P2194">
        <f t="shared" si="137"/>
        <v>40.07</v>
      </c>
      <c r="Q2194" t="s">
        <v>8332</v>
      </c>
      <c r="R2194" t="s">
        <v>8350</v>
      </c>
      <c r="S2194" s="9">
        <f t="shared" si="138"/>
        <v>42691.642870370364</v>
      </c>
      <c r="T2194" s="9">
        <f t="shared" si="139"/>
        <v>42719.749999999993</v>
      </c>
    </row>
    <row r="2195" spans="1:20" ht="43.5" x14ac:dyDescent="0.35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136"/>
        <v>452</v>
      </c>
      <c r="P2195">
        <f t="shared" si="137"/>
        <v>75.650000000000006</v>
      </c>
      <c r="Q2195" t="s">
        <v>8332</v>
      </c>
      <c r="R2195" t="s">
        <v>8350</v>
      </c>
      <c r="S2195" s="9">
        <f t="shared" si="138"/>
        <v>42664.197592592587</v>
      </c>
      <c r="T2195" s="9">
        <f t="shared" si="139"/>
        <v>42694.999305555553</v>
      </c>
    </row>
    <row r="2196" spans="1:20" ht="43.5" x14ac:dyDescent="0.35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136"/>
        <v>537</v>
      </c>
      <c r="P2196">
        <f t="shared" si="137"/>
        <v>61.2</v>
      </c>
      <c r="Q2196" t="s">
        <v>8332</v>
      </c>
      <c r="R2196" t="s">
        <v>8350</v>
      </c>
      <c r="S2196" s="9">
        <f t="shared" si="138"/>
        <v>42425.54965277778</v>
      </c>
      <c r="T2196" s="9">
        <f t="shared" si="139"/>
        <v>42455.507986111108</v>
      </c>
    </row>
    <row r="2197" spans="1:20" ht="29" x14ac:dyDescent="0.35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136"/>
        <v>120</v>
      </c>
      <c r="P2197">
        <f t="shared" si="137"/>
        <v>48.13</v>
      </c>
      <c r="Q2197" t="s">
        <v>8332</v>
      </c>
      <c r="R2197" t="s">
        <v>8350</v>
      </c>
      <c r="S2197" s="9">
        <f t="shared" si="138"/>
        <v>42197.563657407409</v>
      </c>
      <c r="T2197" s="9">
        <f t="shared" si="139"/>
        <v>42227.563657407409</v>
      </c>
    </row>
    <row r="2198" spans="1:20" ht="29" x14ac:dyDescent="0.35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136"/>
        <v>114</v>
      </c>
      <c r="P2198">
        <f t="shared" si="137"/>
        <v>68.11</v>
      </c>
      <c r="Q2198" t="s">
        <v>8332</v>
      </c>
      <c r="R2198" t="s">
        <v>8350</v>
      </c>
      <c r="S2198" s="9">
        <f t="shared" si="138"/>
        <v>42675.278958333329</v>
      </c>
      <c r="T2198" s="9">
        <f t="shared" si="139"/>
        <v>42706.083333333336</v>
      </c>
    </row>
    <row r="2199" spans="1:20" ht="43.5" x14ac:dyDescent="0.3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136"/>
        <v>951</v>
      </c>
      <c r="P2199">
        <f t="shared" si="137"/>
        <v>65.89</v>
      </c>
      <c r="Q2199" t="s">
        <v>8332</v>
      </c>
      <c r="R2199" t="s">
        <v>8350</v>
      </c>
      <c r="S2199" s="9">
        <f t="shared" si="138"/>
        <v>42033.37568287037</v>
      </c>
      <c r="T2199" s="9">
        <f t="shared" si="139"/>
        <v>42063.37568287037</v>
      </c>
    </row>
    <row r="2200" spans="1:20" ht="43.5" x14ac:dyDescent="0.35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136"/>
        <v>133</v>
      </c>
      <c r="P2200">
        <f t="shared" si="137"/>
        <v>81.650000000000006</v>
      </c>
      <c r="Q2200" t="s">
        <v>8332</v>
      </c>
      <c r="R2200" t="s">
        <v>8350</v>
      </c>
      <c r="S2200" s="9">
        <f t="shared" si="138"/>
        <v>42292.305555555555</v>
      </c>
      <c r="T2200" s="9">
        <f t="shared" si="139"/>
        <v>42322.347222222219</v>
      </c>
    </row>
    <row r="2201" spans="1:20" ht="29" x14ac:dyDescent="0.35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136"/>
        <v>147</v>
      </c>
      <c r="P2201">
        <f t="shared" si="137"/>
        <v>52.7</v>
      </c>
      <c r="Q2201" t="s">
        <v>8332</v>
      </c>
      <c r="R2201" t="s">
        <v>8350</v>
      </c>
      <c r="S2201" s="9">
        <f t="shared" si="138"/>
        <v>42262.208310185182</v>
      </c>
      <c r="T2201" s="9">
        <f t="shared" si="139"/>
        <v>42292.208310185182</v>
      </c>
    </row>
    <row r="2202" spans="1:20" ht="43.5" x14ac:dyDescent="0.35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136"/>
        <v>542</v>
      </c>
      <c r="P2202">
        <f t="shared" si="137"/>
        <v>41.23</v>
      </c>
      <c r="Q2202" t="s">
        <v>8332</v>
      </c>
      <c r="R2202" t="s">
        <v>8350</v>
      </c>
      <c r="S2202" s="9">
        <f t="shared" si="138"/>
        <v>42163.417453703696</v>
      </c>
      <c r="T2202" s="9">
        <f t="shared" si="139"/>
        <v>42190.916666666664</v>
      </c>
    </row>
    <row r="2203" spans="1:20" ht="43.5" x14ac:dyDescent="0.35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136"/>
        <v>383</v>
      </c>
      <c r="P2203">
        <f t="shared" si="137"/>
        <v>15.04</v>
      </c>
      <c r="Q2203" t="s">
        <v>8324</v>
      </c>
      <c r="R2203" t="s">
        <v>8329</v>
      </c>
      <c r="S2203" s="9">
        <f t="shared" si="138"/>
        <v>41276.638483796291</v>
      </c>
      <c r="T2203" s="9">
        <f t="shared" si="139"/>
        <v>41290.638483796291</v>
      </c>
    </row>
    <row r="2204" spans="1:20" ht="29" x14ac:dyDescent="0.35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136"/>
        <v>704</v>
      </c>
      <c r="P2204">
        <f t="shared" si="137"/>
        <v>39.07</v>
      </c>
      <c r="Q2204" t="s">
        <v>8324</v>
      </c>
      <c r="R2204" t="s">
        <v>8329</v>
      </c>
      <c r="S2204" s="9">
        <f t="shared" si="138"/>
        <v>41184.640833333331</v>
      </c>
      <c r="T2204" s="9">
        <f t="shared" si="139"/>
        <v>41214.640833333331</v>
      </c>
    </row>
    <row r="2205" spans="1:20" ht="43.5" x14ac:dyDescent="0.35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136"/>
        <v>110</v>
      </c>
      <c r="P2205">
        <f t="shared" si="137"/>
        <v>43.82</v>
      </c>
      <c r="Q2205" t="s">
        <v>8324</v>
      </c>
      <c r="R2205" t="s">
        <v>8329</v>
      </c>
      <c r="S2205" s="9">
        <f t="shared" si="138"/>
        <v>42241.651412037034</v>
      </c>
      <c r="T2205" s="9">
        <f t="shared" si="139"/>
        <v>42271.651412037034</v>
      </c>
    </row>
    <row r="2206" spans="1:20" ht="43.5" x14ac:dyDescent="0.3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136"/>
        <v>133</v>
      </c>
      <c r="P2206">
        <f t="shared" si="137"/>
        <v>27.3</v>
      </c>
      <c r="Q2206" t="s">
        <v>8324</v>
      </c>
      <c r="R2206" t="s">
        <v>8329</v>
      </c>
      <c r="S2206" s="9">
        <f t="shared" si="138"/>
        <v>41312.103229166663</v>
      </c>
      <c r="T2206" s="9">
        <f t="shared" si="139"/>
        <v>41342.103229166663</v>
      </c>
    </row>
    <row r="2207" spans="1:20" ht="43.5" x14ac:dyDescent="0.3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136"/>
        <v>152</v>
      </c>
      <c r="P2207">
        <f t="shared" si="137"/>
        <v>42.22</v>
      </c>
      <c r="Q2207" t="s">
        <v>8324</v>
      </c>
      <c r="R2207" t="s">
        <v>8329</v>
      </c>
      <c r="S2207" s="9">
        <f t="shared" si="138"/>
        <v>41031.613298611112</v>
      </c>
      <c r="T2207" s="9">
        <f t="shared" si="139"/>
        <v>41061.613298611112</v>
      </c>
    </row>
    <row r="2208" spans="1:20" ht="43.5" x14ac:dyDescent="0.35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136"/>
        <v>103</v>
      </c>
      <c r="P2208">
        <f t="shared" si="137"/>
        <v>33.24</v>
      </c>
      <c r="Q2208" t="s">
        <v>8324</v>
      </c>
      <c r="R2208" t="s">
        <v>8329</v>
      </c>
      <c r="S2208" s="9">
        <f t="shared" si="138"/>
        <v>40997.048888888887</v>
      </c>
      <c r="T2208" s="9">
        <f t="shared" si="139"/>
        <v>41015.048888888887</v>
      </c>
    </row>
    <row r="2209" spans="1:20" ht="43.5" x14ac:dyDescent="0.3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136"/>
        <v>100</v>
      </c>
      <c r="P2209">
        <f t="shared" si="137"/>
        <v>285.70999999999998</v>
      </c>
      <c r="Q2209" t="s">
        <v>8324</v>
      </c>
      <c r="R2209" t="s">
        <v>8329</v>
      </c>
      <c r="S2209" s="9">
        <f t="shared" si="138"/>
        <v>41563.985798611109</v>
      </c>
      <c r="T2209" s="9">
        <f t="shared" si="139"/>
        <v>41594.027465277773</v>
      </c>
    </row>
    <row r="2210" spans="1:20" ht="43.5" x14ac:dyDescent="0.35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136"/>
        <v>102</v>
      </c>
      <c r="P2210">
        <f t="shared" si="137"/>
        <v>42.33</v>
      </c>
      <c r="Q2210" t="s">
        <v>8324</v>
      </c>
      <c r="R2210" t="s">
        <v>8329</v>
      </c>
      <c r="S2210" s="9">
        <f t="shared" si="138"/>
        <v>40946.673912037033</v>
      </c>
      <c r="T2210" s="9">
        <f t="shared" si="139"/>
        <v>41005.958333333328</v>
      </c>
    </row>
    <row r="2211" spans="1:20" ht="29" x14ac:dyDescent="0.35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136"/>
        <v>151</v>
      </c>
      <c r="P2211">
        <f t="shared" si="137"/>
        <v>50.27</v>
      </c>
      <c r="Q2211" t="s">
        <v>8324</v>
      </c>
      <c r="R2211" t="s">
        <v>8329</v>
      </c>
      <c r="S2211" s="9">
        <f t="shared" si="138"/>
        <v>41732.27134259259</v>
      </c>
      <c r="T2211" s="9">
        <f t="shared" si="139"/>
        <v>41743.75</v>
      </c>
    </row>
    <row r="2212" spans="1:20" ht="43.5" x14ac:dyDescent="0.35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136"/>
        <v>111</v>
      </c>
      <c r="P2212">
        <f t="shared" si="137"/>
        <v>61.9</v>
      </c>
      <c r="Q2212" t="s">
        <v>8324</v>
      </c>
      <c r="R2212" t="s">
        <v>8329</v>
      </c>
      <c r="S2212" s="9">
        <f t="shared" si="138"/>
        <v>40955.857754629629</v>
      </c>
      <c r="T2212" s="9">
        <f t="shared" si="139"/>
        <v>41013.525000000001</v>
      </c>
    </row>
    <row r="2213" spans="1:20" ht="43.5" x14ac:dyDescent="0.35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136"/>
        <v>196</v>
      </c>
      <c r="P2213">
        <f t="shared" si="137"/>
        <v>40.75</v>
      </c>
      <c r="Q2213" t="s">
        <v>8324</v>
      </c>
      <c r="R2213" t="s">
        <v>8329</v>
      </c>
      <c r="S2213" s="9">
        <f t="shared" si="138"/>
        <v>41716.576678240737</v>
      </c>
      <c r="T2213" s="9">
        <f t="shared" si="139"/>
        <v>41739.082638888889</v>
      </c>
    </row>
    <row r="2214" spans="1:20" ht="43.5" x14ac:dyDescent="0.35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136"/>
        <v>114</v>
      </c>
      <c r="P2214">
        <f t="shared" si="137"/>
        <v>55.8</v>
      </c>
      <c r="Q2214" t="s">
        <v>8324</v>
      </c>
      <c r="R2214" t="s">
        <v>8329</v>
      </c>
      <c r="S2214" s="9">
        <f t="shared" si="138"/>
        <v>41548.539085648146</v>
      </c>
      <c r="T2214" s="9">
        <f t="shared" si="139"/>
        <v>41581.833333333328</v>
      </c>
    </row>
    <row r="2215" spans="1:20" ht="43.5" x14ac:dyDescent="0.3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9">
        <f t="shared" si="138"/>
        <v>42109.617812499993</v>
      </c>
      <c r="T2215" s="9">
        <f t="shared" si="139"/>
        <v>42139.617812499993</v>
      </c>
    </row>
    <row r="2216" spans="1:20" ht="43.5" x14ac:dyDescent="0.3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136"/>
        <v>293</v>
      </c>
      <c r="P2216">
        <f t="shared" si="137"/>
        <v>73.13</v>
      </c>
      <c r="Q2216" t="s">
        <v>8324</v>
      </c>
      <c r="R2216" t="s">
        <v>8329</v>
      </c>
      <c r="S2216" s="9">
        <f t="shared" si="138"/>
        <v>41646.58388888889</v>
      </c>
      <c r="T2216" s="9">
        <f t="shared" si="139"/>
        <v>41676.58388888889</v>
      </c>
    </row>
    <row r="2217" spans="1:20" ht="29" x14ac:dyDescent="0.35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136"/>
        <v>156</v>
      </c>
      <c r="P2217">
        <f t="shared" si="137"/>
        <v>26.06</v>
      </c>
      <c r="Q2217" t="s">
        <v>8324</v>
      </c>
      <c r="R2217" t="s">
        <v>8329</v>
      </c>
      <c r="S2217" s="9">
        <f t="shared" si="138"/>
        <v>40958.508935185186</v>
      </c>
      <c r="T2217" s="9">
        <f t="shared" si="139"/>
        <v>40981.082638888889</v>
      </c>
    </row>
    <row r="2218" spans="1:20" ht="43.5" x14ac:dyDescent="0.35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136"/>
        <v>106</v>
      </c>
      <c r="P2218">
        <f t="shared" si="137"/>
        <v>22.64</v>
      </c>
      <c r="Q2218" t="s">
        <v>8324</v>
      </c>
      <c r="R2218" t="s">
        <v>8329</v>
      </c>
      <c r="S2218" s="9">
        <f t="shared" si="138"/>
        <v>42194.543344907404</v>
      </c>
      <c r="T2218" s="9">
        <f t="shared" si="139"/>
        <v>42208.543344907404</v>
      </c>
    </row>
    <row r="2219" spans="1:20" ht="43.5" x14ac:dyDescent="0.35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136"/>
        <v>101</v>
      </c>
      <c r="P2219">
        <f t="shared" si="137"/>
        <v>47.22</v>
      </c>
      <c r="Q2219" t="s">
        <v>8324</v>
      </c>
      <c r="R2219" t="s">
        <v>8329</v>
      </c>
      <c r="S2219" s="9">
        <f t="shared" si="138"/>
        <v>42299.568437499998</v>
      </c>
      <c r="T2219" s="9">
        <f t="shared" si="139"/>
        <v>42310.124999999993</v>
      </c>
    </row>
    <row r="2220" spans="1:20" ht="43.5" x14ac:dyDescent="0.3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136"/>
        <v>123</v>
      </c>
      <c r="P2220">
        <f t="shared" si="137"/>
        <v>32.32</v>
      </c>
      <c r="Q2220" t="s">
        <v>8324</v>
      </c>
      <c r="R2220" t="s">
        <v>8329</v>
      </c>
      <c r="S2220" s="9">
        <f t="shared" si="138"/>
        <v>41127.603969907403</v>
      </c>
      <c r="T2220" s="9">
        <f t="shared" si="139"/>
        <v>41149.791666666664</v>
      </c>
    </row>
    <row r="2221" spans="1:20" ht="43.5" x14ac:dyDescent="0.3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136"/>
        <v>102</v>
      </c>
      <c r="P2221">
        <f t="shared" si="137"/>
        <v>53.42</v>
      </c>
      <c r="Q2221" t="s">
        <v>8324</v>
      </c>
      <c r="R2221" t="s">
        <v>8329</v>
      </c>
      <c r="S2221" s="9">
        <f t="shared" si="138"/>
        <v>42205.510555555556</v>
      </c>
      <c r="T2221" s="9">
        <f t="shared" si="139"/>
        <v>42235.510555555556</v>
      </c>
    </row>
    <row r="2222" spans="1:20" ht="43.5" x14ac:dyDescent="0.3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136"/>
        <v>101</v>
      </c>
      <c r="P2222">
        <f t="shared" si="137"/>
        <v>51.3</v>
      </c>
      <c r="Q2222" t="s">
        <v>8324</v>
      </c>
      <c r="R2222" t="s">
        <v>8329</v>
      </c>
      <c r="S2222" s="9">
        <f t="shared" si="138"/>
        <v>41451.852268518516</v>
      </c>
      <c r="T2222" s="9">
        <f t="shared" si="139"/>
        <v>41481.852268518516</v>
      </c>
    </row>
    <row r="2223" spans="1:20" ht="43.5" x14ac:dyDescent="0.3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136"/>
        <v>108</v>
      </c>
      <c r="P2223">
        <f t="shared" si="137"/>
        <v>37.200000000000003</v>
      </c>
      <c r="Q2223" t="s">
        <v>8332</v>
      </c>
      <c r="R2223" t="s">
        <v>8350</v>
      </c>
      <c r="S2223" s="9">
        <f t="shared" si="138"/>
        <v>42452.458437499998</v>
      </c>
      <c r="T2223" s="9">
        <f t="shared" si="139"/>
        <v>42482.791666666664</v>
      </c>
    </row>
    <row r="2224" spans="1:20" ht="43.5" x14ac:dyDescent="0.35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136"/>
        <v>163</v>
      </c>
      <c r="P2224">
        <f t="shared" si="137"/>
        <v>27.1</v>
      </c>
      <c r="Q2224" t="s">
        <v>8332</v>
      </c>
      <c r="R2224" t="s">
        <v>8350</v>
      </c>
      <c r="S2224" s="9">
        <f t="shared" si="138"/>
        <v>40906.579247685186</v>
      </c>
      <c r="T2224" s="9">
        <f t="shared" si="139"/>
        <v>40936.579247685186</v>
      </c>
    </row>
    <row r="2225" spans="1:20" ht="43.5" x14ac:dyDescent="0.35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136"/>
        <v>106</v>
      </c>
      <c r="P2225">
        <f t="shared" si="137"/>
        <v>206.31</v>
      </c>
      <c r="Q2225" t="s">
        <v>8332</v>
      </c>
      <c r="R2225" t="s">
        <v>8350</v>
      </c>
      <c r="S2225" s="9">
        <f t="shared" si="138"/>
        <v>42152.432500000003</v>
      </c>
      <c r="T2225" s="9">
        <f t="shared" si="139"/>
        <v>42182.432500000003</v>
      </c>
    </row>
    <row r="2226" spans="1:20" ht="43.5" x14ac:dyDescent="0.35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136"/>
        <v>243</v>
      </c>
      <c r="P2226">
        <f t="shared" si="137"/>
        <v>82.15</v>
      </c>
      <c r="Q2226" t="s">
        <v>8332</v>
      </c>
      <c r="R2226" t="s">
        <v>8350</v>
      </c>
      <c r="S2226" s="9">
        <f t="shared" si="138"/>
        <v>42644.459201388883</v>
      </c>
      <c r="T2226" s="9">
        <f t="shared" si="139"/>
        <v>42672.583333333336</v>
      </c>
    </row>
    <row r="2227" spans="1:20" ht="43.5" x14ac:dyDescent="0.35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136"/>
        <v>945</v>
      </c>
      <c r="P2227">
        <f t="shared" si="137"/>
        <v>164.8</v>
      </c>
      <c r="Q2227" t="s">
        <v>8332</v>
      </c>
      <c r="R2227" t="s">
        <v>8350</v>
      </c>
      <c r="S2227" s="9">
        <f t="shared" si="138"/>
        <v>41873.583506944444</v>
      </c>
      <c r="T2227" s="9">
        <f t="shared" si="139"/>
        <v>41903.583506944444</v>
      </c>
    </row>
    <row r="2228" spans="1:20" ht="43.5" x14ac:dyDescent="0.35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136"/>
        <v>108</v>
      </c>
      <c r="P2228">
        <f t="shared" si="137"/>
        <v>60.82</v>
      </c>
      <c r="Q2228" t="s">
        <v>8332</v>
      </c>
      <c r="R2228" t="s">
        <v>8350</v>
      </c>
      <c r="S2228" s="9">
        <f t="shared" si="138"/>
        <v>42381.590532407405</v>
      </c>
      <c r="T2228" s="9">
        <f t="shared" si="139"/>
        <v>42411.999305555553</v>
      </c>
    </row>
    <row r="2229" spans="1:20" ht="43.5" x14ac:dyDescent="0.35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136"/>
        <v>157</v>
      </c>
      <c r="P2229">
        <f t="shared" si="137"/>
        <v>67.97</v>
      </c>
      <c r="Q2229" t="s">
        <v>8332</v>
      </c>
      <c r="R2229" t="s">
        <v>8350</v>
      </c>
      <c r="S2229" s="9">
        <f t="shared" si="138"/>
        <v>41561.599016203698</v>
      </c>
      <c r="T2229" s="9">
        <f t="shared" si="139"/>
        <v>41591.640682870369</v>
      </c>
    </row>
    <row r="2230" spans="1:20" ht="43.5" x14ac:dyDescent="0.35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136"/>
        <v>1174</v>
      </c>
      <c r="P2230">
        <f t="shared" si="137"/>
        <v>81.56</v>
      </c>
      <c r="Q2230" t="s">
        <v>8332</v>
      </c>
      <c r="R2230" t="s">
        <v>8350</v>
      </c>
      <c r="S2230" s="9">
        <f t="shared" si="138"/>
        <v>42202.069861111107</v>
      </c>
      <c r="T2230" s="9">
        <f t="shared" si="139"/>
        <v>42232.069861111107</v>
      </c>
    </row>
    <row r="2231" spans="1:20" ht="43.5" x14ac:dyDescent="0.35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136"/>
        <v>171</v>
      </c>
      <c r="P2231">
        <f t="shared" si="137"/>
        <v>25.43</v>
      </c>
      <c r="Q2231" t="s">
        <v>8332</v>
      </c>
      <c r="R2231" t="s">
        <v>8350</v>
      </c>
      <c r="S2231" s="9">
        <f t="shared" si="138"/>
        <v>41484.455914351849</v>
      </c>
      <c r="T2231" s="9">
        <f t="shared" si="139"/>
        <v>41519.958333333328</v>
      </c>
    </row>
    <row r="2232" spans="1:20" ht="43.5" x14ac:dyDescent="0.35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136"/>
        <v>126</v>
      </c>
      <c r="P2232">
        <f t="shared" si="137"/>
        <v>21.5</v>
      </c>
      <c r="Q2232" t="s">
        <v>8332</v>
      </c>
      <c r="R2232" t="s">
        <v>8350</v>
      </c>
      <c r="S2232" s="9">
        <f t="shared" si="138"/>
        <v>41724.672766203701</v>
      </c>
      <c r="T2232" s="9">
        <f t="shared" si="139"/>
        <v>41754.672766203701</v>
      </c>
    </row>
    <row r="2233" spans="1:20" ht="43.5" x14ac:dyDescent="0.35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136"/>
        <v>1212</v>
      </c>
      <c r="P2233">
        <f t="shared" si="137"/>
        <v>27.23</v>
      </c>
      <c r="Q2233" t="s">
        <v>8332</v>
      </c>
      <c r="R2233" t="s">
        <v>8350</v>
      </c>
      <c r="S2233" s="9">
        <f t="shared" si="138"/>
        <v>41423.702557870369</v>
      </c>
      <c r="T2233" s="9">
        <f t="shared" si="139"/>
        <v>41450</v>
      </c>
    </row>
    <row r="2234" spans="1:20" ht="43.5" x14ac:dyDescent="0.3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136"/>
        <v>496</v>
      </c>
      <c r="P2234">
        <f t="shared" si="137"/>
        <v>25.09</v>
      </c>
      <c r="Q2234" t="s">
        <v>8332</v>
      </c>
      <c r="R2234" t="s">
        <v>8350</v>
      </c>
      <c r="S2234" s="9">
        <f t="shared" si="138"/>
        <v>41806.585740740738</v>
      </c>
      <c r="T2234" s="9">
        <f t="shared" si="139"/>
        <v>41838.916666666664</v>
      </c>
    </row>
    <row r="2235" spans="1:20" ht="43.5" x14ac:dyDescent="0.3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136"/>
        <v>332</v>
      </c>
      <c r="P2235">
        <f t="shared" si="137"/>
        <v>21.23</v>
      </c>
      <c r="Q2235" t="s">
        <v>8332</v>
      </c>
      <c r="R2235" t="s">
        <v>8350</v>
      </c>
      <c r="S2235" s="9">
        <f t="shared" si="138"/>
        <v>42331.170590277776</v>
      </c>
      <c r="T2235" s="9">
        <f t="shared" si="139"/>
        <v>42351.791666666664</v>
      </c>
    </row>
    <row r="2236" spans="1:20" ht="43.5" x14ac:dyDescent="0.3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136"/>
        <v>1165</v>
      </c>
      <c r="P2236">
        <f t="shared" si="137"/>
        <v>41.61</v>
      </c>
      <c r="Q2236" t="s">
        <v>8332</v>
      </c>
      <c r="R2236" t="s">
        <v>8350</v>
      </c>
      <c r="S2236" s="9">
        <f t="shared" si="138"/>
        <v>42710.616284722222</v>
      </c>
      <c r="T2236" s="9">
        <f t="shared" si="139"/>
        <v>42740.616284722222</v>
      </c>
    </row>
    <row r="2237" spans="1:20" ht="29" x14ac:dyDescent="0.35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136"/>
        <v>153</v>
      </c>
      <c r="P2237">
        <f t="shared" si="137"/>
        <v>135.59</v>
      </c>
      <c r="Q2237" t="s">
        <v>8332</v>
      </c>
      <c r="R2237" t="s">
        <v>8350</v>
      </c>
      <c r="S2237" s="9">
        <f t="shared" si="138"/>
        <v>42061.813784722217</v>
      </c>
      <c r="T2237" s="9">
        <f t="shared" si="139"/>
        <v>42091.772118055553</v>
      </c>
    </row>
    <row r="2238" spans="1:20" ht="29" x14ac:dyDescent="0.35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136"/>
        <v>537</v>
      </c>
      <c r="P2238">
        <f t="shared" si="137"/>
        <v>22.12</v>
      </c>
      <c r="Q2238" t="s">
        <v>8332</v>
      </c>
      <c r="R2238" t="s">
        <v>8350</v>
      </c>
      <c r="S2238" s="9">
        <f t="shared" si="138"/>
        <v>42371.408831018511</v>
      </c>
      <c r="T2238" s="9">
        <f t="shared" si="139"/>
        <v>42401.408831018511</v>
      </c>
    </row>
    <row r="2239" spans="1:20" ht="43.5" x14ac:dyDescent="0.35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136"/>
        <v>353</v>
      </c>
      <c r="P2239">
        <f t="shared" si="137"/>
        <v>64.63</v>
      </c>
      <c r="Q2239" t="s">
        <v>8332</v>
      </c>
      <c r="R2239" t="s">
        <v>8350</v>
      </c>
      <c r="S2239" s="9">
        <f t="shared" si="138"/>
        <v>41914.794942129629</v>
      </c>
      <c r="T2239" s="9">
        <f t="shared" si="139"/>
        <v>41955.124305555553</v>
      </c>
    </row>
    <row r="2240" spans="1:20" ht="29" x14ac:dyDescent="0.35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136"/>
        <v>137</v>
      </c>
      <c r="P2240">
        <f t="shared" si="137"/>
        <v>69.569999999999993</v>
      </c>
      <c r="Q2240" t="s">
        <v>8332</v>
      </c>
      <c r="R2240" t="s">
        <v>8350</v>
      </c>
      <c r="S2240" s="9">
        <f t="shared" si="138"/>
        <v>42774.41337962963</v>
      </c>
      <c r="T2240" s="9">
        <f t="shared" si="139"/>
        <v>42804.41337962963</v>
      </c>
    </row>
    <row r="2241" spans="1:20" ht="29" x14ac:dyDescent="0.35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136"/>
        <v>128</v>
      </c>
      <c r="P2241">
        <f t="shared" si="137"/>
        <v>75.13</v>
      </c>
      <c r="Q2241" t="s">
        <v>8332</v>
      </c>
      <c r="R2241" t="s">
        <v>8350</v>
      </c>
      <c r="S2241" s="9">
        <f t="shared" si="138"/>
        <v>41572.750162037039</v>
      </c>
      <c r="T2241" s="9">
        <f t="shared" si="139"/>
        <v>41608.959722222222</v>
      </c>
    </row>
    <row r="2242" spans="1:20" ht="43.5" x14ac:dyDescent="0.3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ref="O2242:O2305" si="140">ROUND((E2242/D2242)*100,0)</f>
        <v>271</v>
      </c>
      <c r="P2242">
        <f t="shared" ref="P2242:P2305" si="141">ROUND(E2242/L2242,2)</f>
        <v>140.97999999999999</v>
      </c>
      <c r="Q2242" t="s">
        <v>8332</v>
      </c>
      <c r="R2242" t="s">
        <v>8350</v>
      </c>
      <c r="S2242" s="9">
        <f t="shared" si="138"/>
        <v>42452.617407407401</v>
      </c>
      <c r="T2242" s="9">
        <f t="shared" si="139"/>
        <v>42482.617407407401</v>
      </c>
    </row>
    <row r="2243" spans="1:20" ht="43.5" x14ac:dyDescent="0.35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si="140"/>
        <v>806</v>
      </c>
      <c r="P2243">
        <f t="shared" si="141"/>
        <v>49.47</v>
      </c>
      <c r="Q2243" t="s">
        <v>8332</v>
      </c>
      <c r="R2243" t="s">
        <v>8350</v>
      </c>
      <c r="S2243" s="9">
        <f t="shared" ref="S2243:S2306" si="142">(J2243/86400)+25569+(-5/24)</f>
        <v>42766.619212962956</v>
      </c>
      <c r="T2243" s="9">
        <f t="shared" ref="T2243:T2306" si="143">(I2243/86400)+25569+(-5/24)</f>
        <v>42796.619212962956</v>
      </c>
    </row>
    <row r="2244" spans="1:20" ht="29" x14ac:dyDescent="0.35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140"/>
        <v>1360</v>
      </c>
      <c r="P2244">
        <f t="shared" si="141"/>
        <v>53.87</v>
      </c>
      <c r="Q2244" t="s">
        <v>8332</v>
      </c>
      <c r="R2244" t="s">
        <v>8350</v>
      </c>
      <c r="S2244" s="9">
        <f t="shared" si="142"/>
        <v>41569.367280092592</v>
      </c>
      <c r="T2244" s="9">
        <f t="shared" si="143"/>
        <v>41604.918055555558</v>
      </c>
    </row>
    <row r="2245" spans="1:20" ht="43.5" x14ac:dyDescent="0.35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140"/>
        <v>930250</v>
      </c>
      <c r="P2245">
        <f t="shared" si="141"/>
        <v>4.57</v>
      </c>
      <c r="Q2245" t="s">
        <v>8332</v>
      </c>
      <c r="R2245" t="s">
        <v>8350</v>
      </c>
      <c r="S2245" s="9">
        <f t="shared" si="142"/>
        <v>42800.542708333327</v>
      </c>
      <c r="T2245" s="9">
        <f t="shared" si="143"/>
        <v>42806.916666666664</v>
      </c>
    </row>
    <row r="2246" spans="1:20" ht="43.5" x14ac:dyDescent="0.3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140"/>
        <v>377</v>
      </c>
      <c r="P2246">
        <f t="shared" si="141"/>
        <v>65</v>
      </c>
      <c r="Q2246" t="s">
        <v>8332</v>
      </c>
      <c r="R2246" t="s">
        <v>8350</v>
      </c>
      <c r="S2246" s="9">
        <f t="shared" si="142"/>
        <v>42647.610486111109</v>
      </c>
      <c r="T2246" s="9">
        <f t="shared" si="143"/>
        <v>42659.645833333336</v>
      </c>
    </row>
    <row r="2247" spans="1:20" ht="43.5" x14ac:dyDescent="0.3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140"/>
        <v>2647</v>
      </c>
      <c r="P2247">
        <f t="shared" si="141"/>
        <v>53.48</v>
      </c>
      <c r="Q2247" t="s">
        <v>8332</v>
      </c>
      <c r="R2247" t="s">
        <v>8350</v>
      </c>
      <c r="S2247" s="9">
        <f t="shared" si="142"/>
        <v>41660.500196759254</v>
      </c>
      <c r="T2247" s="9">
        <f t="shared" si="143"/>
        <v>41691.541666666664</v>
      </c>
    </row>
    <row r="2248" spans="1:20" ht="43.5" x14ac:dyDescent="0.35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140"/>
        <v>100</v>
      </c>
      <c r="P2248">
        <f t="shared" si="141"/>
        <v>43.91</v>
      </c>
      <c r="Q2248" t="s">
        <v>8332</v>
      </c>
      <c r="R2248" t="s">
        <v>8350</v>
      </c>
      <c r="S2248" s="9">
        <f t="shared" si="142"/>
        <v>42221.583449074074</v>
      </c>
      <c r="T2248" s="9">
        <f t="shared" si="143"/>
        <v>42251.583449074074</v>
      </c>
    </row>
    <row r="2249" spans="1:20" ht="29" x14ac:dyDescent="0.35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140"/>
        <v>104</v>
      </c>
      <c r="P2249">
        <f t="shared" si="141"/>
        <v>50.85</v>
      </c>
      <c r="Q2249" t="s">
        <v>8332</v>
      </c>
      <c r="R2249" t="s">
        <v>8350</v>
      </c>
      <c r="S2249" s="9">
        <f t="shared" si="142"/>
        <v>42200.457928240743</v>
      </c>
      <c r="T2249" s="9">
        <f t="shared" si="143"/>
        <v>42214.457928240743</v>
      </c>
    </row>
    <row r="2250" spans="1:20" ht="43.5" x14ac:dyDescent="0.35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140"/>
        <v>107</v>
      </c>
      <c r="P2250">
        <f t="shared" si="141"/>
        <v>58.63</v>
      </c>
      <c r="Q2250" t="s">
        <v>8332</v>
      </c>
      <c r="R2250" t="s">
        <v>8350</v>
      </c>
      <c r="S2250" s="9">
        <f t="shared" si="142"/>
        <v>42688.667569444442</v>
      </c>
      <c r="T2250" s="9">
        <f t="shared" si="143"/>
        <v>42718.667569444442</v>
      </c>
    </row>
    <row r="2251" spans="1:20" ht="29" x14ac:dyDescent="0.3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140"/>
        <v>169</v>
      </c>
      <c r="P2251">
        <f t="shared" si="141"/>
        <v>32.82</v>
      </c>
      <c r="Q2251" t="s">
        <v>8332</v>
      </c>
      <c r="R2251" t="s">
        <v>8350</v>
      </c>
      <c r="S2251" s="9">
        <f t="shared" si="142"/>
        <v>41336.49496527778</v>
      </c>
      <c r="T2251" s="9">
        <f t="shared" si="143"/>
        <v>41366.453298611108</v>
      </c>
    </row>
    <row r="2252" spans="1:20" ht="43.5" x14ac:dyDescent="0.3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140"/>
        <v>975</v>
      </c>
      <c r="P2252">
        <f t="shared" si="141"/>
        <v>426.93</v>
      </c>
      <c r="Q2252" t="s">
        <v>8332</v>
      </c>
      <c r="R2252" t="s">
        <v>8350</v>
      </c>
      <c r="S2252" s="9">
        <f t="shared" si="142"/>
        <v>42676.7971412037</v>
      </c>
      <c r="T2252" s="9">
        <f t="shared" si="143"/>
        <v>42706.838807870365</v>
      </c>
    </row>
    <row r="2253" spans="1:20" ht="43.5" x14ac:dyDescent="0.3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140"/>
        <v>134</v>
      </c>
      <c r="P2253">
        <f t="shared" si="141"/>
        <v>23.81</v>
      </c>
      <c r="Q2253" t="s">
        <v>8332</v>
      </c>
      <c r="R2253" t="s">
        <v>8350</v>
      </c>
      <c r="S2253" s="9">
        <f t="shared" si="142"/>
        <v>41846.137465277774</v>
      </c>
      <c r="T2253" s="9">
        <f t="shared" si="143"/>
        <v>41867.137465277774</v>
      </c>
    </row>
    <row r="2254" spans="1:20" ht="43.5" x14ac:dyDescent="0.35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140"/>
        <v>272</v>
      </c>
      <c r="P2254">
        <f t="shared" si="141"/>
        <v>98.41</v>
      </c>
      <c r="Q2254" t="s">
        <v>8332</v>
      </c>
      <c r="R2254" t="s">
        <v>8350</v>
      </c>
      <c r="S2254" s="9">
        <f t="shared" si="142"/>
        <v>42573.119652777772</v>
      </c>
      <c r="T2254" s="9">
        <f t="shared" si="143"/>
        <v>42588.119652777772</v>
      </c>
    </row>
    <row r="2255" spans="1:20" ht="43.5" x14ac:dyDescent="0.35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140"/>
        <v>113</v>
      </c>
      <c r="P2255">
        <f t="shared" si="141"/>
        <v>107.32</v>
      </c>
      <c r="Q2255" t="s">
        <v>8332</v>
      </c>
      <c r="R2255" t="s">
        <v>8350</v>
      </c>
      <c r="S2255" s="9">
        <f t="shared" si="142"/>
        <v>42296.422997685186</v>
      </c>
      <c r="T2255" s="9">
        <f t="shared" si="143"/>
        <v>42326.46466435185</v>
      </c>
    </row>
    <row r="2256" spans="1:20" ht="29" x14ac:dyDescent="0.35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140"/>
        <v>460</v>
      </c>
      <c r="P2256">
        <f t="shared" si="141"/>
        <v>11.67</v>
      </c>
      <c r="Q2256" t="s">
        <v>8332</v>
      </c>
      <c r="R2256" t="s">
        <v>8350</v>
      </c>
      <c r="S2256" s="9">
        <f t="shared" si="142"/>
        <v>42752.439444444441</v>
      </c>
      <c r="T2256" s="9">
        <f t="shared" si="143"/>
        <v>42759.439444444441</v>
      </c>
    </row>
    <row r="2257" spans="1:20" ht="29" x14ac:dyDescent="0.35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140"/>
        <v>287</v>
      </c>
      <c r="P2257">
        <f t="shared" si="141"/>
        <v>41.78</v>
      </c>
      <c r="Q2257" t="s">
        <v>8332</v>
      </c>
      <c r="R2257" t="s">
        <v>8350</v>
      </c>
      <c r="S2257" s="9">
        <f t="shared" si="142"/>
        <v>42467.743645833332</v>
      </c>
      <c r="T2257" s="9">
        <f t="shared" si="143"/>
        <v>42497.743645833332</v>
      </c>
    </row>
    <row r="2258" spans="1:20" ht="43.5" x14ac:dyDescent="0.3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140"/>
        <v>223</v>
      </c>
      <c r="P2258">
        <f t="shared" si="141"/>
        <v>21.38</v>
      </c>
      <c r="Q2258" t="s">
        <v>8332</v>
      </c>
      <c r="R2258" t="s">
        <v>8350</v>
      </c>
      <c r="S2258" s="9">
        <f t="shared" si="142"/>
        <v>42682.243587962956</v>
      </c>
      <c r="T2258" s="9">
        <f t="shared" si="143"/>
        <v>42696.243587962956</v>
      </c>
    </row>
    <row r="2259" spans="1:20" ht="43.5" x14ac:dyDescent="0.35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140"/>
        <v>636</v>
      </c>
      <c r="P2259">
        <f t="shared" si="141"/>
        <v>94.1</v>
      </c>
      <c r="Q2259" t="s">
        <v>8332</v>
      </c>
      <c r="R2259" t="s">
        <v>8350</v>
      </c>
      <c r="S2259" s="9">
        <f t="shared" si="142"/>
        <v>42505.728344907409</v>
      </c>
      <c r="T2259" s="9">
        <f t="shared" si="143"/>
        <v>42540.749999999993</v>
      </c>
    </row>
    <row r="2260" spans="1:20" ht="29" x14ac:dyDescent="0.35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140"/>
        <v>147</v>
      </c>
      <c r="P2260">
        <f t="shared" si="141"/>
        <v>15.72</v>
      </c>
      <c r="Q2260" t="s">
        <v>8332</v>
      </c>
      <c r="R2260" t="s">
        <v>8350</v>
      </c>
      <c r="S2260" s="9">
        <f t="shared" si="142"/>
        <v>42136.542673611104</v>
      </c>
      <c r="T2260" s="9">
        <f t="shared" si="143"/>
        <v>42166.542673611104</v>
      </c>
    </row>
    <row r="2261" spans="1:20" ht="43.5" x14ac:dyDescent="0.35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140"/>
        <v>1867</v>
      </c>
      <c r="P2261">
        <f t="shared" si="141"/>
        <v>90.64</v>
      </c>
      <c r="Q2261" t="s">
        <v>8332</v>
      </c>
      <c r="R2261" t="s">
        <v>8350</v>
      </c>
      <c r="S2261" s="9">
        <f t="shared" si="142"/>
        <v>42702.59648148148</v>
      </c>
      <c r="T2261" s="9">
        <f t="shared" si="143"/>
        <v>42712.59648148148</v>
      </c>
    </row>
    <row r="2262" spans="1:20" ht="43.5" x14ac:dyDescent="0.35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140"/>
        <v>327</v>
      </c>
      <c r="P2262">
        <f t="shared" si="141"/>
        <v>97.3</v>
      </c>
      <c r="Q2262" t="s">
        <v>8332</v>
      </c>
      <c r="R2262" t="s">
        <v>8350</v>
      </c>
      <c r="S2262" s="9">
        <f t="shared" si="142"/>
        <v>41694.808449074073</v>
      </c>
      <c r="T2262" s="9">
        <f t="shared" si="143"/>
        <v>41724.766782407409</v>
      </c>
    </row>
    <row r="2263" spans="1:20" ht="43.5" x14ac:dyDescent="0.35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140"/>
        <v>780</v>
      </c>
      <c r="P2263">
        <f t="shared" si="141"/>
        <v>37.119999999999997</v>
      </c>
      <c r="Q2263" t="s">
        <v>8332</v>
      </c>
      <c r="R2263" t="s">
        <v>8350</v>
      </c>
      <c r="S2263" s="9">
        <f t="shared" si="142"/>
        <v>42759.516435185178</v>
      </c>
      <c r="T2263" s="9">
        <f t="shared" si="143"/>
        <v>42780.516435185178</v>
      </c>
    </row>
    <row r="2264" spans="1:20" ht="29" x14ac:dyDescent="0.35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140"/>
        <v>154</v>
      </c>
      <c r="P2264">
        <f t="shared" si="141"/>
        <v>28.1</v>
      </c>
      <c r="Q2264" t="s">
        <v>8332</v>
      </c>
      <c r="R2264" t="s">
        <v>8350</v>
      </c>
      <c r="S2264" s="9">
        <f t="shared" si="142"/>
        <v>41926.376828703702</v>
      </c>
      <c r="T2264" s="9">
        <f t="shared" si="143"/>
        <v>41960.791666666664</v>
      </c>
    </row>
    <row r="2265" spans="1:20" ht="43.5" x14ac:dyDescent="0.3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140"/>
        <v>116</v>
      </c>
      <c r="P2265">
        <f t="shared" si="141"/>
        <v>144.43</v>
      </c>
      <c r="Q2265" t="s">
        <v>8332</v>
      </c>
      <c r="R2265" t="s">
        <v>8350</v>
      </c>
      <c r="S2265" s="9">
        <f t="shared" si="142"/>
        <v>42014.623993055553</v>
      </c>
      <c r="T2265" s="9">
        <f t="shared" si="143"/>
        <v>42035.623993055553</v>
      </c>
    </row>
    <row r="2266" spans="1:20" ht="43.5" x14ac:dyDescent="0.35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140"/>
        <v>180</v>
      </c>
      <c r="P2266">
        <f t="shared" si="141"/>
        <v>24.27</v>
      </c>
      <c r="Q2266" t="s">
        <v>8332</v>
      </c>
      <c r="R2266" t="s">
        <v>8350</v>
      </c>
      <c r="S2266" s="9">
        <f t="shared" si="142"/>
        <v>42496.374004629623</v>
      </c>
      <c r="T2266" s="9">
        <f t="shared" si="143"/>
        <v>42512.916666666664</v>
      </c>
    </row>
    <row r="2267" spans="1:20" ht="43.5" x14ac:dyDescent="0.35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140"/>
        <v>299</v>
      </c>
      <c r="P2267">
        <f t="shared" si="141"/>
        <v>35.119999999999997</v>
      </c>
      <c r="Q2267" t="s">
        <v>8332</v>
      </c>
      <c r="R2267" t="s">
        <v>8350</v>
      </c>
      <c r="S2267" s="9">
        <f t="shared" si="142"/>
        <v>42689.644756944443</v>
      </c>
      <c r="T2267" s="9">
        <f t="shared" si="143"/>
        <v>42696.644756944443</v>
      </c>
    </row>
    <row r="2268" spans="1:20" ht="29" x14ac:dyDescent="0.3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140"/>
        <v>320</v>
      </c>
      <c r="P2268">
        <f t="shared" si="141"/>
        <v>24.76</v>
      </c>
      <c r="Q2268" t="s">
        <v>8332</v>
      </c>
      <c r="R2268" t="s">
        <v>8350</v>
      </c>
      <c r="S2268" s="9">
        <f t="shared" si="142"/>
        <v>42469.666574074072</v>
      </c>
      <c r="T2268" s="9">
        <f t="shared" si="143"/>
        <v>42486.874999999993</v>
      </c>
    </row>
    <row r="2269" spans="1:20" ht="43.5" x14ac:dyDescent="0.35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140"/>
        <v>381</v>
      </c>
      <c r="P2269">
        <f t="shared" si="141"/>
        <v>188.38</v>
      </c>
      <c r="Q2269" t="s">
        <v>8332</v>
      </c>
      <c r="R2269" t="s">
        <v>8350</v>
      </c>
      <c r="S2269" s="9">
        <f t="shared" si="142"/>
        <v>41968.621493055551</v>
      </c>
      <c r="T2269" s="9">
        <f t="shared" si="143"/>
        <v>41993.833333333336</v>
      </c>
    </row>
    <row r="2270" spans="1:20" ht="43.5" x14ac:dyDescent="0.35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140"/>
        <v>103</v>
      </c>
      <c r="P2270">
        <f t="shared" si="141"/>
        <v>148.08000000000001</v>
      </c>
      <c r="Q2270" t="s">
        <v>8332</v>
      </c>
      <c r="R2270" t="s">
        <v>8350</v>
      </c>
      <c r="S2270" s="9">
        <f t="shared" si="142"/>
        <v>42775.874016203707</v>
      </c>
      <c r="T2270" s="9">
        <f t="shared" si="143"/>
        <v>42805.874016203707</v>
      </c>
    </row>
    <row r="2271" spans="1:20" ht="43.5" x14ac:dyDescent="0.3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140"/>
        <v>1802</v>
      </c>
      <c r="P2271">
        <f t="shared" si="141"/>
        <v>49.93</v>
      </c>
      <c r="Q2271" t="s">
        <v>8332</v>
      </c>
      <c r="R2271" t="s">
        <v>8350</v>
      </c>
      <c r="S2271" s="9">
        <f t="shared" si="142"/>
        <v>42776.496099537035</v>
      </c>
      <c r="T2271" s="9">
        <f t="shared" si="143"/>
        <v>42800.999999999993</v>
      </c>
    </row>
    <row r="2272" spans="1:20" ht="43.5" x14ac:dyDescent="0.3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140"/>
        <v>720</v>
      </c>
      <c r="P2272">
        <f t="shared" si="141"/>
        <v>107.82</v>
      </c>
      <c r="Q2272" t="s">
        <v>8332</v>
      </c>
      <c r="R2272" t="s">
        <v>8350</v>
      </c>
      <c r="S2272" s="9">
        <f t="shared" si="142"/>
        <v>42725.661030092589</v>
      </c>
      <c r="T2272" s="9">
        <f t="shared" si="143"/>
        <v>42745.707638888889</v>
      </c>
    </row>
    <row r="2273" spans="1:20" ht="43.5" x14ac:dyDescent="0.35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140"/>
        <v>283</v>
      </c>
      <c r="P2273">
        <f t="shared" si="141"/>
        <v>42.63</v>
      </c>
      <c r="Q2273" t="s">
        <v>8332</v>
      </c>
      <c r="R2273" t="s">
        <v>8350</v>
      </c>
      <c r="S2273" s="9">
        <f t="shared" si="142"/>
        <v>42683.791712962957</v>
      </c>
      <c r="T2273" s="9">
        <f t="shared" si="143"/>
        <v>42713.791712962957</v>
      </c>
    </row>
    <row r="2274" spans="1:20" ht="43.5" x14ac:dyDescent="0.3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140"/>
        <v>1357</v>
      </c>
      <c r="P2274">
        <f t="shared" si="141"/>
        <v>14.37</v>
      </c>
      <c r="Q2274" t="s">
        <v>8332</v>
      </c>
      <c r="R2274" t="s">
        <v>8350</v>
      </c>
      <c r="S2274" s="9">
        <f t="shared" si="142"/>
        <v>42315.491157407407</v>
      </c>
      <c r="T2274" s="9">
        <f t="shared" si="143"/>
        <v>42345.491157407407</v>
      </c>
    </row>
    <row r="2275" spans="1:20" ht="43.5" x14ac:dyDescent="0.35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140"/>
        <v>220</v>
      </c>
      <c r="P2275">
        <f t="shared" si="141"/>
        <v>37.479999999999997</v>
      </c>
      <c r="Q2275" t="s">
        <v>8332</v>
      </c>
      <c r="R2275" t="s">
        <v>8350</v>
      </c>
      <c r="S2275" s="9">
        <f t="shared" si="142"/>
        <v>42781.340763888882</v>
      </c>
      <c r="T2275" s="9">
        <f t="shared" si="143"/>
        <v>42806.299097222225</v>
      </c>
    </row>
    <row r="2276" spans="1:20" ht="43.5" x14ac:dyDescent="0.35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140"/>
        <v>120</v>
      </c>
      <c r="P2276">
        <f t="shared" si="141"/>
        <v>30.2</v>
      </c>
      <c r="Q2276" t="s">
        <v>8332</v>
      </c>
      <c r="R2276" t="s">
        <v>8350</v>
      </c>
      <c r="S2276" s="9">
        <f t="shared" si="142"/>
        <v>41663.292326388888</v>
      </c>
      <c r="T2276" s="9">
        <f t="shared" si="143"/>
        <v>41693.292326388888</v>
      </c>
    </row>
    <row r="2277" spans="1:20" ht="43.5" x14ac:dyDescent="0.3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140"/>
        <v>408</v>
      </c>
      <c r="P2277">
        <f t="shared" si="141"/>
        <v>33.549999999999997</v>
      </c>
      <c r="Q2277" t="s">
        <v>8332</v>
      </c>
      <c r="R2277" t="s">
        <v>8350</v>
      </c>
      <c r="S2277" s="9">
        <f t="shared" si="142"/>
        <v>41965.408321759256</v>
      </c>
      <c r="T2277" s="9">
        <f t="shared" si="143"/>
        <v>41995.408321759256</v>
      </c>
    </row>
    <row r="2278" spans="1:20" ht="43.5" x14ac:dyDescent="0.35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140"/>
        <v>106</v>
      </c>
      <c r="P2278">
        <f t="shared" si="141"/>
        <v>64.75</v>
      </c>
      <c r="Q2278" t="s">
        <v>8332</v>
      </c>
      <c r="R2278" t="s">
        <v>8350</v>
      </c>
      <c r="S2278" s="9">
        <f t="shared" si="142"/>
        <v>41614.443159722221</v>
      </c>
      <c r="T2278" s="9">
        <f t="shared" si="143"/>
        <v>41644.443159722221</v>
      </c>
    </row>
    <row r="2279" spans="1:20" ht="43.5" x14ac:dyDescent="0.35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140"/>
        <v>141</v>
      </c>
      <c r="P2279">
        <f t="shared" si="141"/>
        <v>57.93</v>
      </c>
      <c r="Q2279" t="s">
        <v>8332</v>
      </c>
      <c r="R2279" t="s">
        <v>8350</v>
      </c>
      <c r="S2279" s="9">
        <f t="shared" si="142"/>
        <v>40936.470173611109</v>
      </c>
      <c r="T2279" s="9">
        <f t="shared" si="143"/>
        <v>40966.470173611109</v>
      </c>
    </row>
    <row r="2280" spans="1:20" ht="29" x14ac:dyDescent="0.35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140"/>
        <v>271</v>
      </c>
      <c r="P2280">
        <f t="shared" si="141"/>
        <v>53.08</v>
      </c>
      <c r="Q2280" t="s">
        <v>8332</v>
      </c>
      <c r="R2280" t="s">
        <v>8350</v>
      </c>
      <c r="S2280" s="9">
        <f t="shared" si="142"/>
        <v>42338.500775462962</v>
      </c>
      <c r="T2280" s="9">
        <f t="shared" si="143"/>
        <v>42372.749305555553</v>
      </c>
    </row>
    <row r="2281" spans="1:20" ht="43.5" x14ac:dyDescent="0.35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140"/>
        <v>154</v>
      </c>
      <c r="P2281">
        <f t="shared" si="141"/>
        <v>48.06</v>
      </c>
      <c r="Q2281" t="s">
        <v>8332</v>
      </c>
      <c r="R2281" t="s">
        <v>8350</v>
      </c>
      <c r="S2281" s="9">
        <f t="shared" si="142"/>
        <v>42020.598368055558</v>
      </c>
      <c r="T2281" s="9">
        <f t="shared" si="143"/>
        <v>42038.958333333336</v>
      </c>
    </row>
    <row r="2282" spans="1:20" ht="43.5" x14ac:dyDescent="0.35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140"/>
        <v>404</v>
      </c>
      <c r="P2282">
        <f t="shared" si="141"/>
        <v>82.4</v>
      </c>
      <c r="Q2282" t="s">
        <v>8332</v>
      </c>
      <c r="R2282" t="s">
        <v>8350</v>
      </c>
      <c r="S2282" s="9">
        <f t="shared" si="142"/>
        <v>42234.416562499995</v>
      </c>
      <c r="T2282" s="9">
        <f t="shared" si="143"/>
        <v>42264.416562499995</v>
      </c>
    </row>
    <row r="2283" spans="1:20" ht="43.5" x14ac:dyDescent="0.35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140"/>
        <v>185</v>
      </c>
      <c r="P2283">
        <f t="shared" si="141"/>
        <v>50.45</v>
      </c>
      <c r="Q2283" t="s">
        <v>8324</v>
      </c>
      <c r="R2283" t="s">
        <v>8325</v>
      </c>
      <c r="S2283" s="9">
        <f t="shared" si="142"/>
        <v>40687.077511574069</v>
      </c>
      <c r="T2283" s="9">
        <f t="shared" si="143"/>
        <v>40749.076388888883</v>
      </c>
    </row>
    <row r="2284" spans="1:20" ht="29" x14ac:dyDescent="0.35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140"/>
        <v>185</v>
      </c>
      <c r="P2284">
        <f t="shared" si="141"/>
        <v>115.83</v>
      </c>
      <c r="Q2284" t="s">
        <v>8324</v>
      </c>
      <c r="R2284" t="s">
        <v>8325</v>
      </c>
      <c r="S2284" s="9">
        <f t="shared" si="142"/>
        <v>42322.966273148144</v>
      </c>
      <c r="T2284" s="9">
        <f t="shared" si="143"/>
        <v>42382.966273148144</v>
      </c>
    </row>
    <row r="2285" spans="1:20" ht="43.5" x14ac:dyDescent="0.35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140"/>
        <v>101</v>
      </c>
      <c r="P2285">
        <f t="shared" si="141"/>
        <v>63.03</v>
      </c>
      <c r="Q2285" t="s">
        <v>8324</v>
      </c>
      <c r="R2285" t="s">
        <v>8325</v>
      </c>
      <c r="S2285" s="9">
        <f t="shared" si="142"/>
        <v>40977.916712962957</v>
      </c>
      <c r="T2285" s="9">
        <f t="shared" si="143"/>
        <v>41037.875046296293</v>
      </c>
    </row>
    <row r="2286" spans="1:20" ht="29" x14ac:dyDescent="0.35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140"/>
        <v>106</v>
      </c>
      <c r="P2286">
        <f t="shared" si="141"/>
        <v>108.02</v>
      </c>
      <c r="Q2286" t="s">
        <v>8324</v>
      </c>
      <c r="R2286" t="s">
        <v>8325</v>
      </c>
      <c r="S2286" s="9">
        <f t="shared" si="142"/>
        <v>40585.588483796295</v>
      </c>
      <c r="T2286" s="9">
        <f t="shared" si="143"/>
        <v>40613.958333333328</v>
      </c>
    </row>
    <row r="2287" spans="1:20" ht="43.5" x14ac:dyDescent="0.35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140"/>
        <v>121</v>
      </c>
      <c r="P2287">
        <f t="shared" si="141"/>
        <v>46.09</v>
      </c>
      <c r="Q2287" t="s">
        <v>8324</v>
      </c>
      <c r="R2287" t="s">
        <v>8325</v>
      </c>
      <c r="S2287" s="9">
        <f t="shared" si="142"/>
        <v>41058.977349537039</v>
      </c>
      <c r="T2287" s="9">
        <f t="shared" si="143"/>
        <v>41088.977349537039</v>
      </c>
    </row>
    <row r="2288" spans="1:20" ht="43.5" x14ac:dyDescent="0.3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140"/>
        <v>100</v>
      </c>
      <c r="P2288">
        <f t="shared" si="141"/>
        <v>107.21</v>
      </c>
      <c r="Q2288" t="s">
        <v>8324</v>
      </c>
      <c r="R2288" t="s">
        <v>8325</v>
      </c>
      <c r="S2288" s="9">
        <f t="shared" si="142"/>
        <v>41494.755254629628</v>
      </c>
      <c r="T2288" s="9">
        <f t="shared" si="143"/>
        <v>41522.957638888889</v>
      </c>
    </row>
    <row r="2289" spans="1:20" ht="43.5" x14ac:dyDescent="0.3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140"/>
        <v>120</v>
      </c>
      <c r="P2289">
        <f t="shared" si="141"/>
        <v>50.93</v>
      </c>
      <c r="Q2289" t="s">
        <v>8324</v>
      </c>
      <c r="R2289" t="s">
        <v>8325</v>
      </c>
      <c r="S2289" s="9">
        <f t="shared" si="142"/>
        <v>41792.459027777775</v>
      </c>
      <c r="T2289" s="9">
        <f t="shared" si="143"/>
        <v>41813.459027777775</v>
      </c>
    </row>
    <row r="2290" spans="1:20" ht="43.5" x14ac:dyDescent="0.35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140"/>
        <v>100</v>
      </c>
      <c r="P2290">
        <f t="shared" si="141"/>
        <v>40.04</v>
      </c>
      <c r="Q2290" t="s">
        <v>8324</v>
      </c>
      <c r="R2290" t="s">
        <v>8325</v>
      </c>
      <c r="S2290" s="9">
        <f t="shared" si="142"/>
        <v>41067.619085648148</v>
      </c>
      <c r="T2290" s="9">
        <f t="shared" si="143"/>
        <v>41086.541666666664</v>
      </c>
    </row>
    <row r="2291" spans="1:20" ht="43.5" x14ac:dyDescent="0.35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140"/>
        <v>107</v>
      </c>
      <c r="P2291">
        <f t="shared" si="141"/>
        <v>64.44</v>
      </c>
      <c r="Q2291" t="s">
        <v>8324</v>
      </c>
      <c r="R2291" t="s">
        <v>8325</v>
      </c>
      <c r="S2291" s="9">
        <f t="shared" si="142"/>
        <v>41571.790046296293</v>
      </c>
      <c r="T2291" s="9">
        <f t="shared" si="143"/>
        <v>41614.765277777777</v>
      </c>
    </row>
    <row r="2292" spans="1:20" ht="43.5" x14ac:dyDescent="0.3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140"/>
        <v>104</v>
      </c>
      <c r="P2292">
        <f t="shared" si="141"/>
        <v>53.83</v>
      </c>
      <c r="Q2292" t="s">
        <v>8324</v>
      </c>
      <c r="R2292" t="s">
        <v>8325</v>
      </c>
      <c r="S2292" s="9">
        <f t="shared" si="142"/>
        <v>40070.045486111107</v>
      </c>
      <c r="T2292" s="9">
        <f t="shared" si="143"/>
        <v>40148.5</v>
      </c>
    </row>
    <row r="2293" spans="1:20" ht="43.5" x14ac:dyDescent="0.35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140"/>
        <v>173</v>
      </c>
      <c r="P2293">
        <f t="shared" si="141"/>
        <v>100.47</v>
      </c>
      <c r="Q2293" t="s">
        <v>8324</v>
      </c>
      <c r="R2293" t="s">
        <v>8325</v>
      </c>
      <c r="S2293" s="9">
        <f t="shared" si="142"/>
        <v>40987.768726851849</v>
      </c>
      <c r="T2293" s="9">
        <f t="shared" si="143"/>
        <v>41021.958333333328</v>
      </c>
    </row>
    <row r="2294" spans="1:20" ht="43.5" x14ac:dyDescent="0.35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140"/>
        <v>107</v>
      </c>
      <c r="P2294">
        <f t="shared" si="141"/>
        <v>46.63</v>
      </c>
      <c r="Q2294" t="s">
        <v>8324</v>
      </c>
      <c r="R2294" t="s">
        <v>8325</v>
      </c>
      <c r="S2294" s="9">
        <f t="shared" si="142"/>
        <v>40987.489305555551</v>
      </c>
      <c r="T2294" s="9">
        <f t="shared" si="143"/>
        <v>41017.489305555551</v>
      </c>
    </row>
    <row r="2295" spans="1:20" ht="29" x14ac:dyDescent="0.35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140"/>
        <v>108</v>
      </c>
      <c r="P2295">
        <f t="shared" si="141"/>
        <v>34.07</v>
      </c>
      <c r="Q2295" t="s">
        <v>8324</v>
      </c>
      <c r="R2295" t="s">
        <v>8325</v>
      </c>
      <c r="S2295" s="9">
        <f t="shared" si="142"/>
        <v>41151.499988425923</v>
      </c>
      <c r="T2295" s="9">
        <f t="shared" si="143"/>
        <v>41176.957638888889</v>
      </c>
    </row>
    <row r="2296" spans="1:20" ht="43.5" x14ac:dyDescent="0.35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140"/>
        <v>146</v>
      </c>
      <c r="P2296">
        <f t="shared" si="141"/>
        <v>65.209999999999994</v>
      </c>
      <c r="Q2296" t="s">
        <v>8324</v>
      </c>
      <c r="R2296" t="s">
        <v>8325</v>
      </c>
      <c r="S2296" s="9">
        <f t="shared" si="142"/>
        <v>41264.514814814815</v>
      </c>
      <c r="T2296" s="9">
        <f t="shared" si="143"/>
        <v>41294.514814814815</v>
      </c>
    </row>
    <row r="2297" spans="1:20" ht="43.5" x14ac:dyDescent="0.35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140"/>
        <v>125</v>
      </c>
      <c r="P2297">
        <f t="shared" si="141"/>
        <v>44.21</v>
      </c>
      <c r="Q2297" t="s">
        <v>8324</v>
      </c>
      <c r="R2297" t="s">
        <v>8325</v>
      </c>
      <c r="S2297" s="9">
        <f t="shared" si="142"/>
        <v>41270.746018518512</v>
      </c>
      <c r="T2297" s="9">
        <f t="shared" si="143"/>
        <v>41300.746018518512</v>
      </c>
    </row>
    <row r="2298" spans="1:20" ht="43.5" x14ac:dyDescent="0.3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140"/>
        <v>149</v>
      </c>
      <c r="P2298">
        <f t="shared" si="141"/>
        <v>71.97</v>
      </c>
      <c r="Q2298" t="s">
        <v>8324</v>
      </c>
      <c r="R2298" t="s">
        <v>8325</v>
      </c>
      <c r="S2298" s="9">
        <f t="shared" si="142"/>
        <v>40927.52344907407</v>
      </c>
      <c r="T2298" s="9">
        <f t="shared" si="143"/>
        <v>40962.52344907407</v>
      </c>
    </row>
    <row r="2299" spans="1:20" ht="29" x14ac:dyDescent="0.35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140"/>
        <v>101</v>
      </c>
      <c r="P2299">
        <f t="shared" si="141"/>
        <v>52.95</v>
      </c>
      <c r="Q2299" t="s">
        <v>8324</v>
      </c>
      <c r="R2299" t="s">
        <v>8325</v>
      </c>
      <c r="S2299" s="9">
        <f t="shared" si="142"/>
        <v>40947.83390046296</v>
      </c>
      <c r="T2299" s="9">
        <f t="shared" si="143"/>
        <v>40981.957638888889</v>
      </c>
    </row>
    <row r="2300" spans="1:20" ht="29" x14ac:dyDescent="0.3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140"/>
        <v>105</v>
      </c>
      <c r="P2300">
        <f t="shared" si="141"/>
        <v>109.45</v>
      </c>
      <c r="Q2300" t="s">
        <v>8324</v>
      </c>
      <c r="R2300" t="s">
        <v>8325</v>
      </c>
      <c r="S2300" s="9">
        <f t="shared" si="142"/>
        <v>41694.632326388884</v>
      </c>
      <c r="T2300" s="9">
        <f t="shared" si="143"/>
        <v>41724.59065972222</v>
      </c>
    </row>
    <row r="2301" spans="1:20" ht="29" x14ac:dyDescent="0.3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140"/>
        <v>350</v>
      </c>
      <c r="P2301">
        <f t="shared" si="141"/>
        <v>75.040000000000006</v>
      </c>
      <c r="Q2301" t="s">
        <v>8324</v>
      </c>
      <c r="R2301" t="s">
        <v>8325</v>
      </c>
      <c r="S2301" s="9">
        <f t="shared" si="142"/>
        <v>40564.824178240735</v>
      </c>
      <c r="T2301" s="9">
        <f t="shared" si="143"/>
        <v>40579.824178240735</v>
      </c>
    </row>
    <row r="2302" spans="1:20" ht="43.5" x14ac:dyDescent="0.3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140"/>
        <v>101</v>
      </c>
      <c r="P2302">
        <f t="shared" si="141"/>
        <v>115.71</v>
      </c>
      <c r="Q2302" t="s">
        <v>8324</v>
      </c>
      <c r="R2302" t="s">
        <v>8325</v>
      </c>
      <c r="S2302" s="9">
        <f t="shared" si="142"/>
        <v>41074.518703703703</v>
      </c>
      <c r="T2302" s="9">
        <f t="shared" si="143"/>
        <v>41088.518703703703</v>
      </c>
    </row>
    <row r="2303" spans="1:20" ht="29" x14ac:dyDescent="0.35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140"/>
        <v>134</v>
      </c>
      <c r="P2303">
        <f t="shared" si="141"/>
        <v>31.66</v>
      </c>
      <c r="Q2303" t="s">
        <v>8324</v>
      </c>
      <c r="R2303" t="s">
        <v>8328</v>
      </c>
      <c r="S2303" s="9">
        <f t="shared" si="142"/>
        <v>41415.938611111109</v>
      </c>
      <c r="T2303" s="9">
        <f t="shared" si="143"/>
        <v>41445.938611111109</v>
      </c>
    </row>
    <row r="2304" spans="1:20" ht="43.5" x14ac:dyDescent="0.3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140"/>
        <v>171</v>
      </c>
      <c r="P2304">
        <f t="shared" si="141"/>
        <v>46.18</v>
      </c>
      <c r="Q2304" t="s">
        <v>8324</v>
      </c>
      <c r="R2304" t="s">
        <v>8328</v>
      </c>
      <c r="S2304" s="9">
        <f t="shared" si="142"/>
        <v>41605.660115740735</v>
      </c>
      <c r="T2304" s="9">
        <f t="shared" si="143"/>
        <v>41639.083333333328</v>
      </c>
    </row>
    <row r="2305" spans="1:20" ht="43.5" x14ac:dyDescent="0.35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140"/>
        <v>109</v>
      </c>
      <c r="P2305">
        <f t="shared" si="141"/>
        <v>68.48</v>
      </c>
      <c r="Q2305" t="s">
        <v>8324</v>
      </c>
      <c r="R2305" t="s">
        <v>8328</v>
      </c>
      <c r="S2305" s="9">
        <f t="shared" si="142"/>
        <v>40849.902731481481</v>
      </c>
      <c r="T2305" s="9">
        <f t="shared" si="143"/>
        <v>40889.944398148145</v>
      </c>
    </row>
    <row r="2306" spans="1:20" ht="43.5" x14ac:dyDescent="0.3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ref="O2306:O2369" si="144">ROUND((E2306/D2306)*100,0)</f>
        <v>101</v>
      </c>
      <c r="P2306">
        <f t="shared" ref="P2306:P2369" si="145">ROUND(E2306/L2306,2)</f>
        <v>53.47</v>
      </c>
      <c r="Q2306" t="s">
        <v>8324</v>
      </c>
      <c r="R2306" t="s">
        <v>8328</v>
      </c>
      <c r="S2306" s="9">
        <f t="shared" si="142"/>
        <v>40502.607534722221</v>
      </c>
      <c r="T2306" s="9">
        <f t="shared" si="143"/>
        <v>40543.999305555553</v>
      </c>
    </row>
    <row r="2307" spans="1:20" ht="43.5" x14ac:dyDescent="0.35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si="144"/>
        <v>101</v>
      </c>
      <c r="P2307">
        <f t="shared" si="145"/>
        <v>109.11</v>
      </c>
      <c r="Q2307" t="s">
        <v>8324</v>
      </c>
      <c r="R2307" t="s">
        <v>8328</v>
      </c>
      <c r="S2307" s="9">
        <f t="shared" ref="S2307:S2370" si="146">(J2307/86400)+25569+(-5/24)</f>
        <v>41834.486944444441</v>
      </c>
      <c r="T2307" s="9">
        <f t="shared" ref="T2307:T2370" si="147">(I2307/86400)+25569+(-5/24)</f>
        <v>41859.541666666664</v>
      </c>
    </row>
    <row r="2308" spans="1:20" ht="43.5" x14ac:dyDescent="0.3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144"/>
        <v>107</v>
      </c>
      <c r="P2308">
        <f t="shared" si="145"/>
        <v>51.19</v>
      </c>
      <c r="Q2308" t="s">
        <v>8324</v>
      </c>
      <c r="R2308" t="s">
        <v>8328</v>
      </c>
      <c r="S2308" s="9">
        <f t="shared" si="146"/>
        <v>40947.959826388884</v>
      </c>
      <c r="T2308" s="9">
        <f t="shared" si="147"/>
        <v>40977.959826388884</v>
      </c>
    </row>
    <row r="2309" spans="1:20" ht="43.5" x14ac:dyDescent="0.3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144"/>
        <v>107</v>
      </c>
      <c r="P2309">
        <f t="shared" si="145"/>
        <v>27.94</v>
      </c>
      <c r="Q2309" t="s">
        <v>8324</v>
      </c>
      <c r="R2309" t="s">
        <v>8328</v>
      </c>
      <c r="S2309" s="9">
        <f t="shared" si="146"/>
        <v>41004.594131944446</v>
      </c>
      <c r="T2309" s="9">
        <f t="shared" si="147"/>
        <v>41034.59407407407</v>
      </c>
    </row>
    <row r="2310" spans="1:20" ht="43.5" x14ac:dyDescent="0.35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144"/>
        <v>101</v>
      </c>
      <c r="P2310">
        <f t="shared" si="145"/>
        <v>82.5</v>
      </c>
      <c r="Q2310" t="s">
        <v>8324</v>
      </c>
      <c r="R2310" t="s">
        <v>8328</v>
      </c>
      <c r="S2310" s="9">
        <f t="shared" si="146"/>
        <v>41851.754583333335</v>
      </c>
      <c r="T2310" s="9">
        <f t="shared" si="147"/>
        <v>41879.833333333328</v>
      </c>
    </row>
    <row r="2311" spans="1:20" ht="43.5" x14ac:dyDescent="0.3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144"/>
        <v>107</v>
      </c>
      <c r="P2311">
        <f t="shared" si="145"/>
        <v>59.82</v>
      </c>
      <c r="Q2311" t="s">
        <v>8324</v>
      </c>
      <c r="R2311" t="s">
        <v>8328</v>
      </c>
      <c r="S2311" s="9">
        <f t="shared" si="146"/>
        <v>41307.779363425921</v>
      </c>
      <c r="T2311" s="9">
        <f t="shared" si="147"/>
        <v>41342.779363425921</v>
      </c>
    </row>
    <row r="2312" spans="1:20" ht="43.5" x14ac:dyDescent="0.35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144"/>
        <v>429</v>
      </c>
      <c r="P2312">
        <f t="shared" si="145"/>
        <v>64.819999999999993</v>
      </c>
      <c r="Q2312" t="s">
        <v>8324</v>
      </c>
      <c r="R2312" t="s">
        <v>8328</v>
      </c>
      <c r="S2312" s="9">
        <f t="shared" si="146"/>
        <v>41324.585821759254</v>
      </c>
      <c r="T2312" s="9">
        <f t="shared" si="147"/>
        <v>41354.54415509259</v>
      </c>
    </row>
    <row r="2313" spans="1:20" ht="43.5" x14ac:dyDescent="0.3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144"/>
        <v>104</v>
      </c>
      <c r="P2313">
        <f t="shared" si="145"/>
        <v>90.1</v>
      </c>
      <c r="Q2313" t="s">
        <v>8324</v>
      </c>
      <c r="R2313" t="s">
        <v>8328</v>
      </c>
      <c r="S2313" s="9">
        <f t="shared" si="146"/>
        <v>41735.796168981477</v>
      </c>
      <c r="T2313" s="9">
        <f t="shared" si="147"/>
        <v>41765.796168981477</v>
      </c>
    </row>
    <row r="2314" spans="1:20" ht="43.5" x14ac:dyDescent="0.3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144"/>
        <v>108</v>
      </c>
      <c r="P2314">
        <f t="shared" si="145"/>
        <v>40.96</v>
      </c>
      <c r="Q2314" t="s">
        <v>8324</v>
      </c>
      <c r="R2314" t="s">
        <v>8328</v>
      </c>
      <c r="S2314" s="9">
        <f t="shared" si="146"/>
        <v>41716.424513888887</v>
      </c>
      <c r="T2314" s="9">
        <f t="shared" si="147"/>
        <v>41747.75</v>
      </c>
    </row>
    <row r="2315" spans="1:20" ht="29" x14ac:dyDescent="0.35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144"/>
        <v>176</v>
      </c>
      <c r="P2315">
        <f t="shared" si="145"/>
        <v>56</v>
      </c>
      <c r="Q2315" t="s">
        <v>8324</v>
      </c>
      <c r="R2315" t="s">
        <v>8328</v>
      </c>
      <c r="S2315" s="9">
        <f t="shared" si="146"/>
        <v>41002.750300925924</v>
      </c>
      <c r="T2315" s="9">
        <f t="shared" si="147"/>
        <v>41032.750300925924</v>
      </c>
    </row>
    <row r="2316" spans="1:20" ht="43.5" x14ac:dyDescent="0.35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144"/>
        <v>157</v>
      </c>
      <c r="P2316">
        <f t="shared" si="145"/>
        <v>37.67</v>
      </c>
      <c r="Q2316" t="s">
        <v>8324</v>
      </c>
      <c r="R2316" t="s">
        <v>8328</v>
      </c>
      <c r="S2316" s="9">
        <f t="shared" si="146"/>
        <v>41037.343252314815</v>
      </c>
      <c r="T2316" s="9">
        <f t="shared" si="147"/>
        <v>41067.343252314815</v>
      </c>
    </row>
    <row r="2317" spans="1:20" ht="29" x14ac:dyDescent="0.35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144"/>
        <v>103</v>
      </c>
      <c r="P2317">
        <f t="shared" si="145"/>
        <v>40.08</v>
      </c>
      <c r="Q2317" t="s">
        <v>8324</v>
      </c>
      <c r="R2317" t="s">
        <v>8328</v>
      </c>
      <c r="S2317" s="9">
        <f t="shared" si="146"/>
        <v>41004.517858796295</v>
      </c>
      <c r="T2317" s="9">
        <f t="shared" si="147"/>
        <v>41034.517858796295</v>
      </c>
    </row>
    <row r="2318" spans="1:20" ht="43.5" x14ac:dyDescent="0.35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144"/>
        <v>104</v>
      </c>
      <c r="P2318">
        <f t="shared" si="145"/>
        <v>78.03</v>
      </c>
      <c r="Q2318" t="s">
        <v>8324</v>
      </c>
      <c r="R2318" t="s">
        <v>8328</v>
      </c>
      <c r="S2318" s="9">
        <f t="shared" si="146"/>
        <v>40079.516782407409</v>
      </c>
      <c r="T2318" s="9">
        <f t="shared" si="147"/>
        <v>40156.558333333327</v>
      </c>
    </row>
    <row r="2319" spans="1:20" ht="43.5" x14ac:dyDescent="0.3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144"/>
        <v>104</v>
      </c>
      <c r="P2319">
        <f t="shared" si="145"/>
        <v>18.91</v>
      </c>
      <c r="Q2319" t="s">
        <v>8324</v>
      </c>
      <c r="R2319" t="s">
        <v>8328</v>
      </c>
      <c r="S2319" s="9">
        <f t="shared" si="146"/>
        <v>40192.33390046296</v>
      </c>
      <c r="T2319" s="9">
        <f t="shared" si="147"/>
        <v>40224</v>
      </c>
    </row>
    <row r="2320" spans="1:20" ht="43.5" x14ac:dyDescent="0.35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144"/>
        <v>121</v>
      </c>
      <c r="P2320">
        <f t="shared" si="145"/>
        <v>37.130000000000003</v>
      </c>
      <c r="Q2320" t="s">
        <v>8324</v>
      </c>
      <c r="R2320" t="s">
        <v>8328</v>
      </c>
      <c r="S2320" s="9">
        <f t="shared" si="146"/>
        <v>40050.435347222221</v>
      </c>
      <c r="T2320" s="9">
        <f t="shared" si="147"/>
        <v>40081.957638888889</v>
      </c>
    </row>
    <row r="2321" spans="1:20" ht="43.5" x14ac:dyDescent="0.3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144"/>
        <v>108</v>
      </c>
      <c r="P2321">
        <f t="shared" si="145"/>
        <v>41.96</v>
      </c>
      <c r="Q2321" t="s">
        <v>8324</v>
      </c>
      <c r="R2321" t="s">
        <v>8328</v>
      </c>
      <c r="S2321" s="9">
        <f t="shared" si="146"/>
        <v>41592.873668981476</v>
      </c>
      <c r="T2321" s="9">
        <f t="shared" si="147"/>
        <v>41622.873668981476</v>
      </c>
    </row>
    <row r="2322" spans="1:20" ht="43.5" x14ac:dyDescent="0.35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144"/>
        <v>109</v>
      </c>
      <c r="P2322">
        <f t="shared" si="145"/>
        <v>61.04</v>
      </c>
      <c r="Q2322" t="s">
        <v>8324</v>
      </c>
      <c r="R2322" t="s">
        <v>8328</v>
      </c>
      <c r="S2322" s="9">
        <f t="shared" si="146"/>
        <v>41696.608796296292</v>
      </c>
      <c r="T2322" s="9">
        <f t="shared" si="147"/>
        <v>41731.567129629628</v>
      </c>
    </row>
    <row r="2323" spans="1:20" ht="43.5" hidden="1" x14ac:dyDescent="0.3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144"/>
        <v>39</v>
      </c>
      <c r="P2323">
        <f t="shared" si="145"/>
        <v>64.53</v>
      </c>
      <c r="Q2323" t="s">
        <v>8335</v>
      </c>
      <c r="R2323" t="s">
        <v>8351</v>
      </c>
      <c r="S2323" s="9">
        <f t="shared" si="146"/>
        <v>42799.052094907405</v>
      </c>
      <c r="T2323" s="9">
        <f t="shared" si="147"/>
        <v>42829.010428240734</v>
      </c>
    </row>
    <row r="2324" spans="1:20" ht="43.5" hidden="1" x14ac:dyDescent="0.3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144"/>
        <v>3</v>
      </c>
      <c r="P2324">
        <f t="shared" si="145"/>
        <v>21.25</v>
      </c>
      <c r="Q2324" t="s">
        <v>8335</v>
      </c>
      <c r="R2324" t="s">
        <v>8351</v>
      </c>
      <c r="S2324" s="9">
        <f t="shared" si="146"/>
        <v>42804.6871412037</v>
      </c>
      <c r="T2324" s="9">
        <f t="shared" si="147"/>
        <v>42834.645474537036</v>
      </c>
    </row>
    <row r="2325" spans="1:20" ht="43.5" hidden="1" x14ac:dyDescent="0.3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9">
        <f t="shared" si="146"/>
        <v>42807.546840277777</v>
      </c>
      <c r="T2325" s="9">
        <f t="shared" si="147"/>
        <v>42814.546840277777</v>
      </c>
    </row>
    <row r="2326" spans="1:20" ht="29" hidden="1" x14ac:dyDescent="0.35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144"/>
        <v>21</v>
      </c>
      <c r="P2326">
        <f t="shared" si="145"/>
        <v>25.49</v>
      </c>
      <c r="Q2326" t="s">
        <v>8335</v>
      </c>
      <c r="R2326" t="s">
        <v>8351</v>
      </c>
      <c r="S2326" s="9">
        <f t="shared" si="146"/>
        <v>42790.67690972222</v>
      </c>
      <c r="T2326" s="9">
        <f t="shared" si="147"/>
        <v>42820.635243055549</v>
      </c>
    </row>
    <row r="2327" spans="1:20" ht="43.5" hidden="1" x14ac:dyDescent="0.35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144"/>
        <v>8</v>
      </c>
      <c r="P2327">
        <f t="shared" si="145"/>
        <v>11.43</v>
      </c>
      <c r="Q2327" t="s">
        <v>8335</v>
      </c>
      <c r="R2327" t="s">
        <v>8351</v>
      </c>
      <c r="S2327" s="9">
        <f t="shared" si="146"/>
        <v>42793.814016203702</v>
      </c>
      <c r="T2327" s="9">
        <f t="shared" si="147"/>
        <v>42823.772349537037</v>
      </c>
    </row>
    <row r="2328" spans="1:20" ht="43.5" hidden="1" x14ac:dyDescent="0.35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144"/>
        <v>1</v>
      </c>
      <c r="P2328">
        <f t="shared" si="145"/>
        <v>108</v>
      </c>
      <c r="Q2328" t="s">
        <v>8335</v>
      </c>
      <c r="R2328" t="s">
        <v>8351</v>
      </c>
      <c r="S2328" s="9">
        <f t="shared" si="146"/>
        <v>42803.825787037036</v>
      </c>
      <c r="T2328" s="9">
        <f t="shared" si="147"/>
        <v>42855.499999999993</v>
      </c>
    </row>
    <row r="2329" spans="1:20" ht="29" x14ac:dyDescent="0.35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144"/>
        <v>526</v>
      </c>
      <c r="P2329">
        <f t="shared" si="145"/>
        <v>54.88</v>
      </c>
      <c r="Q2329" t="s">
        <v>8335</v>
      </c>
      <c r="R2329" t="s">
        <v>8351</v>
      </c>
      <c r="S2329" s="9">
        <f t="shared" si="146"/>
        <v>41842.708796296291</v>
      </c>
      <c r="T2329" s="9">
        <f t="shared" si="147"/>
        <v>41877.708796296291</v>
      </c>
    </row>
    <row r="2330" spans="1:20" ht="58" x14ac:dyDescent="0.35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144"/>
        <v>254</v>
      </c>
      <c r="P2330">
        <f t="shared" si="145"/>
        <v>47.38</v>
      </c>
      <c r="Q2330" t="s">
        <v>8335</v>
      </c>
      <c r="R2330" t="s">
        <v>8351</v>
      </c>
      <c r="S2330" s="9">
        <f t="shared" si="146"/>
        <v>42139.573344907403</v>
      </c>
      <c r="T2330" s="9">
        <f t="shared" si="147"/>
        <v>42169.573344907403</v>
      </c>
    </row>
    <row r="2331" spans="1:20" ht="43.5" x14ac:dyDescent="0.3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144"/>
        <v>106</v>
      </c>
      <c r="P2331">
        <f t="shared" si="145"/>
        <v>211.84</v>
      </c>
      <c r="Q2331" t="s">
        <v>8335</v>
      </c>
      <c r="R2331" t="s">
        <v>8351</v>
      </c>
      <c r="S2331" s="9">
        <f t="shared" si="146"/>
        <v>41807.416041666664</v>
      </c>
      <c r="T2331" s="9">
        <f t="shared" si="147"/>
        <v>41837.416041666664</v>
      </c>
    </row>
    <row r="2332" spans="1:20" ht="43.5" x14ac:dyDescent="0.35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144"/>
        <v>102</v>
      </c>
      <c r="P2332">
        <f t="shared" si="145"/>
        <v>219.93</v>
      </c>
      <c r="Q2332" t="s">
        <v>8335</v>
      </c>
      <c r="R2332" t="s">
        <v>8351</v>
      </c>
      <c r="S2332" s="9">
        <f t="shared" si="146"/>
        <v>42332.691469907404</v>
      </c>
      <c r="T2332" s="9">
        <f t="shared" si="147"/>
        <v>42362.791666666664</v>
      </c>
    </row>
    <row r="2333" spans="1:20" ht="29" x14ac:dyDescent="0.3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144"/>
        <v>144</v>
      </c>
      <c r="P2333">
        <f t="shared" si="145"/>
        <v>40.799999999999997</v>
      </c>
      <c r="Q2333" t="s">
        <v>8335</v>
      </c>
      <c r="R2333" t="s">
        <v>8351</v>
      </c>
      <c r="S2333" s="9">
        <f t="shared" si="146"/>
        <v>41838.797337962962</v>
      </c>
      <c r="T2333" s="9">
        <f t="shared" si="147"/>
        <v>41868.797337962962</v>
      </c>
    </row>
    <row r="2334" spans="1:20" ht="43.5" x14ac:dyDescent="0.35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144"/>
        <v>106</v>
      </c>
      <c r="P2334">
        <f t="shared" si="145"/>
        <v>75.5</v>
      </c>
      <c r="Q2334" t="s">
        <v>8335</v>
      </c>
      <c r="R2334" t="s">
        <v>8351</v>
      </c>
      <c r="S2334" s="9">
        <f t="shared" si="146"/>
        <v>42011.419803240737</v>
      </c>
      <c r="T2334" s="9">
        <f t="shared" si="147"/>
        <v>42041.419803240737</v>
      </c>
    </row>
    <row r="2335" spans="1:20" ht="43.5" x14ac:dyDescent="0.35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144"/>
        <v>212</v>
      </c>
      <c r="P2335">
        <f t="shared" si="145"/>
        <v>13.54</v>
      </c>
      <c r="Q2335" t="s">
        <v>8335</v>
      </c>
      <c r="R2335" t="s">
        <v>8351</v>
      </c>
      <c r="S2335" s="9">
        <f t="shared" si="146"/>
        <v>41767.442013888889</v>
      </c>
      <c r="T2335" s="9">
        <f t="shared" si="147"/>
        <v>41788.534722222219</v>
      </c>
    </row>
    <row r="2336" spans="1:20" ht="43.5" x14ac:dyDescent="0.3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144"/>
        <v>102</v>
      </c>
      <c r="P2336">
        <f t="shared" si="145"/>
        <v>60.87</v>
      </c>
      <c r="Q2336" t="s">
        <v>8335</v>
      </c>
      <c r="R2336" t="s">
        <v>8351</v>
      </c>
      <c r="S2336" s="9">
        <f t="shared" si="146"/>
        <v>41918.461782407401</v>
      </c>
      <c r="T2336" s="9">
        <f t="shared" si="147"/>
        <v>41948.523611111108</v>
      </c>
    </row>
    <row r="2337" spans="1:20" ht="43.5" x14ac:dyDescent="0.35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144"/>
        <v>102</v>
      </c>
      <c r="P2337">
        <f t="shared" si="145"/>
        <v>115.69</v>
      </c>
      <c r="Q2337" t="s">
        <v>8335</v>
      </c>
      <c r="R2337" t="s">
        <v>8351</v>
      </c>
      <c r="S2337" s="9">
        <f t="shared" si="146"/>
        <v>41771.363923611112</v>
      </c>
      <c r="T2337" s="9">
        <f t="shared" si="147"/>
        <v>41801.363923611112</v>
      </c>
    </row>
    <row r="2338" spans="1:20" ht="43.5" x14ac:dyDescent="0.3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144"/>
        <v>521</v>
      </c>
      <c r="P2338">
        <f t="shared" si="145"/>
        <v>48.1</v>
      </c>
      <c r="Q2338" t="s">
        <v>8335</v>
      </c>
      <c r="R2338" t="s">
        <v>8351</v>
      </c>
      <c r="S2338" s="9">
        <f t="shared" si="146"/>
        <v>41666.716377314813</v>
      </c>
      <c r="T2338" s="9">
        <f t="shared" si="147"/>
        <v>41706.716377314813</v>
      </c>
    </row>
    <row r="2339" spans="1:20" ht="29" x14ac:dyDescent="0.35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144"/>
        <v>111</v>
      </c>
      <c r="P2339">
        <f t="shared" si="145"/>
        <v>74.180000000000007</v>
      </c>
      <c r="Q2339" t="s">
        <v>8335</v>
      </c>
      <c r="R2339" t="s">
        <v>8351</v>
      </c>
      <c r="S2339" s="9">
        <f t="shared" si="146"/>
        <v>41786.432210648149</v>
      </c>
      <c r="T2339" s="9">
        <f t="shared" si="147"/>
        <v>41816.432210648149</v>
      </c>
    </row>
    <row r="2340" spans="1:20" ht="43.5" x14ac:dyDescent="0.3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144"/>
        <v>101</v>
      </c>
      <c r="P2340">
        <f t="shared" si="145"/>
        <v>123.35</v>
      </c>
      <c r="Q2340" t="s">
        <v>8335</v>
      </c>
      <c r="R2340" t="s">
        <v>8351</v>
      </c>
      <c r="S2340" s="9">
        <f t="shared" si="146"/>
        <v>41789.688472222224</v>
      </c>
      <c r="T2340" s="9">
        <f t="shared" si="147"/>
        <v>41819.688472222224</v>
      </c>
    </row>
    <row r="2341" spans="1:20" ht="43.5" x14ac:dyDescent="0.35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144"/>
        <v>294</v>
      </c>
      <c r="P2341">
        <f t="shared" si="145"/>
        <v>66.62</v>
      </c>
      <c r="Q2341" t="s">
        <v>8335</v>
      </c>
      <c r="R2341" t="s">
        <v>8351</v>
      </c>
      <c r="S2341" s="9">
        <f t="shared" si="146"/>
        <v>42692.591539351844</v>
      </c>
      <c r="T2341" s="9">
        <f t="shared" si="147"/>
        <v>42723.124305555553</v>
      </c>
    </row>
    <row r="2342" spans="1:20" ht="43.5" x14ac:dyDescent="0.3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144"/>
        <v>106</v>
      </c>
      <c r="P2342">
        <f t="shared" si="145"/>
        <v>104.99</v>
      </c>
      <c r="Q2342" t="s">
        <v>8335</v>
      </c>
      <c r="R2342" t="s">
        <v>8351</v>
      </c>
      <c r="S2342" s="9">
        <f t="shared" si="146"/>
        <v>42643.434467592589</v>
      </c>
      <c r="T2342" s="9">
        <f t="shared" si="147"/>
        <v>42673.434467592589</v>
      </c>
    </row>
    <row r="2343" spans="1:20" ht="29" hidden="1" x14ac:dyDescent="0.3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9">
        <f t="shared" si="146"/>
        <v>42167.605370370373</v>
      </c>
      <c r="T2343" s="9">
        <f t="shared" si="147"/>
        <v>42197.605370370373</v>
      </c>
    </row>
    <row r="2344" spans="1:20" ht="43.5" hidden="1" x14ac:dyDescent="0.35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9">
        <f t="shared" si="146"/>
        <v>41897.49386574074</v>
      </c>
      <c r="T2344" s="9">
        <f t="shared" si="147"/>
        <v>41918</v>
      </c>
    </row>
    <row r="2345" spans="1:20" ht="43.5" hidden="1" x14ac:dyDescent="0.35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9">
        <f t="shared" si="146"/>
        <v>42327.616956018515</v>
      </c>
      <c r="T2345" s="9">
        <f t="shared" si="147"/>
        <v>42377.615972222215</v>
      </c>
    </row>
    <row r="2346" spans="1:20" ht="43.5" hidden="1" x14ac:dyDescent="0.35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144"/>
        <v>0</v>
      </c>
      <c r="P2346">
        <f t="shared" si="145"/>
        <v>1</v>
      </c>
      <c r="Q2346" t="s">
        <v>8318</v>
      </c>
      <c r="R2346" t="s">
        <v>8319</v>
      </c>
      <c r="S2346" s="9">
        <f t="shared" si="146"/>
        <v>42515.519317129627</v>
      </c>
      <c r="T2346" s="9">
        <f t="shared" si="147"/>
        <v>42545.519317129627</v>
      </c>
    </row>
    <row r="2347" spans="1:20" ht="43.5" hidden="1" x14ac:dyDescent="0.35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9">
        <f t="shared" si="146"/>
        <v>42059.79347222222</v>
      </c>
      <c r="T2347" s="9">
        <f t="shared" si="147"/>
        <v>42094.777083333327</v>
      </c>
    </row>
    <row r="2348" spans="1:20" ht="43.5" hidden="1" x14ac:dyDescent="0.3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144"/>
        <v>0</v>
      </c>
      <c r="P2348">
        <f t="shared" si="145"/>
        <v>13</v>
      </c>
      <c r="Q2348" t="s">
        <v>8318</v>
      </c>
      <c r="R2348" t="s">
        <v>8319</v>
      </c>
      <c r="S2348" s="9">
        <f t="shared" si="146"/>
        <v>42615.590636574074</v>
      </c>
      <c r="T2348" s="9">
        <f t="shared" si="147"/>
        <v>42660.590636574074</v>
      </c>
    </row>
    <row r="2349" spans="1:20" ht="29" hidden="1" x14ac:dyDescent="0.3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144"/>
        <v>2</v>
      </c>
      <c r="P2349">
        <f t="shared" si="145"/>
        <v>15</v>
      </c>
      <c r="Q2349" t="s">
        <v>8318</v>
      </c>
      <c r="R2349" t="s">
        <v>8319</v>
      </c>
      <c r="S2349" s="9">
        <f t="shared" si="146"/>
        <v>42577.39902777777</v>
      </c>
      <c r="T2349" s="9">
        <f t="shared" si="147"/>
        <v>42607.39902777777</v>
      </c>
    </row>
    <row r="2350" spans="1:20" ht="43.5" hidden="1" x14ac:dyDescent="0.35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144"/>
        <v>0</v>
      </c>
      <c r="P2350">
        <f t="shared" si="145"/>
        <v>54</v>
      </c>
      <c r="Q2350" t="s">
        <v>8318</v>
      </c>
      <c r="R2350" t="s">
        <v>8319</v>
      </c>
      <c r="S2350" s="9">
        <f t="shared" si="146"/>
        <v>42360.723819444444</v>
      </c>
      <c r="T2350" s="9">
        <f t="shared" si="147"/>
        <v>42420.723819444444</v>
      </c>
    </row>
    <row r="2351" spans="1:20" ht="43.5" hidden="1" x14ac:dyDescent="0.3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9">
        <f t="shared" si="146"/>
        <v>42198.567453703705</v>
      </c>
      <c r="T2351" s="9">
        <f t="shared" si="147"/>
        <v>42227.567453703705</v>
      </c>
    </row>
    <row r="2352" spans="1:20" ht="29" hidden="1" x14ac:dyDescent="0.35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9">
        <f t="shared" si="146"/>
        <v>42708.633912037032</v>
      </c>
      <c r="T2352" s="9">
        <f t="shared" si="147"/>
        <v>42738.633912037032</v>
      </c>
    </row>
    <row r="2353" spans="1:20" ht="29" hidden="1" x14ac:dyDescent="0.35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144"/>
        <v>1</v>
      </c>
      <c r="P2353">
        <f t="shared" si="145"/>
        <v>15.43</v>
      </c>
      <c r="Q2353" t="s">
        <v>8318</v>
      </c>
      <c r="R2353" t="s">
        <v>8319</v>
      </c>
      <c r="S2353" s="9">
        <f t="shared" si="146"/>
        <v>42093.892812500002</v>
      </c>
      <c r="T2353" s="9">
        <f t="shared" si="147"/>
        <v>42123.892812500002</v>
      </c>
    </row>
    <row r="2354" spans="1:20" ht="43.5" hidden="1" x14ac:dyDescent="0.3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9">
        <f t="shared" si="146"/>
        <v>42101.425370370365</v>
      </c>
      <c r="T2354" s="9">
        <f t="shared" si="147"/>
        <v>42161.425370370365</v>
      </c>
    </row>
    <row r="2355" spans="1:20" ht="43.5" hidden="1" x14ac:dyDescent="0.35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9">
        <f t="shared" si="146"/>
        <v>42103.467847222222</v>
      </c>
      <c r="T2355" s="9">
        <f t="shared" si="147"/>
        <v>42115.467847222222</v>
      </c>
    </row>
    <row r="2356" spans="1:20" ht="29" hidden="1" x14ac:dyDescent="0.3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144"/>
        <v>0</v>
      </c>
      <c r="P2356">
        <f t="shared" si="145"/>
        <v>25</v>
      </c>
      <c r="Q2356" t="s">
        <v>8318</v>
      </c>
      <c r="R2356" t="s">
        <v>8319</v>
      </c>
      <c r="S2356" s="9">
        <f t="shared" si="146"/>
        <v>41954.51458333333</v>
      </c>
      <c r="T2356" s="9">
        <f t="shared" si="147"/>
        <v>42014.51458333333</v>
      </c>
    </row>
    <row r="2357" spans="1:20" ht="43.5" hidden="1" x14ac:dyDescent="0.3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144"/>
        <v>1</v>
      </c>
      <c r="P2357">
        <f t="shared" si="145"/>
        <v>27.5</v>
      </c>
      <c r="Q2357" t="s">
        <v>8318</v>
      </c>
      <c r="R2357" t="s">
        <v>8319</v>
      </c>
      <c r="S2357" s="9">
        <f t="shared" si="146"/>
        <v>42096.709907407407</v>
      </c>
      <c r="T2357" s="9">
        <f t="shared" si="147"/>
        <v>42126.709907407407</v>
      </c>
    </row>
    <row r="2358" spans="1:20" ht="29" hidden="1" x14ac:dyDescent="0.35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9">
        <f t="shared" si="146"/>
        <v>42130.575277777774</v>
      </c>
      <c r="T2358" s="9">
        <f t="shared" si="147"/>
        <v>42160.575277777774</v>
      </c>
    </row>
    <row r="2359" spans="1:20" ht="29" hidden="1" x14ac:dyDescent="0.35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9">
        <f t="shared" si="146"/>
        <v>42264.411782407406</v>
      </c>
      <c r="T2359" s="9">
        <f t="shared" si="147"/>
        <v>42294.411782407406</v>
      </c>
    </row>
    <row r="2360" spans="1:20" ht="29" hidden="1" x14ac:dyDescent="0.3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9">
        <f t="shared" si="146"/>
        <v>41978.722638888888</v>
      </c>
      <c r="T2360" s="9">
        <f t="shared" si="147"/>
        <v>42034.818749999999</v>
      </c>
    </row>
    <row r="2361" spans="1:20" ht="43.5" hidden="1" x14ac:dyDescent="0.3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144"/>
        <v>15</v>
      </c>
      <c r="P2361">
        <f t="shared" si="145"/>
        <v>367</v>
      </c>
      <c r="Q2361" t="s">
        <v>8318</v>
      </c>
      <c r="R2361" t="s">
        <v>8319</v>
      </c>
      <c r="S2361" s="9">
        <f t="shared" si="146"/>
        <v>42159.441249999996</v>
      </c>
      <c r="T2361" s="9">
        <f t="shared" si="147"/>
        <v>42219.441249999996</v>
      </c>
    </row>
    <row r="2362" spans="1:20" ht="43.5" hidden="1" x14ac:dyDescent="0.3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144"/>
        <v>0</v>
      </c>
      <c r="P2362">
        <f t="shared" si="145"/>
        <v>2</v>
      </c>
      <c r="Q2362" t="s">
        <v>8318</v>
      </c>
      <c r="R2362" t="s">
        <v>8319</v>
      </c>
      <c r="S2362" s="9">
        <f t="shared" si="146"/>
        <v>42377.498611111114</v>
      </c>
      <c r="T2362" s="9">
        <f t="shared" si="147"/>
        <v>42407.498611111114</v>
      </c>
    </row>
    <row r="2363" spans="1:20" ht="43.5" hidden="1" x14ac:dyDescent="0.35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9">
        <f t="shared" si="146"/>
        <v>42466.650555555556</v>
      </c>
      <c r="T2363" s="9">
        <f t="shared" si="147"/>
        <v>42490.708333333336</v>
      </c>
    </row>
    <row r="2364" spans="1:20" ht="29" hidden="1" x14ac:dyDescent="0.35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144"/>
        <v>29</v>
      </c>
      <c r="P2364">
        <f t="shared" si="145"/>
        <v>60</v>
      </c>
      <c r="Q2364" t="s">
        <v>8318</v>
      </c>
      <c r="R2364" t="s">
        <v>8319</v>
      </c>
      <c r="S2364" s="9">
        <f t="shared" si="146"/>
        <v>41954.47997685185</v>
      </c>
      <c r="T2364" s="9">
        <f t="shared" si="147"/>
        <v>41984.47997685185</v>
      </c>
    </row>
    <row r="2365" spans="1:20" ht="43.5" hidden="1" x14ac:dyDescent="0.35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9">
        <f t="shared" si="146"/>
        <v>42321.803240740737</v>
      </c>
      <c r="T2365" s="9">
        <f t="shared" si="147"/>
        <v>42366.803240740737</v>
      </c>
    </row>
    <row r="2366" spans="1:20" ht="29" hidden="1" x14ac:dyDescent="0.35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9">
        <f t="shared" si="146"/>
        <v>42248.726342592585</v>
      </c>
      <c r="T2366" s="9">
        <f t="shared" si="147"/>
        <v>42303.726342592585</v>
      </c>
    </row>
    <row r="2367" spans="1:20" ht="43.5" hidden="1" x14ac:dyDescent="0.35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9">
        <f t="shared" si="146"/>
        <v>42346.528067129628</v>
      </c>
      <c r="T2367" s="9">
        <f t="shared" si="147"/>
        <v>42386.749999999993</v>
      </c>
    </row>
    <row r="2368" spans="1:20" ht="43.5" hidden="1" x14ac:dyDescent="0.3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144"/>
        <v>11</v>
      </c>
      <c r="P2368">
        <f t="shared" si="145"/>
        <v>97.41</v>
      </c>
      <c r="Q2368" t="s">
        <v>8318</v>
      </c>
      <c r="R2368" t="s">
        <v>8319</v>
      </c>
      <c r="S2368" s="9">
        <f t="shared" si="146"/>
        <v>42268.323298611103</v>
      </c>
      <c r="T2368" s="9">
        <f t="shared" si="147"/>
        <v>42298.323298611103</v>
      </c>
    </row>
    <row r="2369" spans="1:20" ht="43.5" hidden="1" x14ac:dyDescent="0.35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144"/>
        <v>1</v>
      </c>
      <c r="P2369">
        <f t="shared" si="145"/>
        <v>47.86</v>
      </c>
      <c r="Q2369" t="s">
        <v>8318</v>
      </c>
      <c r="R2369" t="s">
        <v>8319</v>
      </c>
      <c r="S2369" s="9">
        <f t="shared" si="146"/>
        <v>42425.761759259258</v>
      </c>
      <c r="T2369" s="9">
        <f t="shared" si="147"/>
        <v>42485.720092592594</v>
      </c>
    </row>
    <row r="2370" spans="1:20" ht="43.5" hidden="1" x14ac:dyDescent="0.35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ref="O2370:O2433" si="148">ROUND((E2370/D2370)*100,0)</f>
        <v>0</v>
      </c>
      <c r="P2370">
        <f t="shared" ref="P2370:P2433" si="149">ROUND(E2370/L2370,2)</f>
        <v>50</v>
      </c>
      <c r="Q2370" t="s">
        <v>8318</v>
      </c>
      <c r="R2370" t="s">
        <v>8319</v>
      </c>
      <c r="S2370" s="9">
        <f t="shared" si="146"/>
        <v>42063.513483796291</v>
      </c>
      <c r="T2370" s="9">
        <f t="shared" si="147"/>
        <v>42108.471817129626</v>
      </c>
    </row>
    <row r="2371" spans="1:20" ht="43.5" hidden="1" x14ac:dyDescent="0.35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si="148"/>
        <v>0</v>
      </c>
      <c r="P2371" t="e">
        <f t="shared" si="149"/>
        <v>#DIV/0!</v>
      </c>
      <c r="Q2371" t="s">
        <v>8318</v>
      </c>
      <c r="R2371" t="s">
        <v>8319</v>
      </c>
      <c r="S2371" s="9">
        <f t="shared" ref="S2371:S2434" si="150">(J2371/86400)+25569+(-5/24)</f>
        <v>42380.60429398148</v>
      </c>
      <c r="T2371" s="9">
        <f t="shared" ref="T2371:T2434" si="151">(I2371/86400)+25569+(-5/24)</f>
        <v>42410.60429398148</v>
      </c>
    </row>
    <row r="2372" spans="1:20" ht="43.5" hidden="1" x14ac:dyDescent="0.35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148"/>
        <v>0</v>
      </c>
      <c r="P2372">
        <f t="shared" si="149"/>
        <v>20.5</v>
      </c>
      <c r="Q2372" t="s">
        <v>8318</v>
      </c>
      <c r="R2372" t="s">
        <v>8319</v>
      </c>
      <c r="S2372" s="9">
        <f t="shared" si="150"/>
        <v>41960.980798611105</v>
      </c>
      <c r="T2372" s="9">
        <f t="shared" si="151"/>
        <v>41990.980798611105</v>
      </c>
    </row>
    <row r="2373" spans="1:20" ht="43.5" hidden="1" x14ac:dyDescent="0.35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9">
        <f t="shared" si="150"/>
        <v>42150.569398148145</v>
      </c>
      <c r="T2373" s="9">
        <f t="shared" si="151"/>
        <v>42180.569398148145</v>
      </c>
    </row>
    <row r="2374" spans="1:20" ht="43.5" hidden="1" x14ac:dyDescent="0.35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148"/>
        <v>3</v>
      </c>
      <c r="P2374">
        <f t="shared" si="149"/>
        <v>30</v>
      </c>
      <c r="Q2374" t="s">
        <v>8318</v>
      </c>
      <c r="R2374" t="s">
        <v>8319</v>
      </c>
      <c r="S2374" s="9">
        <f t="shared" si="150"/>
        <v>42087.860775462956</v>
      </c>
      <c r="T2374" s="9">
        <f t="shared" si="151"/>
        <v>42117.860775462956</v>
      </c>
    </row>
    <row r="2375" spans="1:20" ht="29" hidden="1" x14ac:dyDescent="0.35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148"/>
        <v>0</v>
      </c>
      <c r="P2375">
        <f t="shared" si="149"/>
        <v>50</v>
      </c>
      <c r="Q2375" t="s">
        <v>8318</v>
      </c>
      <c r="R2375" t="s">
        <v>8319</v>
      </c>
      <c r="S2375" s="9">
        <f t="shared" si="150"/>
        <v>42215.453981481478</v>
      </c>
      <c r="T2375" s="9">
        <f t="shared" si="151"/>
        <v>42245.453981481478</v>
      </c>
    </row>
    <row r="2376" spans="1:20" ht="43.5" hidden="1" x14ac:dyDescent="0.35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148"/>
        <v>0</v>
      </c>
      <c r="P2376">
        <f t="shared" si="149"/>
        <v>10</v>
      </c>
      <c r="Q2376" t="s">
        <v>8318</v>
      </c>
      <c r="R2376" t="s">
        <v>8319</v>
      </c>
      <c r="S2376" s="9">
        <f t="shared" si="150"/>
        <v>42017.634953703702</v>
      </c>
      <c r="T2376" s="9">
        <f t="shared" si="151"/>
        <v>42047.634953703702</v>
      </c>
    </row>
    <row r="2377" spans="1:20" ht="43.5" hidden="1" x14ac:dyDescent="0.35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9">
        <f t="shared" si="150"/>
        <v>42592.627743055556</v>
      </c>
      <c r="T2377" s="9">
        <f t="shared" si="151"/>
        <v>42622.627743055556</v>
      </c>
    </row>
    <row r="2378" spans="1:20" ht="43.5" hidden="1" x14ac:dyDescent="0.3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148"/>
        <v>11</v>
      </c>
      <c r="P2378">
        <f t="shared" si="149"/>
        <v>81.58</v>
      </c>
      <c r="Q2378" t="s">
        <v>8318</v>
      </c>
      <c r="R2378" t="s">
        <v>8319</v>
      </c>
      <c r="S2378" s="9">
        <f t="shared" si="150"/>
        <v>42318.717199074068</v>
      </c>
      <c r="T2378" s="9">
        <f t="shared" si="151"/>
        <v>42348.717199074068</v>
      </c>
    </row>
    <row r="2379" spans="1:20" ht="43.5" hidden="1" x14ac:dyDescent="0.3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9">
        <f t="shared" si="150"/>
        <v>42669.661840277775</v>
      </c>
      <c r="T2379" s="9">
        <f t="shared" si="151"/>
        <v>42699.703506944446</v>
      </c>
    </row>
    <row r="2380" spans="1:20" ht="29" hidden="1" x14ac:dyDescent="0.35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9">
        <f t="shared" si="150"/>
        <v>42212.804745370369</v>
      </c>
      <c r="T2380" s="9">
        <f t="shared" si="151"/>
        <v>42241.804745370369</v>
      </c>
    </row>
    <row r="2381" spans="1:20" ht="29" hidden="1" x14ac:dyDescent="0.35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9">
        <f t="shared" si="150"/>
        <v>42236.808055555557</v>
      </c>
      <c r="T2381" s="9">
        <f t="shared" si="151"/>
        <v>42281.808055555557</v>
      </c>
    </row>
    <row r="2382" spans="1:20" ht="43.5" hidden="1" x14ac:dyDescent="0.3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148"/>
        <v>0</v>
      </c>
      <c r="P2382">
        <f t="shared" si="149"/>
        <v>18.329999999999998</v>
      </c>
      <c r="Q2382" t="s">
        <v>8318</v>
      </c>
      <c r="R2382" t="s">
        <v>8319</v>
      </c>
      <c r="S2382" s="9">
        <f t="shared" si="150"/>
        <v>42248.584976851846</v>
      </c>
      <c r="T2382" s="9">
        <f t="shared" si="151"/>
        <v>42278.584976851846</v>
      </c>
    </row>
    <row r="2383" spans="1:20" ht="29" hidden="1" x14ac:dyDescent="0.3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148"/>
        <v>2</v>
      </c>
      <c r="P2383">
        <f t="shared" si="149"/>
        <v>224.43</v>
      </c>
      <c r="Q2383" t="s">
        <v>8318</v>
      </c>
      <c r="R2383" t="s">
        <v>8319</v>
      </c>
      <c r="S2383" s="9">
        <f t="shared" si="150"/>
        <v>42074.727407407401</v>
      </c>
      <c r="T2383" s="9">
        <f t="shared" si="151"/>
        <v>42104.727407407401</v>
      </c>
    </row>
    <row r="2384" spans="1:20" ht="43.5" hidden="1" x14ac:dyDescent="0.35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148"/>
        <v>3</v>
      </c>
      <c r="P2384">
        <f t="shared" si="149"/>
        <v>37.5</v>
      </c>
      <c r="Q2384" t="s">
        <v>8318</v>
      </c>
      <c r="R2384" t="s">
        <v>8319</v>
      </c>
      <c r="S2384" s="9">
        <f t="shared" si="150"/>
        <v>42194.979201388887</v>
      </c>
      <c r="T2384" s="9">
        <f t="shared" si="151"/>
        <v>42219.979201388887</v>
      </c>
    </row>
    <row r="2385" spans="1:20" ht="43.5" hidden="1" x14ac:dyDescent="0.35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148"/>
        <v>4</v>
      </c>
      <c r="P2385">
        <f t="shared" si="149"/>
        <v>145</v>
      </c>
      <c r="Q2385" t="s">
        <v>8318</v>
      </c>
      <c r="R2385" t="s">
        <v>8319</v>
      </c>
      <c r="S2385" s="9">
        <f t="shared" si="150"/>
        <v>42026.848460648143</v>
      </c>
      <c r="T2385" s="9">
        <f t="shared" si="151"/>
        <v>42056.848460648143</v>
      </c>
    </row>
    <row r="2386" spans="1:20" ht="43.5" hidden="1" x14ac:dyDescent="0.35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148"/>
        <v>1</v>
      </c>
      <c r="P2386">
        <f t="shared" si="149"/>
        <v>1</v>
      </c>
      <c r="Q2386" t="s">
        <v>8318</v>
      </c>
      <c r="R2386" t="s">
        <v>8319</v>
      </c>
      <c r="S2386" s="9">
        <f t="shared" si="150"/>
        <v>41926.859293981477</v>
      </c>
      <c r="T2386" s="9">
        <f t="shared" si="151"/>
        <v>41956.900960648149</v>
      </c>
    </row>
    <row r="2387" spans="1:20" ht="43.5" hidden="1" x14ac:dyDescent="0.35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148"/>
        <v>1</v>
      </c>
      <c r="P2387">
        <f t="shared" si="149"/>
        <v>112.57</v>
      </c>
      <c r="Q2387" t="s">
        <v>8318</v>
      </c>
      <c r="R2387" t="s">
        <v>8319</v>
      </c>
      <c r="S2387" s="9">
        <f t="shared" si="150"/>
        <v>42191.493425925924</v>
      </c>
      <c r="T2387" s="9">
        <f t="shared" si="151"/>
        <v>42221.493425925924</v>
      </c>
    </row>
    <row r="2388" spans="1:20" ht="43.5" hidden="1" x14ac:dyDescent="0.3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9">
        <f t="shared" si="150"/>
        <v>41954.629907407405</v>
      </c>
      <c r="T2388" s="9">
        <f t="shared" si="151"/>
        <v>42014.629907407405</v>
      </c>
    </row>
    <row r="2389" spans="1:20" ht="43.5" hidden="1" x14ac:dyDescent="0.35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148"/>
        <v>1</v>
      </c>
      <c r="P2389">
        <f t="shared" si="149"/>
        <v>342</v>
      </c>
      <c r="Q2389" t="s">
        <v>8318</v>
      </c>
      <c r="R2389" t="s">
        <v>8319</v>
      </c>
      <c r="S2389" s="9">
        <f t="shared" si="150"/>
        <v>42528.418287037035</v>
      </c>
      <c r="T2389" s="9">
        <f t="shared" si="151"/>
        <v>42573.418287037035</v>
      </c>
    </row>
    <row r="2390" spans="1:20" ht="43.5" hidden="1" x14ac:dyDescent="0.35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148"/>
        <v>1</v>
      </c>
      <c r="P2390">
        <f t="shared" si="149"/>
        <v>57.88</v>
      </c>
      <c r="Q2390" t="s">
        <v>8318</v>
      </c>
      <c r="R2390" t="s">
        <v>8319</v>
      </c>
      <c r="S2390" s="9">
        <f t="shared" si="150"/>
        <v>41989.645358796297</v>
      </c>
      <c r="T2390" s="9">
        <f t="shared" si="151"/>
        <v>42019.603472222218</v>
      </c>
    </row>
    <row r="2391" spans="1:20" ht="43.5" hidden="1" x14ac:dyDescent="0.35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148"/>
        <v>0</v>
      </c>
      <c r="P2391">
        <f t="shared" si="149"/>
        <v>30</v>
      </c>
      <c r="Q2391" t="s">
        <v>8318</v>
      </c>
      <c r="R2391" t="s">
        <v>8319</v>
      </c>
      <c r="S2391" s="9">
        <f t="shared" si="150"/>
        <v>42179.445046296292</v>
      </c>
      <c r="T2391" s="9">
        <f t="shared" si="151"/>
        <v>42210.707638888889</v>
      </c>
    </row>
    <row r="2392" spans="1:20" ht="43.5" hidden="1" x14ac:dyDescent="0.35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9">
        <f t="shared" si="150"/>
        <v>41968.053981481477</v>
      </c>
      <c r="T2392" s="9">
        <f t="shared" si="151"/>
        <v>42008.053981481477</v>
      </c>
    </row>
    <row r="2393" spans="1:20" ht="29" hidden="1" x14ac:dyDescent="0.35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148"/>
        <v>0</v>
      </c>
      <c r="P2393">
        <f t="shared" si="149"/>
        <v>25</v>
      </c>
      <c r="Q2393" t="s">
        <v>8318</v>
      </c>
      <c r="R2393" t="s">
        <v>8319</v>
      </c>
      <c r="S2393" s="9">
        <f t="shared" si="150"/>
        <v>42064.586157407401</v>
      </c>
      <c r="T2393" s="9">
        <f t="shared" si="151"/>
        <v>42094.544490740744</v>
      </c>
    </row>
    <row r="2394" spans="1:20" ht="43.5" hidden="1" x14ac:dyDescent="0.35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9">
        <f t="shared" si="150"/>
        <v>42275.912303240737</v>
      </c>
      <c r="T2394" s="9">
        <f t="shared" si="151"/>
        <v>42305.912303240737</v>
      </c>
    </row>
    <row r="2395" spans="1:20" ht="43.5" hidden="1" x14ac:dyDescent="0.35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148"/>
        <v>0</v>
      </c>
      <c r="P2395">
        <f t="shared" si="149"/>
        <v>50</v>
      </c>
      <c r="Q2395" t="s">
        <v>8318</v>
      </c>
      <c r="R2395" t="s">
        <v>8319</v>
      </c>
      <c r="S2395" s="9">
        <f t="shared" si="150"/>
        <v>42194.440011574072</v>
      </c>
      <c r="T2395" s="9">
        <f t="shared" si="151"/>
        <v>42224.440011574072</v>
      </c>
    </row>
    <row r="2396" spans="1:20" ht="43.5" hidden="1" x14ac:dyDescent="0.35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148"/>
        <v>0</v>
      </c>
      <c r="P2396">
        <f t="shared" si="149"/>
        <v>1.5</v>
      </c>
      <c r="Q2396" t="s">
        <v>8318</v>
      </c>
      <c r="R2396" t="s">
        <v>8319</v>
      </c>
      <c r="S2396" s="9">
        <f t="shared" si="150"/>
        <v>42031.15385416666</v>
      </c>
      <c r="T2396" s="9">
        <f t="shared" si="151"/>
        <v>42061.15385416666</v>
      </c>
    </row>
    <row r="2397" spans="1:20" ht="43.5" hidden="1" x14ac:dyDescent="0.3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9">
        <f t="shared" si="150"/>
        <v>42716.913043981483</v>
      </c>
      <c r="T2397" s="9">
        <f t="shared" si="151"/>
        <v>42745.164583333331</v>
      </c>
    </row>
    <row r="2398" spans="1:20" ht="43.5" hidden="1" x14ac:dyDescent="0.3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148"/>
        <v>0</v>
      </c>
      <c r="P2398">
        <f t="shared" si="149"/>
        <v>10</v>
      </c>
      <c r="Q2398" t="s">
        <v>8318</v>
      </c>
      <c r="R2398" t="s">
        <v>8319</v>
      </c>
      <c r="S2398" s="9">
        <f t="shared" si="150"/>
        <v>42262.640717592592</v>
      </c>
      <c r="T2398" s="9">
        <f t="shared" si="151"/>
        <v>42292.640717592592</v>
      </c>
    </row>
    <row r="2399" spans="1:20" ht="43.5" hidden="1" x14ac:dyDescent="0.35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9">
        <f t="shared" si="150"/>
        <v>41976.676574074074</v>
      </c>
      <c r="T2399" s="9">
        <f t="shared" si="151"/>
        <v>42006.676574074074</v>
      </c>
    </row>
    <row r="2400" spans="1:20" ht="43.5" hidden="1" x14ac:dyDescent="0.35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9">
        <f t="shared" si="150"/>
        <v>42157.708148148151</v>
      </c>
      <c r="T2400" s="9">
        <f t="shared" si="151"/>
        <v>42187.708148148151</v>
      </c>
    </row>
    <row r="2401" spans="1:20" ht="43.5" hidden="1" x14ac:dyDescent="0.3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9">
        <f t="shared" si="150"/>
        <v>41956.644745370366</v>
      </c>
      <c r="T2401" s="9">
        <f t="shared" si="151"/>
        <v>41991.644745370366</v>
      </c>
    </row>
    <row r="2402" spans="1:20" ht="43.5" hidden="1" x14ac:dyDescent="0.35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9">
        <f t="shared" si="150"/>
        <v>42444.059768518513</v>
      </c>
      <c r="T2402" s="9">
        <f t="shared" si="151"/>
        <v>42474.059768518513</v>
      </c>
    </row>
    <row r="2403" spans="1:20" ht="43.5" hidden="1" x14ac:dyDescent="0.35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148"/>
        <v>1</v>
      </c>
      <c r="P2403">
        <f t="shared" si="149"/>
        <v>22.33</v>
      </c>
      <c r="Q2403" t="s">
        <v>8335</v>
      </c>
      <c r="R2403" t="s">
        <v>8336</v>
      </c>
      <c r="S2403" s="9">
        <f t="shared" si="150"/>
        <v>42374.614537037036</v>
      </c>
      <c r="T2403" s="9">
        <f t="shared" si="151"/>
        <v>42434.614537037036</v>
      </c>
    </row>
    <row r="2404" spans="1:20" hidden="1" x14ac:dyDescent="0.35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148"/>
        <v>0</v>
      </c>
      <c r="P2404">
        <f t="shared" si="149"/>
        <v>52</v>
      </c>
      <c r="Q2404" t="s">
        <v>8335</v>
      </c>
      <c r="R2404" t="s">
        <v>8336</v>
      </c>
      <c r="S2404" s="9">
        <f t="shared" si="150"/>
        <v>42107.47142361111</v>
      </c>
      <c r="T2404" s="9">
        <f t="shared" si="151"/>
        <v>42137.47142361111</v>
      </c>
    </row>
    <row r="2405" spans="1:20" ht="43.5" hidden="1" x14ac:dyDescent="0.3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148"/>
        <v>17</v>
      </c>
      <c r="P2405">
        <f t="shared" si="149"/>
        <v>16.829999999999998</v>
      </c>
      <c r="Q2405" t="s">
        <v>8335</v>
      </c>
      <c r="R2405" t="s">
        <v>8336</v>
      </c>
      <c r="S2405" s="9">
        <f t="shared" si="150"/>
        <v>42399.67428240741</v>
      </c>
      <c r="T2405" s="9">
        <f t="shared" si="151"/>
        <v>42459.632615740738</v>
      </c>
    </row>
    <row r="2406" spans="1:20" ht="43.5" hidden="1" x14ac:dyDescent="0.35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9">
        <f t="shared" si="150"/>
        <v>42341.831099537034</v>
      </c>
      <c r="T2406" s="9">
        <f t="shared" si="151"/>
        <v>42371.831099537034</v>
      </c>
    </row>
    <row r="2407" spans="1:20" ht="29" hidden="1" x14ac:dyDescent="0.35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148"/>
        <v>23</v>
      </c>
      <c r="P2407">
        <f t="shared" si="149"/>
        <v>56.3</v>
      </c>
      <c r="Q2407" t="s">
        <v>8335</v>
      </c>
      <c r="R2407" t="s">
        <v>8336</v>
      </c>
      <c r="S2407" s="9">
        <f t="shared" si="150"/>
        <v>42595.377025462956</v>
      </c>
      <c r="T2407" s="9">
        <f t="shared" si="151"/>
        <v>42616.377025462956</v>
      </c>
    </row>
    <row r="2408" spans="1:20" ht="43.5" hidden="1" x14ac:dyDescent="0.3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148"/>
        <v>41</v>
      </c>
      <c r="P2408">
        <f t="shared" si="149"/>
        <v>84.06</v>
      </c>
      <c r="Q2408" t="s">
        <v>8335</v>
      </c>
      <c r="R2408" t="s">
        <v>8336</v>
      </c>
      <c r="S2408" s="9">
        <f t="shared" si="150"/>
        <v>41982.902662037035</v>
      </c>
      <c r="T2408" s="9">
        <f t="shared" si="151"/>
        <v>42022.902662037035</v>
      </c>
    </row>
    <row r="2409" spans="1:20" ht="58" hidden="1" x14ac:dyDescent="0.35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148"/>
        <v>25</v>
      </c>
      <c r="P2409">
        <f t="shared" si="149"/>
        <v>168.39</v>
      </c>
      <c r="Q2409" t="s">
        <v>8335</v>
      </c>
      <c r="R2409" t="s">
        <v>8336</v>
      </c>
      <c r="S2409" s="9">
        <f t="shared" si="150"/>
        <v>42082.367222222216</v>
      </c>
      <c r="T2409" s="9">
        <f t="shared" si="151"/>
        <v>42105.041666666664</v>
      </c>
    </row>
    <row r="2410" spans="1:20" ht="29" hidden="1" x14ac:dyDescent="0.35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148"/>
        <v>0</v>
      </c>
      <c r="P2410">
        <f t="shared" si="149"/>
        <v>15</v>
      </c>
      <c r="Q2410" t="s">
        <v>8335</v>
      </c>
      <c r="R2410" t="s">
        <v>8336</v>
      </c>
      <c r="S2410" s="9">
        <f t="shared" si="150"/>
        <v>41918.93237268518</v>
      </c>
      <c r="T2410" s="9">
        <f t="shared" si="151"/>
        <v>41948.974039351851</v>
      </c>
    </row>
    <row r="2411" spans="1:20" ht="29" hidden="1" x14ac:dyDescent="0.35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148"/>
        <v>2</v>
      </c>
      <c r="P2411">
        <f t="shared" si="149"/>
        <v>76.67</v>
      </c>
      <c r="Q2411" t="s">
        <v>8335</v>
      </c>
      <c r="R2411" t="s">
        <v>8336</v>
      </c>
      <c r="S2411" s="9">
        <f t="shared" si="150"/>
        <v>42204.667534722219</v>
      </c>
      <c r="T2411" s="9">
        <f t="shared" si="151"/>
        <v>42234.667534722219</v>
      </c>
    </row>
    <row r="2412" spans="1:20" ht="58" hidden="1" x14ac:dyDescent="0.35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9">
        <f t="shared" si="150"/>
        <v>42224.199942129628</v>
      </c>
      <c r="T2412" s="9">
        <f t="shared" si="151"/>
        <v>42254.199942129628</v>
      </c>
    </row>
    <row r="2413" spans="1:20" ht="43.5" hidden="1" x14ac:dyDescent="0.35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148"/>
        <v>1</v>
      </c>
      <c r="P2413">
        <f t="shared" si="149"/>
        <v>50.33</v>
      </c>
      <c r="Q2413" t="s">
        <v>8335</v>
      </c>
      <c r="R2413" t="s">
        <v>8336</v>
      </c>
      <c r="S2413" s="9">
        <f t="shared" si="150"/>
        <v>42211.524097222216</v>
      </c>
      <c r="T2413" s="9">
        <f t="shared" si="151"/>
        <v>42241.524097222216</v>
      </c>
    </row>
    <row r="2414" spans="1:20" ht="43.5" hidden="1" x14ac:dyDescent="0.35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9">
        <f t="shared" si="150"/>
        <v>42655.528622685182</v>
      </c>
      <c r="T2414" s="9">
        <f t="shared" si="151"/>
        <v>42700.570289351854</v>
      </c>
    </row>
    <row r="2415" spans="1:20" ht="43.5" hidden="1" x14ac:dyDescent="0.3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148"/>
        <v>1</v>
      </c>
      <c r="P2415">
        <f t="shared" si="149"/>
        <v>8.33</v>
      </c>
      <c r="Q2415" t="s">
        <v>8335</v>
      </c>
      <c r="R2415" t="s">
        <v>8336</v>
      </c>
      <c r="S2415" s="9">
        <f t="shared" si="150"/>
        <v>41759.901412037034</v>
      </c>
      <c r="T2415" s="9">
        <f t="shared" si="151"/>
        <v>41790.770833333328</v>
      </c>
    </row>
    <row r="2416" spans="1:20" ht="43.5" hidden="1" x14ac:dyDescent="0.35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148"/>
        <v>3</v>
      </c>
      <c r="P2416">
        <f t="shared" si="149"/>
        <v>35.380000000000003</v>
      </c>
      <c r="Q2416" t="s">
        <v>8335</v>
      </c>
      <c r="R2416" t="s">
        <v>8336</v>
      </c>
      <c r="S2416" s="9">
        <f t="shared" si="150"/>
        <v>42198.486805555549</v>
      </c>
      <c r="T2416" s="9">
        <f t="shared" si="151"/>
        <v>42237.957638888889</v>
      </c>
    </row>
    <row r="2417" spans="1:20" ht="43.5" hidden="1" x14ac:dyDescent="0.3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148"/>
        <v>1</v>
      </c>
      <c r="P2417">
        <f t="shared" si="149"/>
        <v>55.83</v>
      </c>
      <c r="Q2417" t="s">
        <v>8335</v>
      </c>
      <c r="R2417" t="s">
        <v>8336</v>
      </c>
      <c r="S2417" s="9">
        <f t="shared" si="150"/>
        <v>42536.654467592591</v>
      </c>
      <c r="T2417" s="9">
        <f t="shared" si="151"/>
        <v>42566.654467592591</v>
      </c>
    </row>
    <row r="2418" spans="1:20" ht="43.5" hidden="1" x14ac:dyDescent="0.35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148"/>
        <v>0</v>
      </c>
      <c r="P2418">
        <f t="shared" si="149"/>
        <v>5</v>
      </c>
      <c r="Q2418" t="s">
        <v>8335</v>
      </c>
      <c r="R2418" t="s">
        <v>8336</v>
      </c>
      <c r="S2418" s="9">
        <f t="shared" si="150"/>
        <v>42019.529432870368</v>
      </c>
      <c r="T2418" s="9">
        <f t="shared" si="151"/>
        <v>42077.416666666664</v>
      </c>
    </row>
    <row r="2419" spans="1:20" ht="43.5" hidden="1" x14ac:dyDescent="0.35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9">
        <f t="shared" si="150"/>
        <v>41831.675775462958</v>
      </c>
      <c r="T2419" s="9">
        <f t="shared" si="151"/>
        <v>41861.675775462958</v>
      </c>
    </row>
    <row r="2420" spans="1:20" hidden="1" x14ac:dyDescent="0.35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148"/>
        <v>0</v>
      </c>
      <c r="P2420">
        <f t="shared" si="149"/>
        <v>1</v>
      </c>
      <c r="Q2420" t="s">
        <v>8335</v>
      </c>
      <c r="R2420" t="s">
        <v>8336</v>
      </c>
      <c r="S2420" s="9">
        <f t="shared" si="150"/>
        <v>42027.648657407401</v>
      </c>
      <c r="T2420" s="9">
        <f t="shared" si="151"/>
        <v>42087.606990740744</v>
      </c>
    </row>
    <row r="2421" spans="1:20" ht="43.5" hidden="1" x14ac:dyDescent="0.35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9">
        <f t="shared" si="150"/>
        <v>41993.529965277776</v>
      </c>
      <c r="T2421" s="9">
        <f t="shared" si="151"/>
        <v>42053.529965277776</v>
      </c>
    </row>
    <row r="2422" spans="1:20" ht="29" hidden="1" x14ac:dyDescent="0.3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148"/>
        <v>15</v>
      </c>
      <c r="P2422">
        <f t="shared" si="149"/>
        <v>69.47</v>
      </c>
      <c r="Q2422" t="s">
        <v>8335</v>
      </c>
      <c r="R2422" t="s">
        <v>8336</v>
      </c>
      <c r="S2422" s="9">
        <f t="shared" si="150"/>
        <v>41892.820543981477</v>
      </c>
      <c r="T2422" s="9">
        <f t="shared" si="151"/>
        <v>41952.862210648142</v>
      </c>
    </row>
    <row r="2423" spans="1:20" ht="29" hidden="1" x14ac:dyDescent="0.35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148"/>
        <v>0</v>
      </c>
      <c r="P2423">
        <f t="shared" si="149"/>
        <v>1</v>
      </c>
      <c r="Q2423" t="s">
        <v>8335</v>
      </c>
      <c r="R2423" t="s">
        <v>8336</v>
      </c>
      <c r="S2423" s="9">
        <f t="shared" si="150"/>
        <v>42026.479120370372</v>
      </c>
      <c r="T2423" s="9">
        <f t="shared" si="151"/>
        <v>42056.479120370372</v>
      </c>
    </row>
    <row r="2424" spans="1:20" ht="29" hidden="1" x14ac:dyDescent="0.35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148"/>
        <v>0</v>
      </c>
      <c r="P2424">
        <f t="shared" si="149"/>
        <v>1</v>
      </c>
      <c r="Q2424" t="s">
        <v>8335</v>
      </c>
      <c r="R2424" t="s">
        <v>8336</v>
      </c>
      <c r="S2424" s="9">
        <f t="shared" si="150"/>
        <v>42044.516620370363</v>
      </c>
      <c r="T2424" s="9">
        <f t="shared" si="151"/>
        <v>42074.474953703706</v>
      </c>
    </row>
    <row r="2425" spans="1:20" ht="43.5" hidden="1" x14ac:dyDescent="0.3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148"/>
        <v>0</v>
      </c>
      <c r="P2425">
        <f t="shared" si="149"/>
        <v>8</v>
      </c>
      <c r="Q2425" t="s">
        <v>8335</v>
      </c>
      <c r="R2425" t="s">
        <v>8336</v>
      </c>
      <c r="S2425" s="9">
        <f t="shared" si="150"/>
        <v>41974.496412037035</v>
      </c>
      <c r="T2425" s="9">
        <f t="shared" si="151"/>
        <v>42004.496412037035</v>
      </c>
    </row>
    <row r="2426" spans="1:20" ht="29" hidden="1" x14ac:dyDescent="0.35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148"/>
        <v>1</v>
      </c>
      <c r="P2426">
        <f t="shared" si="149"/>
        <v>34.44</v>
      </c>
      <c r="Q2426" t="s">
        <v>8335</v>
      </c>
      <c r="R2426" t="s">
        <v>8336</v>
      </c>
      <c r="S2426" s="9">
        <f t="shared" si="150"/>
        <v>41909.684120370366</v>
      </c>
      <c r="T2426" s="9">
        <f t="shared" si="151"/>
        <v>41939.684120370366</v>
      </c>
    </row>
    <row r="2427" spans="1:20" ht="43.5" hidden="1" x14ac:dyDescent="0.35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148"/>
        <v>0</v>
      </c>
      <c r="P2427">
        <f t="shared" si="149"/>
        <v>1</v>
      </c>
      <c r="Q2427" t="s">
        <v>8335</v>
      </c>
      <c r="R2427" t="s">
        <v>8336</v>
      </c>
      <c r="S2427" s="9">
        <f t="shared" si="150"/>
        <v>42502.705428240741</v>
      </c>
      <c r="T2427" s="9">
        <f t="shared" si="151"/>
        <v>42517.711111111108</v>
      </c>
    </row>
    <row r="2428" spans="1:20" ht="43.5" hidden="1" x14ac:dyDescent="0.3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9">
        <f t="shared" si="150"/>
        <v>42163.961712962962</v>
      </c>
      <c r="T2428" s="9">
        <f t="shared" si="151"/>
        <v>42223.961712962962</v>
      </c>
    </row>
    <row r="2429" spans="1:20" ht="29" hidden="1" x14ac:dyDescent="0.35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148"/>
        <v>0</v>
      </c>
      <c r="P2429">
        <f t="shared" si="149"/>
        <v>1</v>
      </c>
      <c r="Q2429" t="s">
        <v>8335</v>
      </c>
      <c r="R2429" t="s">
        <v>8336</v>
      </c>
      <c r="S2429" s="9">
        <f t="shared" si="150"/>
        <v>42412.110335648147</v>
      </c>
      <c r="T2429" s="9">
        <f t="shared" si="151"/>
        <v>42452.068668981483</v>
      </c>
    </row>
    <row r="2430" spans="1:20" ht="29" hidden="1" x14ac:dyDescent="0.35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148"/>
        <v>0</v>
      </c>
      <c r="P2430">
        <f t="shared" si="149"/>
        <v>1</v>
      </c>
      <c r="Q2430" t="s">
        <v>8335</v>
      </c>
      <c r="R2430" t="s">
        <v>8336</v>
      </c>
      <c r="S2430" s="9">
        <f t="shared" si="150"/>
        <v>42045.575821759259</v>
      </c>
      <c r="T2430" s="9">
        <f t="shared" si="151"/>
        <v>42075.534155092588</v>
      </c>
    </row>
    <row r="2431" spans="1:20" ht="43.5" hidden="1" x14ac:dyDescent="0.3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148"/>
        <v>1</v>
      </c>
      <c r="P2431">
        <f t="shared" si="149"/>
        <v>501.25</v>
      </c>
      <c r="Q2431" t="s">
        <v>8335</v>
      </c>
      <c r="R2431" t="s">
        <v>8336</v>
      </c>
      <c r="S2431" s="9">
        <f t="shared" si="150"/>
        <v>42734.670902777776</v>
      </c>
      <c r="T2431" s="9">
        <f t="shared" si="151"/>
        <v>42771.488888888889</v>
      </c>
    </row>
    <row r="2432" spans="1:20" ht="43.5" hidden="1" x14ac:dyDescent="0.35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148"/>
        <v>1</v>
      </c>
      <c r="P2432">
        <f t="shared" si="149"/>
        <v>10.5</v>
      </c>
      <c r="Q2432" t="s">
        <v>8335</v>
      </c>
      <c r="R2432" t="s">
        <v>8336</v>
      </c>
      <c r="S2432" s="9">
        <f t="shared" si="150"/>
        <v>42381.922499999993</v>
      </c>
      <c r="T2432" s="9">
        <f t="shared" si="151"/>
        <v>42411.922499999993</v>
      </c>
    </row>
    <row r="2433" spans="1:20" ht="29" hidden="1" x14ac:dyDescent="0.35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148"/>
        <v>0</v>
      </c>
      <c r="P2433">
        <f t="shared" si="149"/>
        <v>1</v>
      </c>
      <c r="Q2433" t="s">
        <v>8335</v>
      </c>
      <c r="R2433" t="s">
        <v>8336</v>
      </c>
      <c r="S2433" s="9">
        <f t="shared" si="150"/>
        <v>42488.891354166662</v>
      </c>
      <c r="T2433" s="9">
        <f t="shared" si="151"/>
        <v>42548.891354166662</v>
      </c>
    </row>
    <row r="2434" spans="1:20" ht="29" hidden="1" x14ac:dyDescent="0.3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ref="O2434:O2497" si="152">ROUND((E2434/D2434)*100,0)</f>
        <v>0</v>
      </c>
      <c r="P2434">
        <f t="shared" ref="P2434:P2497" si="153">ROUND(E2434/L2434,2)</f>
        <v>1</v>
      </c>
      <c r="Q2434" t="s">
        <v>8335</v>
      </c>
      <c r="R2434" t="s">
        <v>8336</v>
      </c>
      <c r="S2434" s="9">
        <f t="shared" si="150"/>
        <v>42041.010381944441</v>
      </c>
      <c r="T2434" s="9">
        <f t="shared" si="151"/>
        <v>42071.010381944441</v>
      </c>
    </row>
    <row r="2435" spans="1:20" ht="43.5" hidden="1" x14ac:dyDescent="0.35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si="152"/>
        <v>0</v>
      </c>
      <c r="P2435" t="e">
        <f t="shared" si="153"/>
        <v>#DIV/0!</v>
      </c>
      <c r="Q2435" t="s">
        <v>8335</v>
      </c>
      <c r="R2435" t="s">
        <v>8336</v>
      </c>
      <c r="S2435" s="9">
        <f t="shared" ref="S2435:S2498" si="154">(J2435/86400)+25569+(-5/24)</f>
        <v>42397.691469907404</v>
      </c>
      <c r="T2435" s="9">
        <f t="shared" ref="T2435:T2498" si="155">(I2435/86400)+25569+(-5/24)</f>
        <v>42427.691469907404</v>
      </c>
    </row>
    <row r="2436" spans="1:20" ht="43.5" hidden="1" x14ac:dyDescent="0.35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152"/>
        <v>0</v>
      </c>
      <c r="P2436">
        <f t="shared" si="153"/>
        <v>13</v>
      </c>
      <c r="Q2436" t="s">
        <v>8335</v>
      </c>
      <c r="R2436" t="s">
        <v>8336</v>
      </c>
      <c r="S2436" s="9">
        <f t="shared" si="154"/>
        <v>42179.977708333332</v>
      </c>
      <c r="T2436" s="9">
        <f t="shared" si="155"/>
        <v>42219.977708333332</v>
      </c>
    </row>
    <row r="2437" spans="1:20" ht="43.5" hidden="1" x14ac:dyDescent="0.3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152"/>
        <v>0</v>
      </c>
      <c r="P2437">
        <f t="shared" si="153"/>
        <v>306</v>
      </c>
      <c r="Q2437" t="s">
        <v>8335</v>
      </c>
      <c r="R2437" t="s">
        <v>8336</v>
      </c>
      <c r="S2437" s="9">
        <f t="shared" si="154"/>
        <v>42252.069282407407</v>
      </c>
      <c r="T2437" s="9">
        <f t="shared" si="155"/>
        <v>42282.069282407407</v>
      </c>
    </row>
    <row r="2438" spans="1:20" ht="43.5" hidden="1" x14ac:dyDescent="0.35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152"/>
        <v>0</v>
      </c>
      <c r="P2438">
        <f t="shared" si="153"/>
        <v>22.5</v>
      </c>
      <c r="Q2438" t="s">
        <v>8335</v>
      </c>
      <c r="R2438" t="s">
        <v>8336</v>
      </c>
      <c r="S2438" s="9">
        <f t="shared" si="154"/>
        <v>42338.407060185178</v>
      </c>
      <c r="T2438" s="9">
        <f t="shared" si="155"/>
        <v>42398.407060185178</v>
      </c>
    </row>
    <row r="2439" spans="1:20" ht="43.5" hidden="1" x14ac:dyDescent="0.3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9">
        <f t="shared" si="154"/>
        <v>42031.756805555553</v>
      </c>
      <c r="T2439" s="9">
        <f t="shared" si="155"/>
        <v>42080.541666666664</v>
      </c>
    </row>
    <row r="2440" spans="1:20" ht="43.5" hidden="1" x14ac:dyDescent="0.35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152"/>
        <v>0</v>
      </c>
      <c r="P2440">
        <f t="shared" si="153"/>
        <v>50</v>
      </c>
      <c r="Q2440" t="s">
        <v>8335</v>
      </c>
      <c r="R2440" t="s">
        <v>8336</v>
      </c>
      <c r="S2440" s="9">
        <f t="shared" si="154"/>
        <v>42285.706736111104</v>
      </c>
      <c r="T2440" s="9">
        <f t="shared" si="155"/>
        <v>42345.748402777775</v>
      </c>
    </row>
    <row r="2441" spans="1:20" ht="43.5" hidden="1" x14ac:dyDescent="0.35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9">
        <f t="shared" si="154"/>
        <v>42265.610289351847</v>
      </c>
      <c r="T2441" s="9">
        <f t="shared" si="155"/>
        <v>42295.610289351847</v>
      </c>
    </row>
    <row r="2442" spans="1:20" ht="29" hidden="1" x14ac:dyDescent="0.35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152"/>
        <v>0</v>
      </c>
      <c r="P2442">
        <f t="shared" si="153"/>
        <v>5</v>
      </c>
      <c r="Q2442" t="s">
        <v>8335</v>
      </c>
      <c r="R2442" t="s">
        <v>8336</v>
      </c>
      <c r="S2442" s="9">
        <f t="shared" si="154"/>
        <v>42383.691122685188</v>
      </c>
      <c r="T2442" s="9">
        <f t="shared" si="155"/>
        <v>42413.691122685188</v>
      </c>
    </row>
    <row r="2443" spans="1:20" ht="29" x14ac:dyDescent="0.35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152"/>
        <v>108</v>
      </c>
      <c r="P2443">
        <f t="shared" si="153"/>
        <v>74.23</v>
      </c>
      <c r="Q2443" t="s">
        <v>8335</v>
      </c>
      <c r="R2443" t="s">
        <v>8351</v>
      </c>
      <c r="S2443" s="9">
        <f t="shared" si="154"/>
        <v>42186.917291666665</v>
      </c>
      <c r="T2443" s="9">
        <f t="shared" si="155"/>
        <v>42207.999305555553</v>
      </c>
    </row>
    <row r="2444" spans="1:20" ht="29" x14ac:dyDescent="0.35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152"/>
        <v>126</v>
      </c>
      <c r="P2444">
        <f t="shared" si="153"/>
        <v>81.25</v>
      </c>
      <c r="Q2444" t="s">
        <v>8335</v>
      </c>
      <c r="R2444" t="s">
        <v>8351</v>
      </c>
      <c r="S2444" s="9">
        <f t="shared" si="154"/>
        <v>42052.458657407406</v>
      </c>
      <c r="T2444" s="9">
        <f t="shared" si="155"/>
        <v>42082.416990740741</v>
      </c>
    </row>
    <row r="2445" spans="1:20" ht="43.5" x14ac:dyDescent="0.35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152"/>
        <v>203</v>
      </c>
      <c r="P2445">
        <f t="shared" si="153"/>
        <v>130.22999999999999</v>
      </c>
      <c r="Q2445" t="s">
        <v>8335</v>
      </c>
      <c r="R2445" t="s">
        <v>8351</v>
      </c>
      <c r="S2445" s="9">
        <f t="shared" si="154"/>
        <v>41836.416921296295</v>
      </c>
      <c r="T2445" s="9">
        <f t="shared" si="155"/>
        <v>41866.416921296295</v>
      </c>
    </row>
    <row r="2446" spans="1:20" ht="43.5" x14ac:dyDescent="0.35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152"/>
        <v>109</v>
      </c>
      <c r="P2446">
        <f t="shared" si="153"/>
        <v>53.41</v>
      </c>
      <c r="Q2446" t="s">
        <v>8335</v>
      </c>
      <c r="R2446" t="s">
        <v>8351</v>
      </c>
      <c r="S2446" s="9">
        <f t="shared" si="154"/>
        <v>42485.54619212963</v>
      </c>
      <c r="T2446" s="9">
        <f t="shared" si="155"/>
        <v>42515.54619212963</v>
      </c>
    </row>
    <row r="2447" spans="1:20" ht="58" x14ac:dyDescent="0.35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152"/>
        <v>173</v>
      </c>
      <c r="P2447">
        <f t="shared" si="153"/>
        <v>75.13</v>
      </c>
      <c r="Q2447" t="s">
        <v>8335</v>
      </c>
      <c r="R2447" t="s">
        <v>8351</v>
      </c>
      <c r="S2447" s="9">
        <f t="shared" si="154"/>
        <v>42242.981724537036</v>
      </c>
      <c r="T2447" s="9">
        <f t="shared" si="155"/>
        <v>42272.981724537036</v>
      </c>
    </row>
    <row r="2448" spans="1:20" ht="43.5" x14ac:dyDescent="0.35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152"/>
        <v>168</v>
      </c>
      <c r="P2448">
        <f t="shared" si="153"/>
        <v>75.67</v>
      </c>
      <c r="Q2448" t="s">
        <v>8335</v>
      </c>
      <c r="R2448" t="s">
        <v>8351</v>
      </c>
      <c r="S2448" s="9">
        <f t="shared" si="154"/>
        <v>42670.394340277773</v>
      </c>
      <c r="T2448" s="9">
        <f t="shared" si="155"/>
        <v>42700.436006944445</v>
      </c>
    </row>
    <row r="2449" spans="1:20" ht="43.5" x14ac:dyDescent="0.35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152"/>
        <v>427</v>
      </c>
      <c r="P2449">
        <f t="shared" si="153"/>
        <v>31.69</v>
      </c>
      <c r="Q2449" t="s">
        <v>8335</v>
      </c>
      <c r="R2449" t="s">
        <v>8351</v>
      </c>
      <c r="S2449" s="9">
        <f t="shared" si="154"/>
        <v>42654.26149305555</v>
      </c>
      <c r="T2449" s="9">
        <f t="shared" si="155"/>
        <v>42685.958333333336</v>
      </c>
    </row>
    <row r="2450" spans="1:20" ht="43.5" x14ac:dyDescent="0.35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152"/>
        <v>108</v>
      </c>
      <c r="P2450">
        <f t="shared" si="153"/>
        <v>47.78</v>
      </c>
      <c r="Q2450" t="s">
        <v>8335</v>
      </c>
      <c r="R2450" t="s">
        <v>8351</v>
      </c>
      <c r="S2450" s="9">
        <f t="shared" si="154"/>
        <v>42607.107789351845</v>
      </c>
      <c r="T2450" s="9">
        <f t="shared" si="155"/>
        <v>42613.025000000001</v>
      </c>
    </row>
    <row r="2451" spans="1:20" ht="43.5" x14ac:dyDescent="0.3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9">
        <f t="shared" si="154"/>
        <v>41942.934201388889</v>
      </c>
      <c r="T2451" s="9">
        <f t="shared" si="155"/>
        <v>41972.975868055553</v>
      </c>
    </row>
    <row r="2452" spans="1:20" ht="43.5" x14ac:dyDescent="0.35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152"/>
        <v>102</v>
      </c>
      <c r="P2452">
        <f t="shared" si="153"/>
        <v>149.31</v>
      </c>
      <c r="Q2452" t="s">
        <v>8335</v>
      </c>
      <c r="R2452" t="s">
        <v>8351</v>
      </c>
      <c r="S2452" s="9">
        <f t="shared" si="154"/>
        <v>41901.864074074074</v>
      </c>
      <c r="T2452" s="9">
        <f t="shared" si="155"/>
        <v>41939.924305555549</v>
      </c>
    </row>
    <row r="2453" spans="1:20" ht="43.5" x14ac:dyDescent="0.35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152"/>
        <v>115</v>
      </c>
      <c r="P2453">
        <f t="shared" si="153"/>
        <v>62.07</v>
      </c>
      <c r="Q2453" t="s">
        <v>8335</v>
      </c>
      <c r="R2453" t="s">
        <v>8351</v>
      </c>
      <c r="S2453" s="9">
        <f t="shared" si="154"/>
        <v>42779.700115740743</v>
      </c>
      <c r="T2453" s="9">
        <f t="shared" si="155"/>
        <v>42799.700115740743</v>
      </c>
    </row>
    <row r="2454" spans="1:20" ht="43.5" x14ac:dyDescent="0.35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152"/>
        <v>134</v>
      </c>
      <c r="P2454">
        <f t="shared" si="153"/>
        <v>53.4</v>
      </c>
      <c r="Q2454" t="s">
        <v>8335</v>
      </c>
      <c r="R2454" t="s">
        <v>8351</v>
      </c>
      <c r="S2454" s="9">
        <f t="shared" si="154"/>
        <v>42338.635416666664</v>
      </c>
      <c r="T2454" s="9">
        <f t="shared" si="155"/>
        <v>42367.749999999993</v>
      </c>
    </row>
    <row r="2455" spans="1:20" ht="43.5" x14ac:dyDescent="0.35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152"/>
        <v>155</v>
      </c>
      <c r="P2455">
        <f t="shared" si="153"/>
        <v>69.27</v>
      </c>
      <c r="Q2455" t="s">
        <v>8335</v>
      </c>
      <c r="R2455" t="s">
        <v>8351</v>
      </c>
      <c r="S2455" s="9">
        <f t="shared" si="154"/>
        <v>42738.483900462961</v>
      </c>
      <c r="T2455" s="9">
        <f t="shared" si="155"/>
        <v>42768.483900462961</v>
      </c>
    </row>
    <row r="2456" spans="1:20" ht="43.5" x14ac:dyDescent="0.3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152"/>
        <v>101</v>
      </c>
      <c r="P2456">
        <f t="shared" si="153"/>
        <v>271.51</v>
      </c>
      <c r="Q2456" t="s">
        <v>8335</v>
      </c>
      <c r="R2456" t="s">
        <v>8351</v>
      </c>
      <c r="S2456" s="9">
        <f t="shared" si="154"/>
        <v>42769.993148148147</v>
      </c>
      <c r="T2456" s="9">
        <f t="shared" si="155"/>
        <v>42804.993148148147</v>
      </c>
    </row>
    <row r="2457" spans="1:20" ht="43.5" x14ac:dyDescent="0.3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152"/>
        <v>182</v>
      </c>
      <c r="P2457">
        <f t="shared" si="153"/>
        <v>34.130000000000003</v>
      </c>
      <c r="Q2457" t="s">
        <v>8335</v>
      </c>
      <c r="R2457" t="s">
        <v>8351</v>
      </c>
      <c r="S2457" s="9">
        <f t="shared" si="154"/>
        <v>42452.573495370372</v>
      </c>
      <c r="T2457" s="9">
        <f t="shared" si="155"/>
        <v>42480.573495370372</v>
      </c>
    </row>
    <row r="2458" spans="1:20" ht="43.5" x14ac:dyDescent="0.3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152"/>
        <v>181</v>
      </c>
      <c r="P2458">
        <f t="shared" si="153"/>
        <v>40.49</v>
      </c>
      <c r="Q2458" t="s">
        <v>8335</v>
      </c>
      <c r="R2458" t="s">
        <v>8351</v>
      </c>
      <c r="S2458" s="9">
        <f t="shared" si="154"/>
        <v>42761.752766203703</v>
      </c>
      <c r="T2458" s="9">
        <f t="shared" si="155"/>
        <v>42791.752766203703</v>
      </c>
    </row>
    <row r="2459" spans="1:20" ht="43.5" x14ac:dyDescent="0.3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152"/>
        <v>102</v>
      </c>
      <c r="P2459">
        <f t="shared" si="153"/>
        <v>189.76</v>
      </c>
      <c r="Q2459" t="s">
        <v>8335</v>
      </c>
      <c r="R2459" t="s">
        <v>8351</v>
      </c>
      <c r="S2459" s="9">
        <f t="shared" si="154"/>
        <v>42423.394166666665</v>
      </c>
      <c r="T2459" s="9">
        <f t="shared" si="155"/>
        <v>42453.352500000001</v>
      </c>
    </row>
    <row r="2460" spans="1:20" ht="43.5" x14ac:dyDescent="0.35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152"/>
        <v>110</v>
      </c>
      <c r="P2460">
        <f t="shared" si="153"/>
        <v>68.86</v>
      </c>
      <c r="Q2460" t="s">
        <v>8335</v>
      </c>
      <c r="R2460" t="s">
        <v>8351</v>
      </c>
      <c r="S2460" s="9">
        <f t="shared" si="154"/>
        <v>42495.663402777776</v>
      </c>
      <c r="T2460" s="9">
        <f t="shared" si="155"/>
        <v>42530.583333333336</v>
      </c>
    </row>
    <row r="2461" spans="1:20" ht="43.5" x14ac:dyDescent="0.35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152"/>
        <v>102</v>
      </c>
      <c r="P2461">
        <f t="shared" si="153"/>
        <v>108.78</v>
      </c>
      <c r="Q2461" t="s">
        <v>8335</v>
      </c>
      <c r="R2461" t="s">
        <v>8351</v>
      </c>
      <c r="S2461" s="9">
        <f t="shared" si="154"/>
        <v>42407.429224537038</v>
      </c>
      <c r="T2461" s="9">
        <f t="shared" si="155"/>
        <v>42452.387557870366</v>
      </c>
    </row>
    <row r="2462" spans="1:20" ht="43.5" x14ac:dyDescent="0.35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152"/>
        <v>101</v>
      </c>
      <c r="P2462">
        <f t="shared" si="153"/>
        <v>125.99</v>
      </c>
      <c r="Q2462" t="s">
        <v>8335</v>
      </c>
      <c r="R2462" t="s">
        <v>8351</v>
      </c>
      <c r="S2462" s="9">
        <f t="shared" si="154"/>
        <v>42703.978784722225</v>
      </c>
      <c r="T2462" s="9">
        <f t="shared" si="155"/>
        <v>42737.970138888886</v>
      </c>
    </row>
    <row r="2463" spans="1:20" ht="43.5" x14ac:dyDescent="0.35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152"/>
        <v>104</v>
      </c>
      <c r="P2463">
        <f t="shared" si="153"/>
        <v>90.52</v>
      </c>
      <c r="Q2463" t="s">
        <v>8324</v>
      </c>
      <c r="R2463" t="s">
        <v>8328</v>
      </c>
      <c r="S2463" s="9">
        <f t="shared" si="154"/>
        <v>40783.804363425923</v>
      </c>
      <c r="T2463" s="9">
        <f t="shared" si="155"/>
        <v>40816.916666666664</v>
      </c>
    </row>
    <row r="2464" spans="1:20" ht="43.5" x14ac:dyDescent="0.35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152"/>
        <v>111</v>
      </c>
      <c r="P2464">
        <f t="shared" si="153"/>
        <v>28.88</v>
      </c>
      <c r="Q2464" t="s">
        <v>8324</v>
      </c>
      <c r="R2464" t="s">
        <v>8328</v>
      </c>
      <c r="S2464" s="9">
        <f t="shared" si="154"/>
        <v>41088.977962962963</v>
      </c>
      <c r="T2464" s="9">
        <f t="shared" si="155"/>
        <v>41108.977962962963</v>
      </c>
    </row>
    <row r="2465" spans="1:20" x14ac:dyDescent="0.35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152"/>
        <v>116</v>
      </c>
      <c r="P2465">
        <f t="shared" si="153"/>
        <v>31</v>
      </c>
      <c r="Q2465" t="s">
        <v>8324</v>
      </c>
      <c r="R2465" t="s">
        <v>8328</v>
      </c>
      <c r="S2465" s="9">
        <f t="shared" si="154"/>
        <v>41340.903067129628</v>
      </c>
      <c r="T2465" s="9">
        <f t="shared" si="155"/>
        <v>41380.583333333328</v>
      </c>
    </row>
    <row r="2466" spans="1:20" ht="43.5" x14ac:dyDescent="0.3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152"/>
        <v>111</v>
      </c>
      <c r="P2466">
        <f t="shared" si="153"/>
        <v>51.67</v>
      </c>
      <c r="Q2466" t="s">
        <v>8324</v>
      </c>
      <c r="R2466" t="s">
        <v>8328</v>
      </c>
      <c r="S2466" s="9">
        <f t="shared" si="154"/>
        <v>42248.692094907405</v>
      </c>
      <c r="T2466" s="9">
        <f t="shared" si="155"/>
        <v>42277.603472222218</v>
      </c>
    </row>
    <row r="2467" spans="1:20" ht="29" x14ac:dyDescent="0.35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152"/>
        <v>180</v>
      </c>
      <c r="P2467">
        <f t="shared" si="153"/>
        <v>26.27</v>
      </c>
      <c r="Q2467" t="s">
        <v>8324</v>
      </c>
      <c r="R2467" t="s">
        <v>8328</v>
      </c>
      <c r="S2467" s="9">
        <f t="shared" si="154"/>
        <v>41145.510972222219</v>
      </c>
      <c r="T2467" s="9">
        <f t="shared" si="155"/>
        <v>41175.510972222219</v>
      </c>
    </row>
    <row r="2468" spans="1:20" ht="43.5" x14ac:dyDescent="0.3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152"/>
        <v>100</v>
      </c>
      <c r="P2468">
        <f t="shared" si="153"/>
        <v>48.08</v>
      </c>
      <c r="Q2468" t="s">
        <v>8324</v>
      </c>
      <c r="R2468" t="s">
        <v>8328</v>
      </c>
      <c r="S2468" s="9">
        <f t="shared" si="154"/>
        <v>41372.894131944442</v>
      </c>
      <c r="T2468" s="9">
        <f t="shared" si="155"/>
        <v>41402.894131944442</v>
      </c>
    </row>
    <row r="2469" spans="1:20" ht="29" x14ac:dyDescent="0.3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152"/>
        <v>119</v>
      </c>
      <c r="P2469">
        <f t="shared" si="153"/>
        <v>27.56</v>
      </c>
      <c r="Q2469" t="s">
        <v>8324</v>
      </c>
      <c r="R2469" t="s">
        <v>8328</v>
      </c>
      <c r="S2469" s="9">
        <f t="shared" si="154"/>
        <v>41025.665868055556</v>
      </c>
      <c r="T2469" s="9">
        <f t="shared" si="155"/>
        <v>41039.5</v>
      </c>
    </row>
    <row r="2470" spans="1:20" ht="29" x14ac:dyDescent="0.35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152"/>
        <v>107</v>
      </c>
      <c r="P2470">
        <f t="shared" si="153"/>
        <v>36.97</v>
      </c>
      <c r="Q2470" t="s">
        <v>8324</v>
      </c>
      <c r="R2470" t="s">
        <v>8328</v>
      </c>
      <c r="S2470" s="9">
        <f t="shared" si="154"/>
        <v>41173.945844907408</v>
      </c>
      <c r="T2470" s="9">
        <f t="shared" si="155"/>
        <v>41210</v>
      </c>
    </row>
    <row r="2471" spans="1:20" ht="43.5" x14ac:dyDescent="0.35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152"/>
        <v>114</v>
      </c>
      <c r="P2471">
        <f t="shared" si="153"/>
        <v>29.02</v>
      </c>
      <c r="Q2471" t="s">
        <v>8324</v>
      </c>
      <c r="R2471" t="s">
        <v>8328</v>
      </c>
      <c r="S2471" s="9">
        <f t="shared" si="154"/>
        <v>40557.221400462957</v>
      </c>
      <c r="T2471" s="9">
        <f t="shared" si="155"/>
        <v>40582.221400462957</v>
      </c>
    </row>
    <row r="2472" spans="1:20" ht="43.5" x14ac:dyDescent="0.3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152"/>
        <v>103</v>
      </c>
      <c r="P2472">
        <f t="shared" si="153"/>
        <v>28.66</v>
      </c>
      <c r="Q2472" t="s">
        <v>8324</v>
      </c>
      <c r="R2472" t="s">
        <v>8328</v>
      </c>
      <c r="S2472" s="9">
        <f t="shared" si="154"/>
        <v>41022.866377314815</v>
      </c>
      <c r="T2472" s="9">
        <f t="shared" si="155"/>
        <v>41052.866377314815</v>
      </c>
    </row>
    <row r="2473" spans="1:20" ht="43.5" x14ac:dyDescent="0.35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152"/>
        <v>128</v>
      </c>
      <c r="P2473">
        <f t="shared" si="153"/>
        <v>37.65</v>
      </c>
      <c r="Q2473" t="s">
        <v>8324</v>
      </c>
      <c r="R2473" t="s">
        <v>8328</v>
      </c>
      <c r="S2473" s="9">
        <f t="shared" si="154"/>
        <v>40893.784629629627</v>
      </c>
      <c r="T2473" s="9">
        <f t="shared" si="155"/>
        <v>40933.784629629627</v>
      </c>
    </row>
    <row r="2474" spans="1:20" ht="43.5" x14ac:dyDescent="0.35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152"/>
        <v>136</v>
      </c>
      <c r="P2474">
        <f t="shared" si="153"/>
        <v>97.9</v>
      </c>
      <c r="Q2474" t="s">
        <v>8324</v>
      </c>
      <c r="R2474" t="s">
        <v>8328</v>
      </c>
      <c r="S2474" s="9">
        <f t="shared" si="154"/>
        <v>40353.907175925924</v>
      </c>
      <c r="T2474" s="9">
        <f t="shared" si="155"/>
        <v>40424.835416666661</v>
      </c>
    </row>
    <row r="2475" spans="1:20" ht="43.5" x14ac:dyDescent="0.3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152"/>
        <v>100</v>
      </c>
      <c r="P2475">
        <f t="shared" si="153"/>
        <v>42.55</v>
      </c>
      <c r="Q2475" t="s">
        <v>8324</v>
      </c>
      <c r="R2475" t="s">
        <v>8328</v>
      </c>
      <c r="S2475" s="9">
        <f t="shared" si="154"/>
        <v>41193.540150462963</v>
      </c>
      <c r="T2475" s="9">
        <f t="shared" si="155"/>
        <v>41223.581817129627</v>
      </c>
    </row>
    <row r="2476" spans="1:20" ht="43.5" x14ac:dyDescent="0.35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152"/>
        <v>100</v>
      </c>
      <c r="P2476">
        <f t="shared" si="153"/>
        <v>131.58000000000001</v>
      </c>
      <c r="Q2476" t="s">
        <v>8324</v>
      </c>
      <c r="R2476" t="s">
        <v>8328</v>
      </c>
      <c r="S2476" s="9">
        <f t="shared" si="154"/>
        <v>40416.80296296296</v>
      </c>
      <c r="T2476" s="9">
        <f t="shared" si="155"/>
        <v>40461.80296296296</v>
      </c>
    </row>
    <row r="2477" spans="1:20" ht="29" x14ac:dyDescent="0.35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152"/>
        <v>105</v>
      </c>
      <c r="P2477">
        <f t="shared" si="153"/>
        <v>32.32</v>
      </c>
      <c r="Q2477" t="s">
        <v>8324</v>
      </c>
      <c r="R2477" t="s">
        <v>8328</v>
      </c>
      <c r="S2477" s="9">
        <f t="shared" si="154"/>
        <v>40310.079340277771</v>
      </c>
      <c r="T2477" s="9">
        <f t="shared" si="155"/>
        <v>40369.708333333328</v>
      </c>
    </row>
    <row r="2478" spans="1:20" ht="43.5" x14ac:dyDescent="0.3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152"/>
        <v>105</v>
      </c>
      <c r="P2478">
        <f t="shared" si="153"/>
        <v>61.1</v>
      </c>
      <c r="Q2478" t="s">
        <v>8324</v>
      </c>
      <c r="R2478" t="s">
        <v>8328</v>
      </c>
      <c r="S2478" s="9">
        <f t="shared" si="154"/>
        <v>41913.120023148142</v>
      </c>
      <c r="T2478" s="9">
        <f t="shared" si="155"/>
        <v>41946.161689814813</v>
      </c>
    </row>
    <row r="2479" spans="1:20" ht="29" x14ac:dyDescent="0.35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152"/>
        <v>171</v>
      </c>
      <c r="P2479">
        <f t="shared" si="153"/>
        <v>31.34</v>
      </c>
      <c r="Q2479" t="s">
        <v>8324</v>
      </c>
      <c r="R2479" t="s">
        <v>8328</v>
      </c>
      <c r="S2479" s="9">
        <f t="shared" si="154"/>
        <v>41088.483159722222</v>
      </c>
      <c r="T2479" s="9">
        <f t="shared" si="155"/>
        <v>41133.483159722222</v>
      </c>
    </row>
    <row r="2480" spans="1:20" ht="43.5" x14ac:dyDescent="0.35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152"/>
        <v>128</v>
      </c>
      <c r="P2480">
        <f t="shared" si="153"/>
        <v>129.11000000000001</v>
      </c>
      <c r="Q2480" t="s">
        <v>8324</v>
      </c>
      <c r="R2480" t="s">
        <v>8328</v>
      </c>
      <c r="S2480" s="9">
        <f t="shared" si="154"/>
        <v>41257.742048611108</v>
      </c>
      <c r="T2480" s="9">
        <f t="shared" si="155"/>
        <v>41287.742048611108</v>
      </c>
    </row>
    <row r="2481" spans="1:20" ht="29" x14ac:dyDescent="0.35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152"/>
        <v>133</v>
      </c>
      <c r="P2481">
        <f t="shared" si="153"/>
        <v>25.02</v>
      </c>
      <c r="Q2481" t="s">
        <v>8324</v>
      </c>
      <c r="R2481" t="s">
        <v>8328</v>
      </c>
      <c r="S2481" s="9">
        <f t="shared" si="154"/>
        <v>41107.518449074072</v>
      </c>
      <c r="T2481" s="9">
        <f t="shared" si="155"/>
        <v>41117.875</v>
      </c>
    </row>
    <row r="2482" spans="1:20" ht="43.5" x14ac:dyDescent="0.35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9">
        <f t="shared" si="154"/>
        <v>42227.727824074071</v>
      </c>
      <c r="T2482" s="9">
        <f t="shared" si="155"/>
        <v>42287.727824074071</v>
      </c>
    </row>
    <row r="2483" spans="1:20" ht="43.5" x14ac:dyDescent="0.35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152"/>
        <v>113</v>
      </c>
      <c r="P2483">
        <f t="shared" si="153"/>
        <v>47.54</v>
      </c>
      <c r="Q2483" t="s">
        <v>8324</v>
      </c>
      <c r="R2483" t="s">
        <v>8328</v>
      </c>
      <c r="S2483" s="9">
        <f t="shared" si="154"/>
        <v>40999.437592592592</v>
      </c>
      <c r="T2483" s="9">
        <f t="shared" si="155"/>
        <v>41029.437592592592</v>
      </c>
    </row>
    <row r="2484" spans="1:20" ht="43.5" x14ac:dyDescent="0.35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152"/>
        <v>100</v>
      </c>
      <c r="P2484">
        <f t="shared" si="153"/>
        <v>40.04</v>
      </c>
      <c r="Q2484" t="s">
        <v>8324</v>
      </c>
      <c r="R2484" t="s">
        <v>8328</v>
      </c>
      <c r="S2484" s="9">
        <f t="shared" si="154"/>
        <v>40711.573877314811</v>
      </c>
      <c r="T2484" s="9">
        <f t="shared" si="155"/>
        <v>40756.573877314811</v>
      </c>
    </row>
    <row r="2485" spans="1:20" ht="29" x14ac:dyDescent="0.35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152"/>
        <v>114</v>
      </c>
      <c r="P2485">
        <f t="shared" si="153"/>
        <v>65.84</v>
      </c>
      <c r="Q2485" t="s">
        <v>8324</v>
      </c>
      <c r="R2485" t="s">
        <v>8328</v>
      </c>
      <c r="S2485" s="9">
        <f t="shared" si="154"/>
        <v>40970.541701388887</v>
      </c>
      <c r="T2485" s="9">
        <f t="shared" si="155"/>
        <v>41030.500034722216</v>
      </c>
    </row>
    <row r="2486" spans="1:20" ht="43.5" x14ac:dyDescent="0.35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152"/>
        <v>119</v>
      </c>
      <c r="P2486">
        <f t="shared" si="153"/>
        <v>46.4</v>
      </c>
      <c r="Q2486" t="s">
        <v>8324</v>
      </c>
      <c r="R2486" t="s">
        <v>8328</v>
      </c>
      <c r="S2486" s="9">
        <f t="shared" si="154"/>
        <v>40771.708368055552</v>
      </c>
      <c r="T2486" s="9">
        <f t="shared" si="155"/>
        <v>40801.708368055552</v>
      </c>
    </row>
    <row r="2487" spans="1:20" ht="43.5" x14ac:dyDescent="0.35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152"/>
        <v>103</v>
      </c>
      <c r="P2487">
        <f t="shared" si="153"/>
        <v>50.37</v>
      </c>
      <c r="Q2487" t="s">
        <v>8324</v>
      </c>
      <c r="R2487" t="s">
        <v>8328</v>
      </c>
      <c r="S2487" s="9">
        <f t="shared" si="154"/>
        <v>40793.790266203701</v>
      </c>
      <c r="T2487" s="9">
        <f t="shared" si="155"/>
        <v>40828.790266203701</v>
      </c>
    </row>
    <row r="2488" spans="1:20" ht="43.5" x14ac:dyDescent="0.35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152"/>
        <v>266</v>
      </c>
      <c r="P2488">
        <f t="shared" si="153"/>
        <v>26.57</v>
      </c>
      <c r="Q2488" t="s">
        <v>8324</v>
      </c>
      <c r="R2488" t="s">
        <v>8328</v>
      </c>
      <c r="S2488" s="9">
        <f t="shared" si="154"/>
        <v>40991.499722222223</v>
      </c>
      <c r="T2488" s="9">
        <f t="shared" si="155"/>
        <v>41021.499722222223</v>
      </c>
    </row>
    <row r="2489" spans="1:20" ht="43.5" x14ac:dyDescent="0.3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152"/>
        <v>100</v>
      </c>
      <c r="P2489">
        <f t="shared" si="153"/>
        <v>39.49</v>
      </c>
      <c r="Q2489" t="s">
        <v>8324</v>
      </c>
      <c r="R2489" t="s">
        <v>8328</v>
      </c>
      <c r="S2489" s="9">
        <f t="shared" si="154"/>
        <v>41025.874965277777</v>
      </c>
      <c r="T2489" s="9">
        <f t="shared" si="155"/>
        <v>41055.874965277777</v>
      </c>
    </row>
    <row r="2490" spans="1:20" ht="43.5" x14ac:dyDescent="0.35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152"/>
        <v>107</v>
      </c>
      <c r="P2490">
        <f t="shared" si="153"/>
        <v>49.25</v>
      </c>
      <c r="Q2490" t="s">
        <v>8324</v>
      </c>
      <c r="R2490" t="s">
        <v>8328</v>
      </c>
      <c r="S2490" s="9">
        <f t="shared" si="154"/>
        <v>40833.424861111111</v>
      </c>
      <c r="T2490" s="9">
        <f t="shared" si="155"/>
        <v>40863.466527777775</v>
      </c>
    </row>
    <row r="2491" spans="1:20" ht="43.5" x14ac:dyDescent="0.35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152"/>
        <v>134</v>
      </c>
      <c r="P2491">
        <f t="shared" si="153"/>
        <v>62.38</v>
      </c>
      <c r="Q2491" t="s">
        <v>8324</v>
      </c>
      <c r="R2491" t="s">
        <v>8328</v>
      </c>
      <c r="S2491" s="9">
        <f t="shared" si="154"/>
        <v>41373.481932870367</v>
      </c>
      <c r="T2491" s="9">
        <f t="shared" si="155"/>
        <v>41403.481932870367</v>
      </c>
    </row>
    <row r="2492" spans="1:20" ht="43.5" x14ac:dyDescent="0.3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152"/>
        <v>121</v>
      </c>
      <c r="P2492">
        <f t="shared" si="153"/>
        <v>37.94</v>
      </c>
      <c r="Q2492" t="s">
        <v>8324</v>
      </c>
      <c r="R2492" t="s">
        <v>8328</v>
      </c>
      <c r="S2492" s="9">
        <f t="shared" si="154"/>
        <v>41023.01939814815</v>
      </c>
      <c r="T2492" s="9">
        <f t="shared" si="155"/>
        <v>41083.01939814815</v>
      </c>
    </row>
    <row r="2493" spans="1:20" ht="43.5" x14ac:dyDescent="0.35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152"/>
        <v>103</v>
      </c>
      <c r="P2493">
        <f t="shared" si="153"/>
        <v>51.6</v>
      </c>
      <c r="Q2493" t="s">
        <v>8324</v>
      </c>
      <c r="R2493" t="s">
        <v>8328</v>
      </c>
      <c r="S2493" s="9">
        <f t="shared" si="154"/>
        <v>40542.630949074075</v>
      </c>
      <c r="T2493" s="9">
        <f t="shared" si="155"/>
        <v>40558.868750000001</v>
      </c>
    </row>
    <row r="2494" spans="1:20" ht="29" x14ac:dyDescent="0.35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152"/>
        <v>125</v>
      </c>
      <c r="P2494">
        <f t="shared" si="153"/>
        <v>27.78</v>
      </c>
      <c r="Q2494" t="s">
        <v>8324</v>
      </c>
      <c r="R2494" t="s">
        <v>8328</v>
      </c>
      <c r="S2494" s="9">
        <f t="shared" si="154"/>
        <v>41024.777638888889</v>
      </c>
      <c r="T2494" s="9">
        <f t="shared" si="155"/>
        <v>41076.207638888889</v>
      </c>
    </row>
    <row r="2495" spans="1:20" ht="43.5" x14ac:dyDescent="0.35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152"/>
        <v>129</v>
      </c>
      <c r="P2495">
        <f t="shared" si="153"/>
        <v>99.38</v>
      </c>
      <c r="Q2495" t="s">
        <v>8324</v>
      </c>
      <c r="R2495" t="s">
        <v>8328</v>
      </c>
      <c r="S2495" s="9">
        <f t="shared" si="154"/>
        <v>41347.959953703699</v>
      </c>
      <c r="T2495" s="9">
        <f t="shared" si="155"/>
        <v>41392.959953703699</v>
      </c>
    </row>
    <row r="2496" spans="1:20" ht="43.5" x14ac:dyDescent="0.3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152"/>
        <v>101</v>
      </c>
      <c r="P2496">
        <f t="shared" si="153"/>
        <v>38.85</v>
      </c>
      <c r="Q2496" t="s">
        <v>8324</v>
      </c>
      <c r="R2496" t="s">
        <v>8328</v>
      </c>
      <c r="S2496" s="9">
        <f t="shared" si="154"/>
        <v>41022.436851851853</v>
      </c>
      <c r="T2496" s="9">
        <f t="shared" si="155"/>
        <v>41052.436851851853</v>
      </c>
    </row>
    <row r="2497" spans="1:20" ht="43.5" x14ac:dyDescent="0.3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152"/>
        <v>128</v>
      </c>
      <c r="P2497">
        <f t="shared" si="153"/>
        <v>45.55</v>
      </c>
      <c r="Q2497" t="s">
        <v>8324</v>
      </c>
      <c r="R2497" t="s">
        <v>8328</v>
      </c>
      <c r="S2497" s="9">
        <f t="shared" si="154"/>
        <v>41036.738136574073</v>
      </c>
      <c r="T2497" s="9">
        <f t="shared" si="155"/>
        <v>41066.738136574073</v>
      </c>
    </row>
    <row r="2498" spans="1:20" ht="29" x14ac:dyDescent="0.35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ref="O2498:O2561" si="156">ROUND((E2498/D2498)*100,0)</f>
        <v>100</v>
      </c>
      <c r="P2498">
        <f t="shared" ref="P2498:P2561" si="157">ROUND(E2498/L2498,2)</f>
        <v>600</v>
      </c>
      <c r="Q2498" t="s">
        <v>8324</v>
      </c>
      <c r="R2498" t="s">
        <v>8328</v>
      </c>
      <c r="S2498" s="9">
        <f t="shared" si="154"/>
        <v>41327.788101851846</v>
      </c>
      <c r="T2498" s="9">
        <f t="shared" si="155"/>
        <v>41362.746435185181</v>
      </c>
    </row>
    <row r="2499" spans="1:20" ht="43.5" x14ac:dyDescent="0.3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si="156"/>
        <v>113</v>
      </c>
      <c r="P2499">
        <f t="shared" si="157"/>
        <v>80.55</v>
      </c>
      <c r="Q2499" t="s">
        <v>8324</v>
      </c>
      <c r="R2499" t="s">
        <v>8328</v>
      </c>
      <c r="S2499" s="9">
        <f t="shared" ref="S2499:S2562" si="158">(J2499/86400)+25569+(-5/24)</f>
        <v>40730.670578703699</v>
      </c>
      <c r="T2499" s="9">
        <f t="shared" ref="T2499:T2562" si="159">(I2499/86400)+25569+(-5/24)</f>
        <v>40760.670578703699</v>
      </c>
    </row>
    <row r="2500" spans="1:20" ht="43.5" x14ac:dyDescent="0.3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156"/>
        <v>106</v>
      </c>
      <c r="P2500">
        <f t="shared" si="157"/>
        <v>52.8</v>
      </c>
      <c r="Q2500" t="s">
        <v>8324</v>
      </c>
      <c r="R2500" t="s">
        <v>8328</v>
      </c>
      <c r="S2500" s="9">
        <f t="shared" si="158"/>
        <v>42017.759108796294</v>
      </c>
      <c r="T2500" s="9">
        <f t="shared" si="159"/>
        <v>42031.759108796294</v>
      </c>
    </row>
    <row r="2501" spans="1:20" ht="43.5" x14ac:dyDescent="0.35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156"/>
        <v>203</v>
      </c>
      <c r="P2501">
        <f t="shared" si="157"/>
        <v>47.68</v>
      </c>
      <c r="Q2501" t="s">
        <v>8324</v>
      </c>
      <c r="R2501" t="s">
        <v>8328</v>
      </c>
      <c r="S2501" s="9">
        <f t="shared" si="158"/>
        <v>41226.440243055556</v>
      </c>
      <c r="T2501" s="9">
        <f t="shared" si="159"/>
        <v>41274.541666666664</v>
      </c>
    </row>
    <row r="2502" spans="1:20" ht="43.5" x14ac:dyDescent="0.3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156"/>
        <v>113</v>
      </c>
      <c r="P2502">
        <f t="shared" si="157"/>
        <v>23.45</v>
      </c>
      <c r="Q2502" t="s">
        <v>8324</v>
      </c>
      <c r="R2502" t="s">
        <v>8328</v>
      </c>
      <c r="S2502" s="9">
        <f t="shared" si="158"/>
        <v>41053.564525462956</v>
      </c>
      <c r="T2502" s="9">
        <f t="shared" si="159"/>
        <v>41083.564525462956</v>
      </c>
    </row>
    <row r="2503" spans="1:20" ht="43.5" hidden="1" x14ac:dyDescent="0.35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156"/>
        <v>3</v>
      </c>
      <c r="P2503">
        <f t="shared" si="157"/>
        <v>40.14</v>
      </c>
      <c r="Q2503" t="s">
        <v>8335</v>
      </c>
      <c r="R2503" t="s">
        <v>8352</v>
      </c>
      <c r="S2503" s="9">
        <f t="shared" si="158"/>
        <v>42244.568333333336</v>
      </c>
      <c r="T2503" s="9">
        <f t="shared" si="159"/>
        <v>42274.568333333336</v>
      </c>
    </row>
    <row r="2504" spans="1:20" ht="43.5" hidden="1" x14ac:dyDescent="0.35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156"/>
        <v>0</v>
      </c>
      <c r="P2504">
        <f t="shared" si="157"/>
        <v>17.2</v>
      </c>
      <c r="Q2504" t="s">
        <v>8335</v>
      </c>
      <c r="R2504" t="s">
        <v>8352</v>
      </c>
      <c r="S2504" s="9">
        <f t="shared" si="158"/>
        <v>41858.617106481477</v>
      </c>
      <c r="T2504" s="9">
        <f t="shared" si="159"/>
        <v>41903.617106481477</v>
      </c>
    </row>
    <row r="2505" spans="1:20" ht="43.5" hidden="1" x14ac:dyDescent="0.35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9">
        <f t="shared" si="158"/>
        <v>42498.691064814811</v>
      </c>
      <c r="T2505" s="9">
        <f t="shared" si="159"/>
        <v>42528.67083333333</v>
      </c>
    </row>
    <row r="2506" spans="1:20" ht="29" hidden="1" x14ac:dyDescent="0.35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9">
        <f t="shared" si="158"/>
        <v>41927.807106481479</v>
      </c>
      <c r="T2506" s="9">
        <f t="shared" si="159"/>
        <v>41957.848773148151</v>
      </c>
    </row>
    <row r="2507" spans="1:20" ht="58" hidden="1" x14ac:dyDescent="0.35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9">
        <f t="shared" si="158"/>
        <v>42046.847407407404</v>
      </c>
      <c r="T2507" s="9">
        <f t="shared" si="159"/>
        <v>42076.80574074074</v>
      </c>
    </row>
    <row r="2508" spans="1:20" ht="43.5" hidden="1" x14ac:dyDescent="0.35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156"/>
        <v>1</v>
      </c>
      <c r="P2508">
        <f t="shared" si="157"/>
        <v>15</v>
      </c>
      <c r="Q2508" t="s">
        <v>8335</v>
      </c>
      <c r="R2508" t="s">
        <v>8352</v>
      </c>
      <c r="S2508" s="9">
        <f t="shared" si="158"/>
        <v>42258.088761574072</v>
      </c>
      <c r="T2508" s="9">
        <f t="shared" si="159"/>
        <v>42280.666666666664</v>
      </c>
    </row>
    <row r="2509" spans="1:20" hidden="1" x14ac:dyDescent="0.35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9">
        <f t="shared" si="158"/>
        <v>42104.864629629628</v>
      </c>
      <c r="T2509" s="9">
        <f t="shared" si="159"/>
        <v>42134.864629629628</v>
      </c>
    </row>
    <row r="2510" spans="1:20" ht="43.5" hidden="1" x14ac:dyDescent="0.35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9">
        <f t="shared" si="158"/>
        <v>41835.743449074071</v>
      </c>
      <c r="T2510" s="9">
        <f t="shared" si="159"/>
        <v>41865.743449074071</v>
      </c>
    </row>
    <row r="2511" spans="1:20" ht="43.5" hidden="1" x14ac:dyDescent="0.35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156"/>
        <v>1</v>
      </c>
      <c r="P2511">
        <f t="shared" si="157"/>
        <v>35.71</v>
      </c>
      <c r="Q2511" t="s">
        <v>8335</v>
      </c>
      <c r="R2511" t="s">
        <v>8352</v>
      </c>
      <c r="S2511" s="9">
        <f t="shared" si="158"/>
        <v>42058.601261574069</v>
      </c>
      <c r="T2511" s="9">
        <f t="shared" si="159"/>
        <v>42114.559594907405</v>
      </c>
    </row>
    <row r="2512" spans="1:20" ht="43.5" hidden="1" x14ac:dyDescent="0.35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156"/>
        <v>0</v>
      </c>
      <c r="P2512">
        <f t="shared" si="157"/>
        <v>37.5</v>
      </c>
      <c r="Q2512" t="s">
        <v>8335</v>
      </c>
      <c r="R2512" t="s">
        <v>8352</v>
      </c>
      <c r="S2512" s="9">
        <f t="shared" si="158"/>
        <v>42078.789027777777</v>
      </c>
      <c r="T2512" s="9">
        <f t="shared" si="159"/>
        <v>42138.789027777777</v>
      </c>
    </row>
    <row r="2513" spans="1:20" ht="43.5" hidden="1" x14ac:dyDescent="0.3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9">
        <f t="shared" si="158"/>
        <v>42371.238576388881</v>
      </c>
      <c r="T2513" s="9">
        <f t="shared" si="159"/>
        <v>42401.238576388881</v>
      </c>
    </row>
    <row r="2514" spans="1:20" ht="43.5" hidden="1" x14ac:dyDescent="0.3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9">
        <f t="shared" si="158"/>
        <v>41971.668530092589</v>
      </c>
      <c r="T2514" s="9">
        <f t="shared" si="159"/>
        <v>41986.668530092589</v>
      </c>
    </row>
    <row r="2515" spans="1:20" ht="43.5" hidden="1" x14ac:dyDescent="0.35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9">
        <f t="shared" si="158"/>
        <v>42731.798483796294</v>
      </c>
      <c r="T2515" s="9">
        <f t="shared" si="159"/>
        <v>42791.798483796294</v>
      </c>
    </row>
    <row r="2516" spans="1:20" ht="43.5" hidden="1" x14ac:dyDescent="0.35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156"/>
        <v>2</v>
      </c>
      <c r="P2516">
        <f t="shared" si="157"/>
        <v>52.5</v>
      </c>
      <c r="Q2516" t="s">
        <v>8335</v>
      </c>
      <c r="R2516" t="s">
        <v>8352</v>
      </c>
      <c r="S2516" s="9">
        <f t="shared" si="158"/>
        <v>41854.181446759256</v>
      </c>
      <c r="T2516" s="9">
        <f t="shared" si="159"/>
        <v>41871.181446759256</v>
      </c>
    </row>
    <row r="2517" spans="1:20" ht="43.5" hidden="1" x14ac:dyDescent="0.35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156"/>
        <v>19</v>
      </c>
      <c r="P2517">
        <f t="shared" si="157"/>
        <v>77.5</v>
      </c>
      <c r="Q2517" t="s">
        <v>8335</v>
      </c>
      <c r="R2517" t="s">
        <v>8352</v>
      </c>
      <c r="S2517" s="9">
        <f t="shared" si="158"/>
        <v>42027.63140046296</v>
      </c>
      <c r="T2517" s="9">
        <f t="shared" si="159"/>
        <v>42057.63140046296</v>
      </c>
    </row>
    <row r="2518" spans="1:20" ht="43.5" hidden="1" x14ac:dyDescent="0.35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9">
        <f t="shared" si="158"/>
        <v>41942.445046296292</v>
      </c>
      <c r="T2518" s="9">
        <f t="shared" si="159"/>
        <v>41972.486712962964</v>
      </c>
    </row>
    <row r="2519" spans="1:20" ht="43.5" hidden="1" x14ac:dyDescent="0.35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156"/>
        <v>10</v>
      </c>
      <c r="P2519">
        <f t="shared" si="157"/>
        <v>53.55</v>
      </c>
      <c r="Q2519" t="s">
        <v>8335</v>
      </c>
      <c r="R2519" t="s">
        <v>8352</v>
      </c>
      <c r="S2519" s="9">
        <f t="shared" si="158"/>
        <v>42052.594097222223</v>
      </c>
      <c r="T2519" s="9">
        <f t="shared" si="159"/>
        <v>42082.552430555552</v>
      </c>
    </row>
    <row r="2520" spans="1:20" ht="43.5" hidden="1" x14ac:dyDescent="0.3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9">
        <f t="shared" si="158"/>
        <v>41926.472546296296</v>
      </c>
      <c r="T2520" s="9">
        <f t="shared" si="159"/>
        <v>41956.51421296296</v>
      </c>
    </row>
    <row r="2521" spans="1:20" ht="29" hidden="1" x14ac:dyDescent="0.35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156"/>
        <v>0</v>
      </c>
      <c r="P2521">
        <f t="shared" si="157"/>
        <v>16.25</v>
      </c>
      <c r="Q2521" t="s">
        <v>8335</v>
      </c>
      <c r="R2521" t="s">
        <v>8352</v>
      </c>
      <c r="S2521" s="9">
        <f t="shared" si="158"/>
        <v>41808.946805555555</v>
      </c>
      <c r="T2521" s="9">
        <f t="shared" si="159"/>
        <v>41838.946805555555</v>
      </c>
    </row>
    <row r="2522" spans="1:20" ht="43.5" hidden="1" x14ac:dyDescent="0.35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9">
        <f t="shared" si="158"/>
        <v>42612.392187500001</v>
      </c>
      <c r="T2522" s="9">
        <f t="shared" si="159"/>
        <v>42658.597916666666</v>
      </c>
    </row>
    <row r="2523" spans="1:20" ht="43.5" x14ac:dyDescent="0.35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156"/>
        <v>109</v>
      </c>
      <c r="P2523">
        <f t="shared" si="157"/>
        <v>103.68</v>
      </c>
      <c r="Q2523" t="s">
        <v>8324</v>
      </c>
      <c r="R2523" t="s">
        <v>8353</v>
      </c>
      <c r="S2523" s="9">
        <f t="shared" si="158"/>
        <v>42269.75950231481</v>
      </c>
      <c r="T2523" s="9">
        <f t="shared" si="159"/>
        <v>42290.75950231481</v>
      </c>
    </row>
    <row r="2524" spans="1:20" ht="43.5" x14ac:dyDescent="0.35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156"/>
        <v>100</v>
      </c>
      <c r="P2524">
        <f t="shared" si="157"/>
        <v>185.19</v>
      </c>
      <c r="Q2524" t="s">
        <v>8324</v>
      </c>
      <c r="R2524" t="s">
        <v>8353</v>
      </c>
      <c r="S2524" s="9">
        <f t="shared" si="158"/>
        <v>42460.365277777775</v>
      </c>
      <c r="T2524" s="9">
        <f t="shared" si="159"/>
        <v>42482.411111111105</v>
      </c>
    </row>
    <row r="2525" spans="1:20" ht="43.5" x14ac:dyDescent="0.3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156"/>
        <v>156</v>
      </c>
      <c r="P2525">
        <f t="shared" si="157"/>
        <v>54.15</v>
      </c>
      <c r="Q2525" t="s">
        <v>8324</v>
      </c>
      <c r="R2525" t="s">
        <v>8353</v>
      </c>
      <c r="S2525" s="9">
        <f t="shared" si="158"/>
        <v>41930.767268518517</v>
      </c>
      <c r="T2525" s="9">
        <f t="shared" si="159"/>
        <v>41960.808935185181</v>
      </c>
    </row>
    <row r="2526" spans="1:20" ht="29" x14ac:dyDescent="0.35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156"/>
        <v>102</v>
      </c>
      <c r="P2526">
        <f t="shared" si="157"/>
        <v>177.21</v>
      </c>
      <c r="Q2526" t="s">
        <v>8324</v>
      </c>
      <c r="R2526" t="s">
        <v>8353</v>
      </c>
      <c r="S2526" s="9">
        <f t="shared" si="158"/>
        <v>41961.599039351851</v>
      </c>
      <c r="T2526" s="9">
        <f t="shared" si="159"/>
        <v>41993.979166666664</v>
      </c>
    </row>
    <row r="2527" spans="1:20" ht="43.5" x14ac:dyDescent="0.3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156"/>
        <v>100</v>
      </c>
      <c r="P2527">
        <f t="shared" si="157"/>
        <v>100.33</v>
      </c>
      <c r="Q2527" t="s">
        <v>8324</v>
      </c>
      <c r="R2527" t="s">
        <v>8353</v>
      </c>
      <c r="S2527" s="9">
        <f t="shared" si="158"/>
        <v>41058.636238425919</v>
      </c>
      <c r="T2527" s="9">
        <f t="shared" si="159"/>
        <v>41088.636238425919</v>
      </c>
    </row>
    <row r="2528" spans="1:20" ht="43.5" x14ac:dyDescent="0.3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156"/>
        <v>113</v>
      </c>
      <c r="P2528">
        <f t="shared" si="157"/>
        <v>136.91</v>
      </c>
      <c r="Q2528" t="s">
        <v>8324</v>
      </c>
      <c r="R2528" t="s">
        <v>8353</v>
      </c>
      <c r="S2528" s="9">
        <f t="shared" si="158"/>
        <v>41952.882800925923</v>
      </c>
      <c r="T2528" s="9">
        <f t="shared" si="159"/>
        <v>41980.999305555553</v>
      </c>
    </row>
    <row r="2529" spans="1:20" ht="43.5" x14ac:dyDescent="0.3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156"/>
        <v>102</v>
      </c>
      <c r="P2529">
        <f t="shared" si="157"/>
        <v>57.54</v>
      </c>
      <c r="Q2529" t="s">
        <v>8324</v>
      </c>
      <c r="R2529" t="s">
        <v>8353</v>
      </c>
      <c r="S2529" s="9">
        <f t="shared" si="158"/>
        <v>41546.542719907404</v>
      </c>
      <c r="T2529" s="9">
        <f t="shared" si="159"/>
        <v>41564.957638888889</v>
      </c>
    </row>
    <row r="2530" spans="1:20" ht="43.5" x14ac:dyDescent="0.35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156"/>
        <v>107</v>
      </c>
      <c r="P2530">
        <f t="shared" si="157"/>
        <v>52.96</v>
      </c>
      <c r="Q2530" t="s">
        <v>8324</v>
      </c>
      <c r="R2530" t="s">
        <v>8353</v>
      </c>
      <c r="S2530" s="9">
        <f t="shared" si="158"/>
        <v>42217.626192129632</v>
      </c>
      <c r="T2530" s="9">
        <f t="shared" si="159"/>
        <v>42236.249999999993</v>
      </c>
    </row>
    <row r="2531" spans="1:20" ht="29" x14ac:dyDescent="0.35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156"/>
        <v>104</v>
      </c>
      <c r="P2531">
        <f t="shared" si="157"/>
        <v>82.33</v>
      </c>
      <c r="Q2531" t="s">
        <v>8324</v>
      </c>
      <c r="R2531" t="s">
        <v>8353</v>
      </c>
      <c r="S2531" s="9">
        <f t="shared" si="158"/>
        <v>40947.872395833328</v>
      </c>
      <c r="T2531" s="9">
        <f t="shared" si="159"/>
        <v>40992.830729166664</v>
      </c>
    </row>
    <row r="2532" spans="1:20" ht="43.5" x14ac:dyDescent="0.3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156"/>
        <v>100</v>
      </c>
      <c r="P2532">
        <f t="shared" si="157"/>
        <v>135.41999999999999</v>
      </c>
      <c r="Q2532" t="s">
        <v>8324</v>
      </c>
      <c r="R2532" t="s">
        <v>8353</v>
      </c>
      <c r="S2532" s="9">
        <f t="shared" si="158"/>
        <v>42081.656307870369</v>
      </c>
      <c r="T2532" s="9">
        <f t="shared" si="159"/>
        <v>42113.993055555555</v>
      </c>
    </row>
    <row r="2533" spans="1:20" ht="43.5" x14ac:dyDescent="0.35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156"/>
        <v>100</v>
      </c>
      <c r="P2533">
        <f t="shared" si="157"/>
        <v>74.069999999999993</v>
      </c>
      <c r="Q2533" t="s">
        <v>8324</v>
      </c>
      <c r="R2533" t="s">
        <v>8353</v>
      </c>
      <c r="S2533" s="9">
        <f t="shared" si="158"/>
        <v>42208.471689814811</v>
      </c>
      <c r="T2533" s="9">
        <f t="shared" si="159"/>
        <v>42230.957638888889</v>
      </c>
    </row>
    <row r="2534" spans="1:20" ht="43.5" x14ac:dyDescent="0.35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156"/>
        <v>126</v>
      </c>
      <c r="P2534">
        <f t="shared" si="157"/>
        <v>84.08</v>
      </c>
      <c r="Q2534" t="s">
        <v>8324</v>
      </c>
      <c r="R2534" t="s">
        <v>8353</v>
      </c>
      <c r="S2534" s="9">
        <f t="shared" si="158"/>
        <v>41107.640810185185</v>
      </c>
      <c r="T2534" s="9">
        <f t="shared" si="159"/>
        <v>41137.640810185185</v>
      </c>
    </row>
    <row r="2535" spans="1:20" ht="43.5" x14ac:dyDescent="0.35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156"/>
        <v>111</v>
      </c>
      <c r="P2535">
        <f t="shared" si="157"/>
        <v>61.03</v>
      </c>
      <c r="Q2535" t="s">
        <v>8324</v>
      </c>
      <c r="R2535" t="s">
        <v>8353</v>
      </c>
      <c r="S2535" s="9">
        <f t="shared" si="158"/>
        <v>41304.542951388888</v>
      </c>
      <c r="T2535" s="9">
        <f t="shared" si="159"/>
        <v>41334.542453703703</v>
      </c>
    </row>
    <row r="2536" spans="1:20" ht="58" x14ac:dyDescent="0.35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9">
        <f t="shared" si="158"/>
        <v>40127.492037037031</v>
      </c>
      <c r="T2536" s="9">
        <f t="shared" si="159"/>
        <v>40179.041666666664</v>
      </c>
    </row>
    <row r="2537" spans="1:20" x14ac:dyDescent="0.35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156"/>
        <v>104</v>
      </c>
      <c r="P2537">
        <f t="shared" si="157"/>
        <v>266.08999999999997</v>
      </c>
      <c r="Q2537" t="s">
        <v>8324</v>
      </c>
      <c r="R2537" t="s">
        <v>8353</v>
      </c>
      <c r="S2537" s="9">
        <f t="shared" si="158"/>
        <v>41943.582696759258</v>
      </c>
      <c r="T2537" s="9">
        <f t="shared" si="159"/>
        <v>41974.624363425923</v>
      </c>
    </row>
    <row r="2538" spans="1:20" ht="43.5" x14ac:dyDescent="0.35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156"/>
        <v>116</v>
      </c>
      <c r="P2538">
        <f t="shared" si="157"/>
        <v>7.25</v>
      </c>
      <c r="Q2538" t="s">
        <v>8324</v>
      </c>
      <c r="R2538" t="s">
        <v>8353</v>
      </c>
      <c r="S2538" s="9">
        <f t="shared" si="158"/>
        <v>41463.89775462963</v>
      </c>
      <c r="T2538" s="9">
        <f t="shared" si="159"/>
        <v>41484.89775462963</v>
      </c>
    </row>
    <row r="2539" spans="1:20" ht="43.5" x14ac:dyDescent="0.3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156"/>
        <v>110</v>
      </c>
      <c r="P2539">
        <f t="shared" si="157"/>
        <v>100</v>
      </c>
      <c r="Q2539" t="s">
        <v>8324</v>
      </c>
      <c r="R2539" t="s">
        <v>8353</v>
      </c>
      <c r="S2539" s="9">
        <f t="shared" si="158"/>
        <v>40696.440451388888</v>
      </c>
      <c r="T2539" s="9">
        <f t="shared" si="159"/>
        <v>40756.440451388888</v>
      </c>
    </row>
    <row r="2540" spans="1:20" ht="29" x14ac:dyDescent="0.35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156"/>
        <v>113</v>
      </c>
      <c r="P2540">
        <f t="shared" si="157"/>
        <v>109.96</v>
      </c>
      <c r="Q2540" t="s">
        <v>8324</v>
      </c>
      <c r="R2540" t="s">
        <v>8353</v>
      </c>
      <c r="S2540" s="9">
        <f t="shared" si="158"/>
        <v>41298.301631944443</v>
      </c>
      <c r="T2540" s="9">
        <f t="shared" si="159"/>
        <v>41328.999305555553</v>
      </c>
    </row>
    <row r="2541" spans="1:20" ht="43.5" x14ac:dyDescent="0.35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156"/>
        <v>100</v>
      </c>
      <c r="P2541">
        <f t="shared" si="157"/>
        <v>169.92</v>
      </c>
      <c r="Q2541" t="s">
        <v>8324</v>
      </c>
      <c r="R2541" t="s">
        <v>8353</v>
      </c>
      <c r="S2541" s="9">
        <f t="shared" si="158"/>
        <v>41977.693888888891</v>
      </c>
      <c r="T2541" s="9">
        <f t="shared" si="159"/>
        <v>42037.693888888891</v>
      </c>
    </row>
    <row r="2542" spans="1:20" ht="43.5" x14ac:dyDescent="0.35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156"/>
        <v>103</v>
      </c>
      <c r="P2542">
        <f t="shared" si="157"/>
        <v>95.74</v>
      </c>
      <c r="Q2542" t="s">
        <v>8324</v>
      </c>
      <c r="R2542" t="s">
        <v>8353</v>
      </c>
      <c r="S2542" s="9">
        <f t="shared" si="158"/>
        <v>40785.466678240737</v>
      </c>
      <c r="T2542" s="9">
        <f t="shared" si="159"/>
        <v>40845.466678240737</v>
      </c>
    </row>
    <row r="2543" spans="1:20" ht="43.5" x14ac:dyDescent="0.35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156"/>
        <v>107</v>
      </c>
      <c r="P2543">
        <f t="shared" si="157"/>
        <v>59.46</v>
      </c>
      <c r="Q2543" t="s">
        <v>8324</v>
      </c>
      <c r="R2543" t="s">
        <v>8353</v>
      </c>
      <c r="S2543" s="9">
        <f t="shared" si="158"/>
        <v>41483.240949074076</v>
      </c>
      <c r="T2543" s="9">
        <f t="shared" si="159"/>
        <v>41543.240949074076</v>
      </c>
    </row>
    <row r="2544" spans="1:20" ht="43.5" x14ac:dyDescent="0.3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156"/>
        <v>104</v>
      </c>
      <c r="P2544">
        <f t="shared" si="157"/>
        <v>55.77</v>
      </c>
      <c r="Q2544" t="s">
        <v>8324</v>
      </c>
      <c r="R2544" t="s">
        <v>8353</v>
      </c>
      <c r="S2544" s="9">
        <f t="shared" si="158"/>
        <v>41509.218252314815</v>
      </c>
      <c r="T2544" s="9">
        <f t="shared" si="159"/>
        <v>41547.957638888889</v>
      </c>
    </row>
    <row r="2545" spans="1:20" ht="43.5" x14ac:dyDescent="0.35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156"/>
        <v>156</v>
      </c>
      <c r="P2545">
        <f t="shared" si="157"/>
        <v>30.08</v>
      </c>
      <c r="Q2545" t="s">
        <v>8324</v>
      </c>
      <c r="R2545" t="s">
        <v>8353</v>
      </c>
      <c r="S2545" s="9">
        <f t="shared" si="158"/>
        <v>40513.899282407401</v>
      </c>
      <c r="T2545" s="9">
        <f t="shared" si="159"/>
        <v>40544.916666666664</v>
      </c>
    </row>
    <row r="2546" spans="1:20" ht="29" x14ac:dyDescent="0.3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156"/>
        <v>101</v>
      </c>
      <c r="P2546">
        <f t="shared" si="157"/>
        <v>88.44</v>
      </c>
      <c r="Q2546" t="s">
        <v>8324</v>
      </c>
      <c r="R2546" t="s">
        <v>8353</v>
      </c>
      <c r="S2546" s="9">
        <f t="shared" si="158"/>
        <v>41068.3121412037</v>
      </c>
      <c r="T2546" s="9">
        <f t="shared" si="159"/>
        <v>41098.3121412037</v>
      </c>
    </row>
    <row r="2547" spans="1:20" ht="43.5" x14ac:dyDescent="0.3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156"/>
        <v>195</v>
      </c>
      <c r="P2547">
        <f t="shared" si="157"/>
        <v>64.03</v>
      </c>
      <c r="Q2547" t="s">
        <v>8324</v>
      </c>
      <c r="R2547" t="s">
        <v>8353</v>
      </c>
      <c r="S2547" s="9">
        <f t="shared" si="158"/>
        <v>42026.929837962962</v>
      </c>
      <c r="T2547" s="9">
        <f t="shared" si="159"/>
        <v>42061.812499999993</v>
      </c>
    </row>
    <row r="2548" spans="1:20" ht="43.5" x14ac:dyDescent="0.3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156"/>
        <v>112</v>
      </c>
      <c r="P2548">
        <f t="shared" si="157"/>
        <v>60.15</v>
      </c>
      <c r="Q2548" t="s">
        <v>8324</v>
      </c>
      <c r="R2548" t="s">
        <v>8353</v>
      </c>
      <c r="S2548" s="9">
        <f t="shared" si="158"/>
        <v>41524.650219907409</v>
      </c>
      <c r="T2548" s="9">
        <f t="shared" si="159"/>
        <v>41552</v>
      </c>
    </row>
    <row r="2549" spans="1:20" ht="43.5" x14ac:dyDescent="0.35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156"/>
        <v>120</v>
      </c>
      <c r="P2549">
        <f t="shared" si="157"/>
        <v>49.19</v>
      </c>
      <c r="Q2549" t="s">
        <v>8324</v>
      </c>
      <c r="R2549" t="s">
        <v>8353</v>
      </c>
      <c r="S2549" s="9">
        <f t="shared" si="158"/>
        <v>40973.564849537033</v>
      </c>
      <c r="T2549" s="9">
        <f t="shared" si="159"/>
        <v>41003.523182870369</v>
      </c>
    </row>
    <row r="2550" spans="1:20" ht="43.5" x14ac:dyDescent="0.35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156"/>
        <v>102</v>
      </c>
      <c r="P2550">
        <f t="shared" si="157"/>
        <v>165.16</v>
      </c>
      <c r="Q2550" t="s">
        <v>8324</v>
      </c>
      <c r="R2550" t="s">
        <v>8353</v>
      </c>
      <c r="S2550" s="9">
        <f t="shared" si="158"/>
        <v>42618.417094907403</v>
      </c>
      <c r="T2550" s="9">
        <f t="shared" si="159"/>
        <v>42642.977083333331</v>
      </c>
    </row>
    <row r="2551" spans="1:20" ht="43.5" x14ac:dyDescent="0.3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156"/>
        <v>103</v>
      </c>
      <c r="P2551">
        <f t="shared" si="157"/>
        <v>43.62</v>
      </c>
      <c r="Q2551" t="s">
        <v>8324</v>
      </c>
      <c r="R2551" t="s">
        <v>8353</v>
      </c>
      <c r="S2551" s="9">
        <f t="shared" si="158"/>
        <v>41390.549421296295</v>
      </c>
      <c r="T2551" s="9">
        <f t="shared" si="159"/>
        <v>41425.5</v>
      </c>
    </row>
    <row r="2552" spans="1:20" ht="43.5" x14ac:dyDescent="0.35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156"/>
        <v>101</v>
      </c>
      <c r="P2552">
        <f t="shared" si="157"/>
        <v>43.7</v>
      </c>
      <c r="Q2552" t="s">
        <v>8324</v>
      </c>
      <c r="R2552" t="s">
        <v>8353</v>
      </c>
      <c r="S2552" s="9">
        <f t="shared" si="158"/>
        <v>42228.425995370366</v>
      </c>
      <c r="T2552" s="9">
        <f t="shared" si="159"/>
        <v>42284.957638888889</v>
      </c>
    </row>
    <row r="2553" spans="1:20" ht="43.5" x14ac:dyDescent="0.3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156"/>
        <v>103</v>
      </c>
      <c r="P2553">
        <f t="shared" si="157"/>
        <v>67.42</v>
      </c>
      <c r="Q2553" t="s">
        <v>8324</v>
      </c>
      <c r="R2553" t="s">
        <v>8353</v>
      </c>
      <c r="S2553" s="9">
        <f t="shared" si="158"/>
        <v>40961.043807870366</v>
      </c>
      <c r="T2553" s="9">
        <f t="shared" si="159"/>
        <v>40989.658333333333</v>
      </c>
    </row>
    <row r="2554" spans="1:20" ht="43.5" x14ac:dyDescent="0.35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156"/>
        <v>107</v>
      </c>
      <c r="P2554">
        <f t="shared" si="157"/>
        <v>177.5</v>
      </c>
      <c r="Q2554" t="s">
        <v>8324</v>
      </c>
      <c r="R2554" t="s">
        <v>8353</v>
      </c>
      <c r="S2554" s="9">
        <f t="shared" si="158"/>
        <v>42769.601631944439</v>
      </c>
      <c r="T2554" s="9">
        <f t="shared" si="159"/>
        <v>42799.601631944439</v>
      </c>
    </row>
    <row r="2555" spans="1:20" ht="43.5" x14ac:dyDescent="0.3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156"/>
        <v>156</v>
      </c>
      <c r="P2555">
        <f t="shared" si="157"/>
        <v>38.880000000000003</v>
      </c>
      <c r="Q2555" t="s">
        <v>8324</v>
      </c>
      <c r="R2555" t="s">
        <v>8353</v>
      </c>
      <c r="S2555" s="9">
        <f t="shared" si="158"/>
        <v>41112.990821759253</v>
      </c>
      <c r="T2555" s="9">
        <f t="shared" si="159"/>
        <v>41172.990821759253</v>
      </c>
    </row>
    <row r="2556" spans="1:20" ht="43.5" x14ac:dyDescent="0.35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156"/>
        <v>123</v>
      </c>
      <c r="P2556">
        <f t="shared" si="157"/>
        <v>54.99</v>
      </c>
      <c r="Q2556" t="s">
        <v>8324</v>
      </c>
      <c r="R2556" t="s">
        <v>8353</v>
      </c>
      <c r="S2556" s="9">
        <f t="shared" si="158"/>
        <v>42124.869942129626</v>
      </c>
      <c r="T2556" s="9">
        <f t="shared" si="159"/>
        <v>42155.957638888889</v>
      </c>
    </row>
    <row r="2557" spans="1:20" ht="43.5" x14ac:dyDescent="0.35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156"/>
        <v>107</v>
      </c>
      <c r="P2557">
        <f t="shared" si="157"/>
        <v>61.34</v>
      </c>
      <c r="Q2557" t="s">
        <v>8324</v>
      </c>
      <c r="R2557" t="s">
        <v>8353</v>
      </c>
      <c r="S2557" s="9">
        <f t="shared" si="158"/>
        <v>41026.44667824074</v>
      </c>
      <c r="T2557" s="9">
        <f t="shared" si="159"/>
        <v>41057.44667824074</v>
      </c>
    </row>
    <row r="2558" spans="1:20" ht="43.5" x14ac:dyDescent="0.35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156"/>
        <v>106</v>
      </c>
      <c r="P2558">
        <f t="shared" si="157"/>
        <v>23.12</v>
      </c>
      <c r="Q2558" t="s">
        <v>8324</v>
      </c>
      <c r="R2558" t="s">
        <v>8353</v>
      </c>
      <c r="S2558" s="9">
        <f t="shared" si="158"/>
        <v>41222.783067129625</v>
      </c>
      <c r="T2558" s="9">
        <f t="shared" si="159"/>
        <v>41267.783067129625</v>
      </c>
    </row>
    <row r="2559" spans="1:20" ht="29" x14ac:dyDescent="0.35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156"/>
        <v>118</v>
      </c>
      <c r="P2559">
        <f t="shared" si="157"/>
        <v>29.61</v>
      </c>
      <c r="Q2559" t="s">
        <v>8324</v>
      </c>
      <c r="R2559" t="s">
        <v>8353</v>
      </c>
      <c r="S2559" s="9">
        <f t="shared" si="158"/>
        <v>41744.536874999998</v>
      </c>
      <c r="T2559" s="9">
        <f t="shared" si="159"/>
        <v>41774.536874999998</v>
      </c>
    </row>
    <row r="2560" spans="1:20" ht="29" x14ac:dyDescent="0.35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156"/>
        <v>109</v>
      </c>
      <c r="P2560">
        <f t="shared" si="157"/>
        <v>75.61</v>
      </c>
      <c r="Q2560" t="s">
        <v>8324</v>
      </c>
      <c r="R2560" t="s">
        <v>8353</v>
      </c>
      <c r="S2560" s="9">
        <f t="shared" si="158"/>
        <v>42093.651689814811</v>
      </c>
      <c r="T2560" s="9">
        <f t="shared" si="159"/>
        <v>42125.374305555553</v>
      </c>
    </row>
    <row r="2561" spans="1:20" ht="43.5" x14ac:dyDescent="0.35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156"/>
        <v>111</v>
      </c>
      <c r="P2561">
        <f t="shared" si="157"/>
        <v>35.6</v>
      </c>
      <c r="Q2561" t="s">
        <v>8324</v>
      </c>
      <c r="R2561" t="s">
        <v>8353</v>
      </c>
      <c r="S2561" s="9">
        <f t="shared" si="158"/>
        <v>40829.665324074071</v>
      </c>
      <c r="T2561" s="9">
        <f t="shared" si="159"/>
        <v>40862.609027777777</v>
      </c>
    </row>
    <row r="2562" spans="1:20" ht="43.5" x14ac:dyDescent="0.35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ref="O2562:O2625" si="160">ROUND((E2562/D2562)*100,0)</f>
        <v>100</v>
      </c>
      <c r="P2562">
        <f t="shared" ref="P2562:P2625" si="161">ROUND(E2562/L2562,2)</f>
        <v>143</v>
      </c>
      <c r="Q2562" t="s">
        <v>8324</v>
      </c>
      <c r="R2562" t="s">
        <v>8353</v>
      </c>
      <c r="S2562" s="9">
        <f t="shared" si="158"/>
        <v>42039.742754629631</v>
      </c>
      <c r="T2562" s="9">
        <f t="shared" si="159"/>
        <v>42069.742754629631</v>
      </c>
    </row>
    <row r="2563" spans="1:20" ht="43.5" hidden="1" x14ac:dyDescent="0.35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si="160"/>
        <v>0</v>
      </c>
      <c r="P2563" t="e">
        <f t="shared" si="161"/>
        <v>#DIV/0!</v>
      </c>
      <c r="Q2563" t="s">
        <v>8335</v>
      </c>
      <c r="R2563" t="s">
        <v>8336</v>
      </c>
      <c r="S2563" s="9">
        <f t="shared" ref="S2563:S2626" si="162">(J2563/86400)+25569+(-5/24)</f>
        <v>42260.320474537039</v>
      </c>
      <c r="T2563" s="9">
        <f t="shared" ref="T2563:T2626" si="163">(I2563/86400)+25569+(-5/24)</f>
        <v>42290.320474537039</v>
      </c>
    </row>
    <row r="2564" spans="1:20" ht="43.5" hidden="1" x14ac:dyDescent="0.35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160"/>
        <v>1</v>
      </c>
      <c r="P2564">
        <f t="shared" si="161"/>
        <v>25</v>
      </c>
      <c r="Q2564" t="s">
        <v>8335</v>
      </c>
      <c r="R2564" t="s">
        <v>8336</v>
      </c>
      <c r="S2564" s="9">
        <f t="shared" si="162"/>
        <v>42594.316423611112</v>
      </c>
      <c r="T2564" s="9">
        <f t="shared" si="163"/>
        <v>42654.316423611112</v>
      </c>
    </row>
    <row r="2565" spans="1:20" ht="29" hidden="1" x14ac:dyDescent="0.35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9">
        <f t="shared" si="162"/>
        <v>42154.931145833332</v>
      </c>
      <c r="T2565" s="9">
        <f t="shared" si="163"/>
        <v>42214.931145833332</v>
      </c>
    </row>
    <row r="2566" spans="1:20" ht="43.5" hidden="1" x14ac:dyDescent="0.3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9">
        <f t="shared" si="162"/>
        <v>41821.83216435185</v>
      </c>
      <c r="T2566" s="9">
        <f t="shared" si="163"/>
        <v>41851.83216435185</v>
      </c>
    </row>
    <row r="2567" spans="1:20" ht="43.5" hidden="1" x14ac:dyDescent="0.3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9">
        <f t="shared" si="162"/>
        <v>42440.442002314812</v>
      </c>
      <c r="T2567" s="9">
        <f t="shared" si="163"/>
        <v>42499.659722222219</v>
      </c>
    </row>
    <row r="2568" spans="1:20" ht="43.5" hidden="1" x14ac:dyDescent="0.3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9">
        <f t="shared" si="162"/>
        <v>41842.772546296292</v>
      </c>
      <c r="T2568" s="9">
        <f t="shared" si="163"/>
        <v>41872.772546296292</v>
      </c>
    </row>
    <row r="2569" spans="1:20" ht="43.5" hidden="1" x14ac:dyDescent="0.3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160"/>
        <v>0</v>
      </c>
      <c r="P2569">
        <f t="shared" si="161"/>
        <v>60</v>
      </c>
      <c r="Q2569" t="s">
        <v>8335</v>
      </c>
      <c r="R2569" t="s">
        <v>8336</v>
      </c>
      <c r="S2569" s="9">
        <f t="shared" si="162"/>
        <v>42087.670578703699</v>
      </c>
      <c r="T2569" s="9">
        <f t="shared" si="163"/>
        <v>42117.670578703699</v>
      </c>
    </row>
    <row r="2570" spans="1:20" ht="43.5" hidden="1" x14ac:dyDescent="0.35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160"/>
        <v>1</v>
      </c>
      <c r="P2570">
        <f t="shared" si="161"/>
        <v>50</v>
      </c>
      <c r="Q2570" t="s">
        <v>8335</v>
      </c>
      <c r="R2570" t="s">
        <v>8336</v>
      </c>
      <c r="S2570" s="9">
        <f t="shared" si="162"/>
        <v>42584.45826388889</v>
      </c>
      <c r="T2570" s="9">
        <f t="shared" si="163"/>
        <v>42614.45826388889</v>
      </c>
    </row>
    <row r="2571" spans="1:20" ht="43.5" hidden="1" x14ac:dyDescent="0.3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160"/>
        <v>2</v>
      </c>
      <c r="P2571">
        <f t="shared" si="161"/>
        <v>72.5</v>
      </c>
      <c r="Q2571" t="s">
        <v>8335</v>
      </c>
      <c r="R2571" t="s">
        <v>8336</v>
      </c>
      <c r="S2571" s="9">
        <f t="shared" si="162"/>
        <v>42233.897129629629</v>
      </c>
      <c r="T2571" s="9">
        <f t="shared" si="163"/>
        <v>42263.897129629629</v>
      </c>
    </row>
    <row r="2572" spans="1:20" ht="43.5" hidden="1" x14ac:dyDescent="0.3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160"/>
        <v>1</v>
      </c>
      <c r="P2572">
        <f t="shared" si="161"/>
        <v>29.5</v>
      </c>
      <c r="Q2572" t="s">
        <v>8335</v>
      </c>
      <c r="R2572" t="s">
        <v>8336</v>
      </c>
      <c r="S2572" s="9">
        <f t="shared" si="162"/>
        <v>42744.694849537038</v>
      </c>
      <c r="T2572" s="9">
        <f t="shared" si="163"/>
        <v>42774.694849537038</v>
      </c>
    </row>
    <row r="2573" spans="1:20" ht="43.5" hidden="1" x14ac:dyDescent="0.3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160"/>
        <v>0</v>
      </c>
      <c r="P2573">
        <f t="shared" si="161"/>
        <v>62.5</v>
      </c>
      <c r="Q2573" t="s">
        <v>8335</v>
      </c>
      <c r="R2573" t="s">
        <v>8336</v>
      </c>
      <c r="S2573" s="9">
        <f t="shared" si="162"/>
        <v>42449.133344907408</v>
      </c>
      <c r="T2573" s="9">
        <f t="shared" si="163"/>
        <v>42509.133344907408</v>
      </c>
    </row>
    <row r="2574" spans="1:20" ht="43.5" hidden="1" x14ac:dyDescent="0.3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9">
        <f t="shared" si="162"/>
        <v>42076.911076388882</v>
      </c>
      <c r="T2574" s="9">
        <f t="shared" si="163"/>
        <v>42106.911076388882</v>
      </c>
    </row>
    <row r="2575" spans="1:20" ht="43.5" hidden="1" x14ac:dyDescent="0.35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9">
        <f t="shared" si="162"/>
        <v>41829.383668981478</v>
      </c>
      <c r="T2575" s="9">
        <f t="shared" si="163"/>
        <v>41874.383668981478</v>
      </c>
    </row>
    <row r="2576" spans="1:20" ht="43.5" hidden="1" x14ac:dyDescent="0.35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9">
        <f t="shared" si="162"/>
        <v>42487.617418981477</v>
      </c>
      <c r="T2576" s="9">
        <f t="shared" si="163"/>
        <v>42508.617418981477</v>
      </c>
    </row>
    <row r="2577" spans="1:20" ht="43.5" hidden="1" x14ac:dyDescent="0.35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9">
        <f t="shared" si="162"/>
        <v>41985.900393518517</v>
      </c>
      <c r="T2577" s="9">
        <f t="shared" si="163"/>
        <v>42015.900393518517</v>
      </c>
    </row>
    <row r="2578" spans="1:20" ht="29" hidden="1" x14ac:dyDescent="0.35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9">
        <f t="shared" si="162"/>
        <v>42059.801469907405</v>
      </c>
      <c r="T2578" s="9">
        <f t="shared" si="163"/>
        <v>42104.759803240733</v>
      </c>
    </row>
    <row r="2579" spans="1:20" ht="43.5" hidden="1" x14ac:dyDescent="0.35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9">
        <f t="shared" si="162"/>
        <v>41830.612233796295</v>
      </c>
      <c r="T2579" s="9">
        <f t="shared" si="163"/>
        <v>41855.612233796295</v>
      </c>
    </row>
    <row r="2580" spans="1:20" ht="43.5" hidden="1" x14ac:dyDescent="0.35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9">
        <f t="shared" si="162"/>
        <v>42237.814571759256</v>
      </c>
      <c r="T2580" s="9">
        <f t="shared" si="163"/>
        <v>42286.499999999993</v>
      </c>
    </row>
    <row r="2581" spans="1:20" ht="43.5" hidden="1" x14ac:dyDescent="0.3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160"/>
        <v>0</v>
      </c>
      <c r="P2581">
        <f t="shared" si="161"/>
        <v>23.08</v>
      </c>
      <c r="Q2581" t="s">
        <v>8335</v>
      </c>
      <c r="R2581" t="s">
        <v>8336</v>
      </c>
      <c r="S2581" s="9">
        <f t="shared" si="162"/>
        <v>41837.621562499997</v>
      </c>
      <c r="T2581" s="9">
        <f t="shared" si="163"/>
        <v>41897.621562499997</v>
      </c>
    </row>
    <row r="2582" spans="1:20" ht="43.5" hidden="1" x14ac:dyDescent="0.3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160"/>
        <v>1</v>
      </c>
      <c r="P2582">
        <f t="shared" si="161"/>
        <v>25.5</v>
      </c>
      <c r="Q2582" t="s">
        <v>8335</v>
      </c>
      <c r="R2582" t="s">
        <v>8336</v>
      </c>
      <c r="S2582" s="9">
        <f t="shared" si="162"/>
        <v>42110.118090277778</v>
      </c>
      <c r="T2582" s="9">
        <f t="shared" si="163"/>
        <v>42139.916666666664</v>
      </c>
    </row>
    <row r="2583" spans="1:20" ht="43.5" hidden="1" x14ac:dyDescent="0.3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160"/>
        <v>11</v>
      </c>
      <c r="P2583">
        <f t="shared" si="161"/>
        <v>48.18</v>
      </c>
      <c r="Q2583" t="s">
        <v>8335</v>
      </c>
      <c r="R2583" t="s">
        <v>8336</v>
      </c>
      <c r="S2583" s="9">
        <f t="shared" si="162"/>
        <v>42294.420115740737</v>
      </c>
      <c r="T2583" s="9">
        <f t="shared" si="163"/>
        <v>42324.461782407401</v>
      </c>
    </row>
    <row r="2584" spans="1:20" ht="29" hidden="1" x14ac:dyDescent="0.35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160"/>
        <v>0</v>
      </c>
      <c r="P2584">
        <f t="shared" si="161"/>
        <v>1</v>
      </c>
      <c r="Q2584" t="s">
        <v>8335</v>
      </c>
      <c r="R2584" t="s">
        <v>8336</v>
      </c>
      <c r="S2584" s="9">
        <f t="shared" si="162"/>
        <v>42642.780486111107</v>
      </c>
      <c r="T2584" s="9">
        <f t="shared" si="163"/>
        <v>42672.780486111107</v>
      </c>
    </row>
    <row r="2585" spans="1:20" ht="29" hidden="1" x14ac:dyDescent="0.35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160"/>
        <v>1</v>
      </c>
      <c r="P2585">
        <f t="shared" si="161"/>
        <v>1</v>
      </c>
      <c r="Q2585" t="s">
        <v>8335</v>
      </c>
      <c r="R2585" t="s">
        <v>8336</v>
      </c>
      <c r="S2585" s="9">
        <f t="shared" si="162"/>
        <v>42019.561111111114</v>
      </c>
      <c r="T2585" s="9">
        <f t="shared" si="163"/>
        <v>42079.519444444442</v>
      </c>
    </row>
    <row r="2586" spans="1:20" ht="29" hidden="1" x14ac:dyDescent="0.35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9">
        <f t="shared" si="162"/>
        <v>42139.964918981474</v>
      </c>
      <c r="T2586" s="9">
        <f t="shared" si="163"/>
        <v>42169.964918981474</v>
      </c>
    </row>
    <row r="2587" spans="1:20" ht="43.5" hidden="1" x14ac:dyDescent="0.3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160"/>
        <v>0</v>
      </c>
      <c r="P2587">
        <f t="shared" si="161"/>
        <v>50</v>
      </c>
      <c r="Q2587" t="s">
        <v>8335</v>
      </c>
      <c r="R2587" t="s">
        <v>8336</v>
      </c>
      <c r="S2587" s="9">
        <f t="shared" si="162"/>
        <v>41795.754999999997</v>
      </c>
      <c r="T2587" s="9">
        <f t="shared" si="163"/>
        <v>41825.754999999997</v>
      </c>
    </row>
    <row r="2588" spans="1:20" ht="29" hidden="1" x14ac:dyDescent="0.35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160"/>
        <v>0</v>
      </c>
      <c r="P2588">
        <f t="shared" si="161"/>
        <v>5</v>
      </c>
      <c r="Q2588" t="s">
        <v>8335</v>
      </c>
      <c r="R2588" t="s">
        <v>8336</v>
      </c>
      <c r="S2588" s="9">
        <f t="shared" si="162"/>
        <v>42333.121944444443</v>
      </c>
      <c r="T2588" s="9">
        <f t="shared" si="163"/>
        <v>42363.121944444443</v>
      </c>
    </row>
    <row r="2589" spans="1:20" ht="43.5" hidden="1" x14ac:dyDescent="0.3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160"/>
        <v>2</v>
      </c>
      <c r="P2589">
        <f t="shared" si="161"/>
        <v>202.83</v>
      </c>
      <c r="Q2589" t="s">
        <v>8335</v>
      </c>
      <c r="R2589" t="s">
        <v>8336</v>
      </c>
      <c r="S2589" s="9">
        <f t="shared" si="162"/>
        <v>42338.467048611106</v>
      </c>
      <c r="T2589" s="9">
        <f t="shared" si="163"/>
        <v>42368.467048611106</v>
      </c>
    </row>
    <row r="2590" spans="1:20" ht="43.5" hidden="1" x14ac:dyDescent="0.35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160"/>
        <v>4</v>
      </c>
      <c r="P2590">
        <f t="shared" si="161"/>
        <v>29.13</v>
      </c>
      <c r="Q2590" t="s">
        <v>8335</v>
      </c>
      <c r="R2590" t="s">
        <v>8336</v>
      </c>
      <c r="S2590" s="9">
        <f t="shared" si="162"/>
        <v>42042.467893518515</v>
      </c>
      <c r="T2590" s="9">
        <f t="shared" si="163"/>
        <v>42094.343055555553</v>
      </c>
    </row>
    <row r="2591" spans="1:20" ht="43.5" hidden="1" x14ac:dyDescent="0.35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160"/>
        <v>0</v>
      </c>
      <c r="P2591">
        <f t="shared" si="161"/>
        <v>5</v>
      </c>
      <c r="Q2591" t="s">
        <v>8335</v>
      </c>
      <c r="R2591" t="s">
        <v>8336</v>
      </c>
      <c r="S2591" s="9">
        <f t="shared" si="162"/>
        <v>42422.327858796292</v>
      </c>
      <c r="T2591" s="9">
        <f t="shared" si="163"/>
        <v>42452.286192129628</v>
      </c>
    </row>
    <row r="2592" spans="1:20" ht="43.5" hidden="1" x14ac:dyDescent="0.35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9">
        <f t="shared" si="162"/>
        <v>42388.380752314813</v>
      </c>
      <c r="T2592" s="9">
        <f t="shared" si="163"/>
        <v>42395.380752314813</v>
      </c>
    </row>
    <row r="2593" spans="1:20" ht="43.5" hidden="1" x14ac:dyDescent="0.35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160"/>
        <v>2</v>
      </c>
      <c r="P2593">
        <f t="shared" si="161"/>
        <v>13</v>
      </c>
      <c r="Q2593" t="s">
        <v>8335</v>
      </c>
      <c r="R2593" t="s">
        <v>8336</v>
      </c>
      <c r="S2593" s="9">
        <f t="shared" si="162"/>
        <v>42382.698194444441</v>
      </c>
      <c r="T2593" s="9">
        <f t="shared" si="163"/>
        <v>42442.656527777777</v>
      </c>
    </row>
    <row r="2594" spans="1:20" ht="43.5" hidden="1" x14ac:dyDescent="0.35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160"/>
        <v>0</v>
      </c>
      <c r="P2594">
        <f t="shared" si="161"/>
        <v>50</v>
      </c>
      <c r="Q2594" t="s">
        <v>8335</v>
      </c>
      <c r="R2594" t="s">
        <v>8336</v>
      </c>
      <c r="S2594" s="9">
        <f t="shared" si="162"/>
        <v>41887.592835648145</v>
      </c>
      <c r="T2594" s="9">
        <f t="shared" si="163"/>
        <v>41917.592835648145</v>
      </c>
    </row>
    <row r="2595" spans="1:20" ht="43.5" hidden="1" x14ac:dyDescent="0.3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9">
        <f t="shared" si="162"/>
        <v>42089.636874999997</v>
      </c>
      <c r="T2595" s="9">
        <f t="shared" si="163"/>
        <v>42119.636874999997</v>
      </c>
    </row>
    <row r="2596" spans="1:20" ht="43.5" hidden="1" x14ac:dyDescent="0.3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160"/>
        <v>0</v>
      </c>
      <c r="P2596">
        <f t="shared" si="161"/>
        <v>1</v>
      </c>
      <c r="Q2596" t="s">
        <v>8335</v>
      </c>
      <c r="R2596" t="s">
        <v>8336</v>
      </c>
      <c r="S2596" s="9">
        <f t="shared" si="162"/>
        <v>41828.759583333333</v>
      </c>
      <c r="T2596" s="9">
        <f t="shared" si="163"/>
        <v>41858.759583333333</v>
      </c>
    </row>
    <row r="2597" spans="1:20" ht="29" hidden="1" x14ac:dyDescent="0.35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160"/>
        <v>12</v>
      </c>
      <c r="P2597">
        <f t="shared" si="161"/>
        <v>96.05</v>
      </c>
      <c r="Q2597" t="s">
        <v>8335</v>
      </c>
      <c r="R2597" t="s">
        <v>8336</v>
      </c>
      <c r="S2597" s="9">
        <f t="shared" si="162"/>
        <v>42760.035879629628</v>
      </c>
      <c r="T2597" s="9">
        <f t="shared" si="163"/>
        <v>42790.035879629628</v>
      </c>
    </row>
    <row r="2598" spans="1:20" ht="43.5" hidden="1" x14ac:dyDescent="0.35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160"/>
        <v>24</v>
      </c>
      <c r="P2598">
        <f t="shared" si="161"/>
        <v>305.77999999999997</v>
      </c>
      <c r="Q2598" t="s">
        <v>8335</v>
      </c>
      <c r="R2598" t="s">
        <v>8336</v>
      </c>
      <c r="S2598" s="9">
        <f t="shared" si="162"/>
        <v>41828.45612268518</v>
      </c>
      <c r="T2598" s="9">
        <f t="shared" si="163"/>
        <v>41858.45612268518</v>
      </c>
    </row>
    <row r="2599" spans="1:20" ht="43.5" hidden="1" x14ac:dyDescent="0.3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160"/>
        <v>6</v>
      </c>
      <c r="P2599">
        <f t="shared" si="161"/>
        <v>12.14</v>
      </c>
      <c r="Q2599" t="s">
        <v>8335</v>
      </c>
      <c r="R2599" t="s">
        <v>8336</v>
      </c>
      <c r="S2599" s="9">
        <f t="shared" si="162"/>
        <v>42510.133298611108</v>
      </c>
      <c r="T2599" s="9">
        <f t="shared" si="163"/>
        <v>42540.133298611108</v>
      </c>
    </row>
    <row r="2600" spans="1:20" ht="29" hidden="1" x14ac:dyDescent="0.35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160"/>
        <v>39</v>
      </c>
      <c r="P2600">
        <f t="shared" si="161"/>
        <v>83.57</v>
      </c>
      <c r="Q2600" t="s">
        <v>8335</v>
      </c>
      <c r="R2600" t="s">
        <v>8336</v>
      </c>
      <c r="S2600" s="9">
        <f t="shared" si="162"/>
        <v>42240.631956018515</v>
      </c>
      <c r="T2600" s="9">
        <f t="shared" si="163"/>
        <v>42270.631956018515</v>
      </c>
    </row>
    <row r="2601" spans="1:20" ht="29" hidden="1" x14ac:dyDescent="0.35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160"/>
        <v>1</v>
      </c>
      <c r="P2601">
        <f t="shared" si="161"/>
        <v>18</v>
      </c>
      <c r="Q2601" t="s">
        <v>8335</v>
      </c>
      <c r="R2601" t="s">
        <v>8336</v>
      </c>
      <c r="S2601" s="9">
        <f t="shared" si="162"/>
        <v>41809.545682870368</v>
      </c>
      <c r="T2601" s="9">
        <f t="shared" si="163"/>
        <v>41854.545682870368</v>
      </c>
    </row>
    <row r="2602" spans="1:20" ht="29" hidden="1" x14ac:dyDescent="0.35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160"/>
        <v>7</v>
      </c>
      <c r="P2602">
        <f t="shared" si="161"/>
        <v>115.53</v>
      </c>
      <c r="Q2602" t="s">
        <v>8335</v>
      </c>
      <c r="R2602" t="s">
        <v>8336</v>
      </c>
      <c r="S2602" s="9">
        <f t="shared" si="162"/>
        <v>42394.692129629628</v>
      </c>
      <c r="T2602" s="9">
        <f t="shared" si="163"/>
        <v>42454.650462962956</v>
      </c>
    </row>
    <row r="2603" spans="1:20" ht="43.5" x14ac:dyDescent="0.35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160"/>
        <v>661</v>
      </c>
      <c r="P2603">
        <f t="shared" si="161"/>
        <v>21.9</v>
      </c>
      <c r="Q2603" t="s">
        <v>8318</v>
      </c>
      <c r="R2603" t="s">
        <v>8354</v>
      </c>
      <c r="S2603" s="9">
        <f t="shared" si="162"/>
        <v>41150.693854166668</v>
      </c>
      <c r="T2603" s="9">
        <f t="shared" si="163"/>
        <v>41164.957638888889</v>
      </c>
    </row>
    <row r="2604" spans="1:20" ht="43.5" x14ac:dyDescent="0.3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160"/>
        <v>326</v>
      </c>
      <c r="P2604">
        <f t="shared" si="161"/>
        <v>80.02</v>
      </c>
      <c r="Q2604" t="s">
        <v>8318</v>
      </c>
      <c r="R2604" t="s">
        <v>8354</v>
      </c>
      <c r="S2604" s="9">
        <f t="shared" si="162"/>
        <v>41915.538981481477</v>
      </c>
      <c r="T2604" s="9">
        <f t="shared" si="163"/>
        <v>41955.680555555555</v>
      </c>
    </row>
    <row r="2605" spans="1:20" ht="29" x14ac:dyDescent="0.35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160"/>
        <v>101</v>
      </c>
      <c r="P2605">
        <f t="shared" si="161"/>
        <v>35.520000000000003</v>
      </c>
      <c r="Q2605" t="s">
        <v>8318</v>
      </c>
      <c r="R2605" t="s">
        <v>8354</v>
      </c>
      <c r="S2605" s="9">
        <f t="shared" si="162"/>
        <v>41617.704328703701</v>
      </c>
      <c r="T2605" s="9">
        <f t="shared" si="163"/>
        <v>41631.704328703701</v>
      </c>
    </row>
    <row r="2606" spans="1:20" ht="43.5" x14ac:dyDescent="0.3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160"/>
        <v>104</v>
      </c>
      <c r="P2606">
        <f t="shared" si="161"/>
        <v>64.930000000000007</v>
      </c>
      <c r="Q2606" t="s">
        <v>8318</v>
      </c>
      <c r="R2606" t="s">
        <v>8354</v>
      </c>
      <c r="S2606" s="9">
        <f t="shared" si="162"/>
        <v>40997.842858796292</v>
      </c>
      <c r="T2606" s="9">
        <f t="shared" si="163"/>
        <v>41027.842858796292</v>
      </c>
    </row>
    <row r="2607" spans="1:20" ht="43.5" x14ac:dyDescent="0.35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160"/>
        <v>107</v>
      </c>
      <c r="P2607">
        <f t="shared" si="161"/>
        <v>60.97</v>
      </c>
      <c r="Q2607" t="s">
        <v>8318</v>
      </c>
      <c r="R2607" t="s">
        <v>8354</v>
      </c>
      <c r="S2607" s="9">
        <f t="shared" si="162"/>
        <v>42508.33321759259</v>
      </c>
      <c r="T2607" s="9">
        <f t="shared" si="163"/>
        <v>42538.33321759259</v>
      </c>
    </row>
    <row r="2608" spans="1:20" ht="58" x14ac:dyDescent="0.35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160"/>
        <v>110</v>
      </c>
      <c r="P2608">
        <f t="shared" si="161"/>
        <v>31.44</v>
      </c>
      <c r="Q2608" t="s">
        <v>8318</v>
      </c>
      <c r="R2608" t="s">
        <v>8354</v>
      </c>
      <c r="S2608" s="9">
        <f t="shared" si="162"/>
        <v>41726.504421296289</v>
      </c>
      <c r="T2608" s="9">
        <f t="shared" si="163"/>
        <v>41758.504421296289</v>
      </c>
    </row>
    <row r="2609" spans="1:20" ht="43.5" x14ac:dyDescent="0.35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160"/>
        <v>408</v>
      </c>
      <c r="P2609">
        <f t="shared" si="161"/>
        <v>81.95</v>
      </c>
      <c r="Q2609" t="s">
        <v>8318</v>
      </c>
      <c r="R2609" t="s">
        <v>8354</v>
      </c>
      <c r="S2609" s="9">
        <f t="shared" si="162"/>
        <v>42184.666342592587</v>
      </c>
      <c r="T2609" s="9">
        <f t="shared" si="163"/>
        <v>42227.874999999993</v>
      </c>
    </row>
    <row r="2610" spans="1:20" ht="43.5" x14ac:dyDescent="0.3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160"/>
        <v>224</v>
      </c>
      <c r="P2610">
        <f t="shared" si="161"/>
        <v>58.93</v>
      </c>
      <c r="Q2610" t="s">
        <v>8318</v>
      </c>
      <c r="R2610" t="s">
        <v>8354</v>
      </c>
      <c r="S2610" s="9">
        <f t="shared" si="162"/>
        <v>42767.593379629623</v>
      </c>
      <c r="T2610" s="9">
        <f t="shared" si="163"/>
        <v>42808.791666666664</v>
      </c>
    </row>
    <row r="2611" spans="1:20" ht="43.5" x14ac:dyDescent="0.35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160"/>
        <v>304</v>
      </c>
      <c r="P2611">
        <f t="shared" si="161"/>
        <v>157.29</v>
      </c>
      <c r="Q2611" t="s">
        <v>8318</v>
      </c>
      <c r="R2611" t="s">
        <v>8354</v>
      </c>
      <c r="S2611" s="9">
        <f t="shared" si="162"/>
        <v>41075.02952546296</v>
      </c>
      <c r="T2611" s="9">
        <f t="shared" si="163"/>
        <v>41105.02952546296</v>
      </c>
    </row>
    <row r="2612" spans="1:20" ht="29" x14ac:dyDescent="0.35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160"/>
        <v>141</v>
      </c>
      <c r="P2612">
        <f t="shared" si="161"/>
        <v>55.76</v>
      </c>
      <c r="Q2612" t="s">
        <v>8318</v>
      </c>
      <c r="R2612" t="s">
        <v>8354</v>
      </c>
      <c r="S2612" s="9">
        <f t="shared" si="162"/>
        <v>42564.672743055555</v>
      </c>
      <c r="T2612" s="9">
        <f t="shared" si="163"/>
        <v>42604.082638888889</v>
      </c>
    </row>
    <row r="2613" spans="1:20" ht="43.5" x14ac:dyDescent="0.35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160"/>
        <v>2791</v>
      </c>
      <c r="P2613">
        <f t="shared" si="161"/>
        <v>83.8</v>
      </c>
      <c r="Q2613" t="s">
        <v>8318</v>
      </c>
      <c r="R2613" t="s">
        <v>8354</v>
      </c>
      <c r="S2613" s="9">
        <f t="shared" si="162"/>
        <v>42704.127476851849</v>
      </c>
      <c r="T2613" s="9">
        <f t="shared" si="163"/>
        <v>42737.749305555553</v>
      </c>
    </row>
    <row r="2614" spans="1:20" ht="43.5" x14ac:dyDescent="0.3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160"/>
        <v>172</v>
      </c>
      <c r="P2614">
        <f t="shared" si="161"/>
        <v>58.42</v>
      </c>
      <c r="Q2614" t="s">
        <v>8318</v>
      </c>
      <c r="R2614" t="s">
        <v>8354</v>
      </c>
      <c r="S2614" s="9">
        <f t="shared" si="162"/>
        <v>41981.934837962959</v>
      </c>
      <c r="T2614" s="9">
        <f t="shared" si="163"/>
        <v>42012.934837962959</v>
      </c>
    </row>
    <row r="2615" spans="1:20" ht="43.5" x14ac:dyDescent="0.35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160"/>
        <v>101</v>
      </c>
      <c r="P2615">
        <f t="shared" si="161"/>
        <v>270.57</v>
      </c>
      <c r="Q2615" t="s">
        <v>8318</v>
      </c>
      <c r="R2615" t="s">
        <v>8354</v>
      </c>
      <c r="S2615" s="9">
        <f t="shared" si="162"/>
        <v>41143.609884259255</v>
      </c>
      <c r="T2615" s="9">
        <f t="shared" si="163"/>
        <v>41173.609884259255</v>
      </c>
    </row>
    <row r="2616" spans="1:20" ht="43.5" x14ac:dyDescent="0.35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9">
        <f t="shared" si="162"/>
        <v>41730.500138888885</v>
      </c>
      <c r="T2616" s="9">
        <f t="shared" si="163"/>
        <v>41759</v>
      </c>
    </row>
    <row r="2617" spans="1:20" ht="43.5" x14ac:dyDescent="0.35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160"/>
        <v>170</v>
      </c>
      <c r="P2617">
        <f t="shared" si="161"/>
        <v>47.18</v>
      </c>
      <c r="Q2617" t="s">
        <v>8318</v>
      </c>
      <c r="R2617" t="s">
        <v>8354</v>
      </c>
      <c r="S2617" s="9">
        <f t="shared" si="162"/>
        <v>42453.288935185185</v>
      </c>
      <c r="T2617" s="9">
        <f t="shared" si="163"/>
        <v>42490.291666666664</v>
      </c>
    </row>
    <row r="2618" spans="1:20" ht="43.5" x14ac:dyDescent="0.3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160"/>
        <v>115</v>
      </c>
      <c r="P2618">
        <f t="shared" si="161"/>
        <v>120.31</v>
      </c>
      <c r="Q2618" t="s">
        <v>8318</v>
      </c>
      <c r="R2618" t="s">
        <v>8354</v>
      </c>
      <c r="S2618" s="9">
        <f t="shared" si="162"/>
        <v>42211.786215277774</v>
      </c>
      <c r="T2618" s="9">
        <f t="shared" si="163"/>
        <v>42241.786215277774</v>
      </c>
    </row>
    <row r="2619" spans="1:20" ht="43.5" x14ac:dyDescent="0.35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160"/>
        <v>878</v>
      </c>
      <c r="P2619">
        <f t="shared" si="161"/>
        <v>27.6</v>
      </c>
      <c r="Q2619" t="s">
        <v>8318</v>
      </c>
      <c r="R2619" t="s">
        <v>8354</v>
      </c>
      <c r="S2619" s="9">
        <f t="shared" si="162"/>
        <v>41902.666099537033</v>
      </c>
      <c r="T2619" s="9">
        <f t="shared" si="163"/>
        <v>41932.666099537033</v>
      </c>
    </row>
    <row r="2620" spans="1:20" ht="29" x14ac:dyDescent="0.35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160"/>
        <v>105</v>
      </c>
      <c r="P2620">
        <f t="shared" si="161"/>
        <v>205.3</v>
      </c>
      <c r="Q2620" t="s">
        <v>8318</v>
      </c>
      <c r="R2620" t="s">
        <v>8354</v>
      </c>
      <c r="S2620" s="9">
        <f t="shared" si="162"/>
        <v>42279.584039351852</v>
      </c>
      <c r="T2620" s="9">
        <f t="shared" si="163"/>
        <v>42339.625706018516</v>
      </c>
    </row>
    <row r="2621" spans="1:20" ht="43.5" x14ac:dyDescent="0.35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160"/>
        <v>188</v>
      </c>
      <c r="P2621">
        <f t="shared" si="161"/>
        <v>35.549999999999997</v>
      </c>
      <c r="Q2621" t="s">
        <v>8318</v>
      </c>
      <c r="R2621" t="s">
        <v>8354</v>
      </c>
      <c r="S2621" s="9">
        <f t="shared" si="162"/>
        <v>42273.67597222222</v>
      </c>
      <c r="T2621" s="9">
        <f t="shared" si="163"/>
        <v>42300.249999999993</v>
      </c>
    </row>
    <row r="2622" spans="1:20" ht="43.5" x14ac:dyDescent="0.35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160"/>
        <v>144</v>
      </c>
      <c r="P2622">
        <f t="shared" si="161"/>
        <v>74.64</v>
      </c>
      <c r="Q2622" t="s">
        <v>8318</v>
      </c>
      <c r="R2622" t="s">
        <v>8354</v>
      </c>
      <c r="S2622" s="9">
        <f t="shared" si="162"/>
        <v>42250.958819444444</v>
      </c>
      <c r="T2622" s="9">
        <f t="shared" si="163"/>
        <v>42287.833333333336</v>
      </c>
    </row>
    <row r="2623" spans="1:20" ht="43.5" x14ac:dyDescent="0.35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160"/>
        <v>146</v>
      </c>
      <c r="P2623">
        <f t="shared" si="161"/>
        <v>47.06</v>
      </c>
      <c r="Q2623" t="s">
        <v>8318</v>
      </c>
      <c r="R2623" t="s">
        <v>8354</v>
      </c>
      <c r="S2623" s="9">
        <f t="shared" si="162"/>
        <v>42115.539212962962</v>
      </c>
      <c r="T2623" s="9">
        <f t="shared" si="163"/>
        <v>42145.539212962962</v>
      </c>
    </row>
    <row r="2624" spans="1:20" ht="43.5" x14ac:dyDescent="0.35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160"/>
        <v>131</v>
      </c>
      <c r="P2624">
        <f t="shared" si="161"/>
        <v>26.59</v>
      </c>
      <c r="Q2624" t="s">
        <v>8318</v>
      </c>
      <c r="R2624" t="s">
        <v>8354</v>
      </c>
      <c r="S2624" s="9">
        <f t="shared" si="162"/>
        <v>42689.534907407404</v>
      </c>
      <c r="T2624" s="9">
        <f t="shared" si="163"/>
        <v>42734.534907407404</v>
      </c>
    </row>
    <row r="2625" spans="1:20" ht="43.5" x14ac:dyDescent="0.35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160"/>
        <v>114</v>
      </c>
      <c r="P2625">
        <f t="shared" si="161"/>
        <v>36.770000000000003</v>
      </c>
      <c r="Q2625" t="s">
        <v>8318</v>
      </c>
      <c r="R2625" t="s">
        <v>8354</v>
      </c>
      <c r="S2625" s="9">
        <f t="shared" si="162"/>
        <v>42692.048217592594</v>
      </c>
      <c r="T2625" s="9">
        <f t="shared" si="163"/>
        <v>42706.048217592594</v>
      </c>
    </row>
    <row r="2626" spans="1:20" ht="43.5" x14ac:dyDescent="0.35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ref="O2626:O2689" si="164">ROUND((E2626/D2626)*100,0)</f>
        <v>1379</v>
      </c>
      <c r="P2626">
        <f t="shared" ref="P2626:P2689" si="165">ROUND(E2626/L2626,2)</f>
        <v>31.82</v>
      </c>
      <c r="Q2626" t="s">
        <v>8318</v>
      </c>
      <c r="R2626" t="s">
        <v>8354</v>
      </c>
      <c r="S2626" s="9">
        <f t="shared" si="162"/>
        <v>41144.213217592587</v>
      </c>
      <c r="T2626" s="9">
        <f t="shared" si="163"/>
        <v>41165.213217592587</v>
      </c>
    </row>
    <row r="2627" spans="1:20" ht="43.5" x14ac:dyDescent="0.35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si="164"/>
        <v>956</v>
      </c>
      <c r="P2627">
        <f t="shared" si="165"/>
        <v>27.58</v>
      </c>
      <c r="Q2627" t="s">
        <v>8318</v>
      </c>
      <c r="R2627" t="s">
        <v>8354</v>
      </c>
      <c r="S2627" s="9">
        <f t="shared" ref="S2627:S2690" si="166">(J2627/86400)+25569+(-5/24)</f>
        <v>42658.601944444446</v>
      </c>
      <c r="T2627" s="9">
        <f t="shared" ref="T2627:T2690" si="167">(I2627/86400)+25569+(-5/24)</f>
        <v>42683.643611111103</v>
      </c>
    </row>
    <row r="2628" spans="1:20" ht="43.5" x14ac:dyDescent="0.3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164"/>
        <v>112</v>
      </c>
      <c r="P2628">
        <f t="shared" si="165"/>
        <v>56</v>
      </c>
      <c r="Q2628" t="s">
        <v>8318</v>
      </c>
      <c r="R2628" t="s">
        <v>8354</v>
      </c>
      <c r="S2628" s="9">
        <f t="shared" si="166"/>
        <v>42128.41978009259</v>
      </c>
      <c r="T2628" s="9">
        <f t="shared" si="167"/>
        <v>42158.41978009259</v>
      </c>
    </row>
    <row r="2629" spans="1:20" ht="43.5" x14ac:dyDescent="0.35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164"/>
        <v>647</v>
      </c>
      <c r="P2629">
        <f t="shared" si="165"/>
        <v>21.56</v>
      </c>
      <c r="Q2629" t="s">
        <v>8318</v>
      </c>
      <c r="R2629" t="s">
        <v>8354</v>
      </c>
      <c r="S2629" s="9">
        <f t="shared" si="166"/>
        <v>42304.621076388888</v>
      </c>
      <c r="T2629" s="9">
        <f t="shared" si="167"/>
        <v>42334.662743055553</v>
      </c>
    </row>
    <row r="2630" spans="1:20" ht="29" x14ac:dyDescent="0.35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164"/>
        <v>110</v>
      </c>
      <c r="P2630">
        <f t="shared" si="165"/>
        <v>44.1</v>
      </c>
      <c r="Q2630" t="s">
        <v>8318</v>
      </c>
      <c r="R2630" t="s">
        <v>8354</v>
      </c>
      <c r="S2630" s="9">
        <f t="shared" si="166"/>
        <v>41953.757719907408</v>
      </c>
      <c r="T2630" s="9">
        <f t="shared" si="167"/>
        <v>41973.757719907408</v>
      </c>
    </row>
    <row r="2631" spans="1:20" ht="29" x14ac:dyDescent="0.35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164"/>
        <v>128</v>
      </c>
      <c r="P2631">
        <f t="shared" si="165"/>
        <v>63.87</v>
      </c>
      <c r="Q2631" t="s">
        <v>8318</v>
      </c>
      <c r="R2631" t="s">
        <v>8354</v>
      </c>
      <c r="S2631" s="9">
        <f t="shared" si="166"/>
        <v>42108.330115740733</v>
      </c>
      <c r="T2631" s="9">
        <f t="shared" si="167"/>
        <v>42138.330115740733</v>
      </c>
    </row>
    <row r="2632" spans="1:20" ht="43.5" x14ac:dyDescent="0.35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164"/>
        <v>158</v>
      </c>
      <c r="P2632">
        <f t="shared" si="165"/>
        <v>38.99</v>
      </c>
      <c r="Q2632" t="s">
        <v>8318</v>
      </c>
      <c r="R2632" t="s">
        <v>8354</v>
      </c>
      <c r="S2632" s="9">
        <f t="shared" si="166"/>
        <v>42523.897129629629</v>
      </c>
      <c r="T2632" s="9">
        <f t="shared" si="167"/>
        <v>42551.208333333336</v>
      </c>
    </row>
    <row r="2633" spans="1:20" ht="29" x14ac:dyDescent="0.3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164"/>
        <v>115</v>
      </c>
      <c r="P2633">
        <f t="shared" si="165"/>
        <v>80.19</v>
      </c>
      <c r="Q2633" t="s">
        <v>8318</v>
      </c>
      <c r="R2633" t="s">
        <v>8354</v>
      </c>
      <c r="S2633" s="9">
        <f t="shared" si="166"/>
        <v>42217.960960648146</v>
      </c>
      <c r="T2633" s="9">
        <f t="shared" si="167"/>
        <v>42245.960960648146</v>
      </c>
    </row>
    <row r="2634" spans="1:20" ht="29" x14ac:dyDescent="0.3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164"/>
        <v>137</v>
      </c>
      <c r="P2634">
        <f t="shared" si="165"/>
        <v>34.9</v>
      </c>
      <c r="Q2634" t="s">
        <v>8318</v>
      </c>
      <c r="R2634" t="s">
        <v>8354</v>
      </c>
      <c r="S2634" s="9">
        <f t="shared" si="166"/>
        <v>42493.853460648148</v>
      </c>
      <c r="T2634" s="9">
        <f t="shared" si="167"/>
        <v>42518.853460648148</v>
      </c>
    </row>
    <row r="2635" spans="1:20" ht="43.5" x14ac:dyDescent="0.35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164"/>
        <v>355</v>
      </c>
      <c r="P2635">
        <f t="shared" si="165"/>
        <v>89.1</v>
      </c>
      <c r="Q2635" t="s">
        <v>8318</v>
      </c>
      <c r="R2635" t="s">
        <v>8354</v>
      </c>
      <c r="S2635" s="9">
        <f t="shared" si="166"/>
        <v>41667.614953703705</v>
      </c>
      <c r="T2635" s="9">
        <f t="shared" si="167"/>
        <v>41697.75</v>
      </c>
    </row>
    <row r="2636" spans="1:20" ht="43.5" x14ac:dyDescent="0.3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164"/>
        <v>106</v>
      </c>
      <c r="P2636">
        <f t="shared" si="165"/>
        <v>39.44</v>
      </c>
      <c r="Q2636" t="s">
        <v>8318</v>
      </c>
      <c r="R2636" t="s">
        <v>8354</v>
      </c>
      <c r="S2636" s="9">
        <f t="shared" si="166"/>
        <v>42612.448159722218</v>
      </c>
      <c r="T2636" s="9">
        <f t="shared" si="167"/>
        <v>42642.448159722218</v>
      </c>
    </row>
    <row r="2637" spans="1:20" ht="43.5" x14ac:dyDescent="0.35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164"/>
        <v>100</v>
      </c>
      <c r="P2637">
        <f t="shared" si="165"/>
        <v>136.9</v>
      </c>
      <c r="Q2637" t="s">
        <v>8318</v>
      </c>
      <c r="R2637" t="s">
        <v>8354</v>
      </c>
      <c r="S2637" s="9">
        <f t="shared" si="166"/>
        <v>42037.742604166669</v>
      </c>
      <c r="T2637" s="9">
        <f t="shared" si="167"/>
        <v>42072.700937499998</v>
      </c>
    </row>
    <row r="2638" spans="1:20" ht="43.5" x14ac:dyDescent="0.35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164"/>
        <v>187</v>
      </c>
      <c r="P2638">
        <f t="shared" si="165"/>
        <v>37.46</v>
      </c>
      <c r="Q2638" t="s">
        <v>8318</v>
      </c>
      <c r="R2638" t="s">
        <v>8354</v>
      </c>
      <c r="S2638" s="9">
        <f t="shared" si="166"/>
        <v>42636.406412037039</v>
      </c>
      <c r="T2638" s="9">
        <f t="shared" si="167"/>
        <v>42658.833333333336</v>
      </c>
    </row>
    <row r="2639" spans="1:20" ht="29" x14ac:dyDescent="0.35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164"/>
        <v>166</v>
      </c>
      <c r="P2639">
        <f t="shared" si="165"/>
        <v>31.96</v>
      </c>
      <c r="Q2639" t="s">
        <v>8318</v>
      </c>
      <c r="R2639" t="s">
        <v>8354</v>
      </c>
      <c r="S2639" s="9">
        <f t="shared" si="166"/>
        <v>42639.341145833336</v>
      </c>
      <c r="T2639" s="9">
        <f t="shared" si="167"/>
        <v>42655.341145833336</v>
      </c>
    </row>
    <row r="2640" spans="1:20" ht="43.5" x14ac:dyDescent="0.3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164"/>
        <v>102</v>
      </c>
      <c r="P2640">
        <f t="shared" si="165"/>
        <v>25.21</v>
      </c>
      <c r="Q2640" t="s">
        <v>8318</v>
      </c>
      <c r="R2640" t="s">
        <v>8354</v>
      </c>
      <c r="S2640" s="9">
        <f t="shared" si="166"/>
        <v>41989.70480324074</v>
      </c>
      <c r="T2640" s="9">
        <f t="shared" si="167"/>
        <v>42019.70480324074</v>
      </c>
    </row>
    <row r="2641" spans="1:20" ht="43.5" x14ac:dyDescent="0.35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164"/>
        <v>164</v>
      </c>
      <c r="P2641">
        <f t="shared" si="165"/>
        <v>10.039999999999999</v>
      </c>
      <c r="Q2641" t="s">
        <v>8318</v>
      </c>
      <c r="R2641" t="s">
        <v>8354</v>
      </c>
      <c r="S2641" s="9">
        <f t="shared" si="166"/>
        <v>42024.656805555554</v>
      </c>
      <c r="T2641" s="9">
        <f t="shared" si="167"/>
        <v>42054.656805555554</v>
      </c>
    </row>
    <row r="2642" spans="1:20" ht="58" x14ac:dyDescent="0.35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164"/>
        <v>106</v>
      </c>
      <c r="P2642">
        <f t="shared" si="165"/>
        <v>45.94</v>
      </c>
      <c r="Q2642" t="s">
        <v>8318</v>
      </c>
      <c r="R2642" t="s">
        <v>8354</v>
      </c>
      <c r="S2642" s="9">
        <f t="shared" si="166"/>
        <v>42102.952245370368</v>
      </c>
      <c r="T2642" s="9">
        <f t="shared" si="167"/>
        <v>42162.952245370368</v>
      </c>
    </row>
    <row r="2643" spans="1:20" ht="29" hidden="1" x14ac:dyDescent="0.35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9">
        <f t="shared" si="166"/>
        <v>41880.618784722217</v>
      </c>
      <c r="T2643" s="9">
        <f t="shared" si="167"/>
        <v>41897.631249999999</v>
      </c>
    </row>
    <row r="2644" spans="1:20" ht="58" hidden="1" x14ac:dyDescent="0.35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9">
        <f t="shared" si="166"/>
        <v>42536.03828703703</v>
      </c>
      <c r="T2644" s="9">
        <f t="shared" si="167"/>
        <v>42566.081249999996</v>
      </c>
    </row>
    <row r="2645" spans="1:20" ht="43.5" hidden="1" x14ac:dyDescent="0.35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164"/>
        <v>34</v>
      </c>
      <c r="P2645">
        <f t="shared" si="165"/>
        <v>223.58</v>
      </c>
      <c r="Q2645" t="s">
        <v>8318</v>
      </c>
      <c r="R2645" t="s">
        <v>8354</v>
      </c>
      <c r="S2645" s="9">
        <f t="shared" si="166"/>
        <v>42689.374016203707</v>
      </c>
      <c r="T2645" s="9">
        <f t="shared" si="167"/>
        <v>42725.124305555553</v>
      </c>
    </row>
    <row r="2646" spans="1:20" ht="43.5" hidden="1" x14ac:dyDescent="0.3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164"/>
        <v>2</v>
      </c>
      <c r="P2646">
        <f t="shared" si="165"/>
        <v>39.479999999999997</v>
      </c>
      <c r="Q2646" t="s">
        <v>8318</v>
      </c>
      <c r="R2646" t="s">
        <v>8354</v>
      </c>
      <c r="S2646" s="9">
        <f t="shared" si="166"/>
        <v>42774.583738425928</v>
      </c>
      <c r="T2646" s="9">
        <f t="shared" si="167"/>
        <v>42804.583738425928</v>
      </c>
    </row>
    <row r="2647" spans="1:20" ht="43.5" hidden="1" x14ac:dyDescent="0.35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164"/>
        <v>11</v>
      </c>
      <c r="P2647">
        <f t="shared" si="165"/>
        <v>91.3</v>
      </c>
      <c r="Q2647" t="s">
        <v>8318</v>
      </c>
      <c r="R2647" t="s">
        <v>8354</v>
      </c>
      <c r="S2647" s="9">
        <f t="shared" si="166"/>
        <v>41921.634293981479</v>
      </c>
      <c r="T2647" s="9">
        <f t="shared" si="167"/>
        <v>41951.675960648143</v>
      </c>
    </row>
    <row r="2648" spans="1:20" ht="43.5" hidden="1" x14ac:dyDescent="0.3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164"/>
        <v>8</v>
      </c>
      <c r="P2648">
        <f t="shared" si="165"/>
        <v>78.67</v>
      </c>
      <c r="Q2648" t="s">
        <v>8318</v>
      </c>
      <c r="R2648" t="s">
        <v>8354</v>
      </c>
      <c r="S2648" s="9">
        <f t="shared" si="166"/>
        <v>42226.10496527778</v>
      </c>
      <c r="T2648" s="9">
        <f t="shared" si="167"/>
        <v>42256.10496527778</v>
      </c>
    </row>
    <row r="2649" spans="1:20" ht="43.5" hidden="1" x14ac:dyDescent="0.35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164"/>
        <v>1</v>
      </c>
      <c r="P2649">
        <f t="shared" si="165"/>
        <v>12</v>
      </c>
      <c r="Q2649" t="s">
        <v>8318</v>
      </c>
      <c r="R2649" t="s">
        <v>8354</v>
      </c>
      <c r="S2649" s="9">
        <f t="shared" si="166"/>
        <v>42200.053460648145</v>
      </c>
      <c r="T2649" s="9">
        <f t="shared" si="167"/>
        <v>42230.053460648145</v>
      </c>
    </row>
    <row r="2650" spans="1:20" ht="43.5" hidden="1" x14ac:dyDescent="0.35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164"/>
        <v>1</v>
      </c>
      <c r="P2650">
        <f t="shared" si="165"/>
        <v>17.670000000000002</v>
      </c>
      <c r="Q2650" t="s">
        <v>8318</v>
      </c>
      <c r="R2650" t="s">
        <v>8354</v>
      </c>
      <c r="S2650" s="9">
        <f t="shared" si="166"/>
        <v>42408.506481481476</v>
      </c>
      <c r="T2650" s="9">
        <f t="shared" si="167"/>
        <v>42438.506481481476</v>
      </c>
    </row>
    <row r="2651" spans="1:20" hidden="1" x14ac:dyDescent="0.35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164"/>
        <v>0</v>
      </c>
      <c r="P2651">
        <f t="shared" si="165"/>
        <v>41.33</v>
      </c>
      <c r="Q2651" t="s">
        <v>8318</v>
      </c>
      <c r="R2651" t="s">
        <v>8354</v>
      </c>
      <c r="S2651" s="9">
        <f t="shared" si="166"/>
        <v>42341.788668981484</v>
      </c>
      <c r="T2651" s="9">
        <f t="shared" si="167"/>
        <v>42401.788668981484</v>
      </c>
    </row>
    <row r="2652" spans="1:20" ht="43.5" hidden="1" x14ac:dyDescent="0.35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164"/>
        <v>1</v>
      </c>
      <c r="P2652">
        <f t="shared" si="165"/>
        <v>71.599999999999994</v>
      </c>
      <c r="Q2652" t="s">
        <v>8318</v>
      </c>
      <c r="R2652" t="s">
        <v>8354</v>
      </c>
      <c r="S2652" s="9">
        <f t="shared" si="166"/>
        <v>42695.416006944441</v>
      </c>
      <c r="T2652" s="9">
        <f t="shared" si="167"/>
        <v>42725.416006944441</v>
      </c>
    </row>
    <row r="2653" spans="1:20" ht="43.5" hidden="1" x14ac:dyDescent="0.35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164"/>
        <v>2</v>
      </c>
      <c r="P2653">
        <f t="shared" si="165"/>
        <v>307.82</v>
      </c>
      <c r="Q2653" t="s">
        <v>8318</v>
      </c>
      <c r="R2653" t="s">
        <v>8354</v>
      </c>
      <c r="S2653" s="9">
        <f t="shared" si="166"/>
        <v>42327.597326388888</v>
      </c>
      <c r="T2653" s="9">
        <f t="shared" si="167"/>
        <v>42355.597326388888</v>
      </c>
    </row>
    <row r="2654" spans="1:20" ht="43.5" hidden="1" x14ac:dyDescent="0.35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164"/>
        <v>1</v>
      </c>
      <c r="P2654">
        <f t="shared" si="165"/>
        <v>80.45</v>
      </c>
      <c r="Q2654" t="s">
        <v>8318</v>
      </c>
      <c r="R2654" t="s">
        <v>8354</v>
      </c>
      <c r="S2654" s="9">
        <f t="shared" si="166"/>
        <v>41952.950520833336</v>
      </c>
      <c r="T2654" s="9">
        <f t="shared" si="167"/>
        <v>41982.950520833336</v>
      </c>
    </row>
    <row r="2655" spans="1:20" ht="43.5" hidden="1" x14ac:dyDescent="0.3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164"/>
        <v>12</v>
      </c>
      <c r="P2655">
        <f t="shared" si="165"/>
        <v>83.94</v>
      </c>
      <c r="Q2655" t="s">
        <v>8318</v>
      </c>
      <c r="R2655" t="s">
        <v>8354</v>
      </c>
      <c r="S2655" s="9">
        <f t="shared" si="166"/>
        <v>41771.443599537037</v>
      </c>
      <c r="T2655" s="9">
        <f t="shared" si="167"/>
        <v>41802.958333333328</v>
      </c>
    </row>
    <row r="2656" spans="1:20" ht="43.5" hidden="1" x14ac:dyDescent="0.35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164"/>
        <v>0</v>
      </c>
      <c r="P2656">
        <f t="shared" si="165"/>
        <v>8.5</v>
      </c>
      <c r="Q2656" t="s">
        <v>8318</v>
      </c>
      <c r="R2656" t="s">
        <v>8354</v>
      </c>
      <c r="S2656" s="9">
        <f t="shared" si="166"/>
        <v>42055.392662037033</v>
      </c>
      <c r="T2656" s="9">
        <f t="shared" si="167"/>
        <v>42115.350995370369</v>
      </c>
    </row>
    <row r="2657" spans="1:20" hidden="1" x14ac:dyDescent="0.35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164"/>
        <v>21</v>
      </c>
      <c r="P2657">
        <f t="shared" si="165"/>
        <v>73.37</v>
      </c>
      <c r="Q2657" t="s">
        <v>8318</v>
      </c>
      <c r="R2657" t="s">
        <v>8354</v>
      </c>
      <c r="S2657" s="9">
        <f t="shared" si="166"/>
        <v>42381.657951388886</v>
      </c>
      <c r="T2657" s="9">
        <f t="shared" si="167"/>
        <v>42409.624999999993</v>
      </c>
    </row>
    <row r="2658" spans="1:20" ht="29" hidden="1" x14ac:dyDescent="0.35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164"/>
        <v>11</v>
      </c>
      <c r="P2658">
        <f t="shared" si="165"/>
        <v>112.86</v>
      </c>
      <c r="Q2658" t="s">
        <v>8318</v>
      </c>
      <c r="R2658" t="s">
        <v>8354</v>
      </c>
      <c r="S2658" s="9">
        <f t="shared" si="166"/>
        <v>42767.480185185188</v>
      </c>
      <c r="T2658" s="9">
        <f t="shared" si="167"/>
        <v>42806.583333333336</v>
      </c>
    </row>
    <row r="2659" spans="1:20" ht="43.5" hidden="1" x14ac:dyDescent="0.35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164"/>
        <v>19</v>
      </c>
      <c r="P2659">
        <f t="shared" si="165"/>
        <v>95.28</v>
      </c>
      <c r="Q2659" t="s">
        <v>8318</v>
      </c>
      <c r="R2659" t="s">
        <v>8354</v>
      </c>
      <c r="S2659" s="9">
        <f t="shared" si="166"/>
        <v>42551.720520833333</v>
      </c>
      <c r="T2659" s="9">
        <f t="shared" si="167"/>
        <v>42584.854166666664</v>
      </c>
    </row>
    <row r="2660" spans="1:20" ht="43.5" hidden="1" x14ac:dyDescent="0.3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164"/>
        <v>0</v>
      </c>
      <c r="P2660">
        <f t="shared" si="165"/>
        <v>22.75</v>
      </c>
      <c r="Q2660" t="s">
        <v>8318</v>
      </c>
      <c r="R2660" t="s">
        <v>8354</v>
      </c>
      <c r="S2660" s="9">
        <f t="shared" si="166"/>
        <v>42551.675856481474</v>
      </c>
      <c r="T2660" s="9">
        <f t="shared" si="167"/>
        <v>42581.675856481474</v>
      </c>
    </row>
    <row r="2661" spans="1:20" hidden="1" x14ac:dyDescent="0.35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164"/>
        <v>3</v>
      </c>
      <c r="P2661">
        <f t="shared" si="165"/>
        <v>133.30000000000001</v>
      </c>
      <c r="Q2661" t="s">
        <v>8318</v>
      </c>
      <c r="R2661" t="s">
        <v>8354</v>
      </c>
      <c r="S2661" s="9">
        <f t="shared" si="166"/>
        <v>42081.861226851848</v>
      </c>
      <c r="T2661" s="9">
        <f t="shared" si="167"/>
        <v>42111.861226851848</v>
      </c>
    </row>
    <row r="2662" spans="1:20" ht="43.5" hidden="1" x14ac:dyDescent="0.35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164"/>
        <v>0</v>
      </c>
      <c r="P2662">
        <f t="shared" si="165"/>
        <v>3.8</v>
      </c>
      <c r="Q2662" t="s">
        <v>8318</v>
      </c>
      <c r="R2662" t="s">
        <v>8354</v>
      </c>
      <c r="S2662" s="9">
        <f t="shared" si="166"/>
        <v>42272.504837962959</v>
      </c>
      <c r="T2662" s="9">
        <f t="shared" si="167"/>
        <v>42332.546504629623</v>
      </c>
    </row>
    <row r="2663" spans="1:20" ht="43.5" x14ac:dyDescent="0.3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164"/>
        <v>103</v>
      </c>
      <c r="P2663">
        <f t="shared" si="165"/>
        <v>85.75</v>
      </c>
      <c r="Q2663" t="s">
        <v>8318</v>
      </c>
      <c r="R2663" t="s">
        <v>8355</v>
      </c>
      <c r="S2663" s="9">
        <f t="shared" si="166"/>
        <v>41542.750115740739</v>
      </c>
      <c r="T2663" s="9">
        <f t="shared" si="167"/>
        <v>41572.750115740739</v>
      </c>
    </row>
    <row r="2664" spans="1:20" ht="43.5" x14ac:dyDescent="0.3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164"/>
        <v>107</v>
      </c>
      <c r="P2664">
        <f t="shared" si="165"/>
        <v>267</v>
      </c>
      <c r="Q2664" t="s">
        <v>8318</v>
      </c>
      <c r="R2664" t="s">
        <v>8355</v>
      </c>
      <c r="S2664" s="9">
        <f t="shared" si="166"/>
        <v>42207.538344907407</v>
      </c>
      <c r="T2664" s="9">
        <f t="shared" si="167"/>
        <v>42237.538344907407</v>
      </c>
    </row>
    <row r="2665" spans="1:20" ht="43.5" x14ac:dyDescent="0.35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164"/>
        <v>105</v>
      </c>
      <c r="P2665">
        <f t="shared" si="165"/>
        <v>373.56</v>
      </c>
      <c r="Q2665" t="s">
        <v>8318</v>
      </c>
      <c r="R2665" t="s">
        <v>8355</v>
      </c>
      <c r="S2665" s="9">
        <f t="shared" si="166"/>
        <v>42222.41443287037</v>
      </c>
      <c r="T2665" s="9">
        <f t="shared" si="167"/>
        <v>42251.416666666664</v>
      </c>
    </row>
    <row r="2666" spans="1:20" ht="43.5" x14ac:dyDescent="0.35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164"/>
        <v>103</v>
      </c>
      <c r="P2666">
        <f t="shared" si="165"/>
        <v>174.04</v>
      </c>
      <c r="Q2666" t="s">
        <v>8318</v>
      </c>
      <c r="R2666" t="s">
        <v>8355</v>
      </c>
      <c r="S2666" s="9">
        <f t="shared" si="166"/>
        <v>42312.817094907405</v>
      </c>
      <c r="T2666" s="9">
        <f t="shared" si="167"/>
        <v>42347.082638888889</v>
      </c>
    </row>
    <row r="2667" spans="1:20" ht="43.5" x14ac:dyDescent="0.35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164"/>
        <v>123</v>
      </c>
      <c r="P2667">
        <f t="shared" si="165"/>
        <v>93.7</v>
      </c>
      <c r="Q2667" t="s">
        <v>8318</v>
      </c>
      <c r="R2667" t="s">
        <v>8355</v>
      </c>
      <c r="S2667" s="9">
        <f t="shared" si="166"/>
        <v>42083.687199074069</v>
      </c>
      <c r="T2667" s="9">
        <f t="shared" si="167"/>
        <v>42128.687199074069</v>
      </c>
    </row>
    <row r="2668" spans="1:20" ht="43.5" x14ac:dyDescent="0.35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164"/>
        <v>159</v>
      </c>
      <c r="P2668">
        <f t="shared" si="165"/>
        <v>77.33</v>
      </c>
      <c r="Q2668" t="s">
        <v>8318</v>
      </c>
      <c r="R2668" t="s">
        <v>8355</v>
      </c>
      <c r="S2668" s="9">
        <f t="shared" si="166"/>
        <v>42235.55600694444</v>
      </c>
      <c r="T2668" s="9">
        <f t="shared" si="167"/>
        <v>42272.666666666664</v>
      </c>
    </row>
    <row r="2669" spans="1:20" ht="43.5" x14ac:dyDescent="0.35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164"/>
        <v>111</v>
      </c>
      <c r="P2669">
        <f t="shared" si="165"/>
        <v>92.22</v>
      </c>
      <c r="Q2669" t="s">
        <v>8318</v>
      </c>
      <c r="R2669" t="s">
        <v>8355</v>
      </c>
      <c r="S2669" s="9">
        <f t="shared" si="166"/>
        <v>42380.717777777776</v>
      </c>
      <c r="T2669" s="9">
        <f t="shared" si="167"/>
        <v>42410.717777777776</v>
      </c>
    </row>
    <row r="2670" spans="1:20" ht="29" x14ac:dyDescent="0.35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164"/>
        <v>171</v>
      </c>
      <c r="P2670">
        <f t="shared" si="165"/>
        <v>60.96</v>
      </c>
      <c r="Q2670" t="s">
        <v>8318</v>
      </c>
      <c r="R2670" t="s">
        <v>8355</v>
      </c>
      <c r="S2670" s="9">
        <f t="shared" si="166"/>
        <v>42275.380381944444</v>
      </c>
      <c r="T2670" s="9">
        <f t="shared" si="167"/>
        <v>42317.397222222215</v>
      </c>
    </row>
    <row r="2671" spans="1:20" ht="43.5" x14ac:dyDescent="0.35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164"/>
        <v>125</v>
      </c>
      <c r="P2671">
        <f t="shared" si="165"/>
        <v>91</v>
      </c>
      <c r="Q2671" t="s">
        <v>8318</v>
      </c>
      <c r="R2671" t="s">
        <v>8355</v>
      </c>
      <c r="S2671" s="9">
        <f t="shared" si="166"/>
        <v>42318.827499999992</v>
      </c>
      <c r="T2671" s="9">
        <f t="shared" si="167"/>
        <v>42378.827499999992</v>
      </c>
    </row>
    <row r="2672" spans="1:20" ht="43.5" hidden="1" x14ac:dyDescent="0.35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164"/>
        <v>6</v>
      </c>
      <c r="P2672">
        <f t="shared" si="165"/>
        <v>41.58</v>
      </c>
      <c r="Q2672" t="s">
        <v>8318</v>
      </c>
      <c r="R2672" t="s">
        <v>8355</v>
      </c>
      <c r="S2672" s="9">
        <f t="shared" si="166"/>
        <v>41820.812268518515</v>
      </c>
      <c r="T2672" s="9">
        <f t="shared" si="167"/>
        <v>41848.812268518515</v>
      </c>
    </row>
    <row r="2673" spans="1:20" ht="43.5" hidden="1" x14ac:dyDescent="0.3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164"/>
        <v>11</v>
      </c>
      <c r="P2673">
        <f t="shared" si="165"/>
        <v>33.76</v>
      </c>
      <c r="Q2673" t="s">
        <v>8318</v>
      </c>
      <c r="R2673" t="s">
        <v>8355</v>
      </c>
      <c r="S2673" s="9">
        <f t="shared" si="166"/>
        <v>41962.54069444444</v>
      </c>
      <c r="T2673" s="9">
        <f t="shared" si="167"/>
        <v>41992.609722222223</v>
      </c>
    </row>
    <row r="2674" spans="1:20" ht="43.5" hidden="1" x14ac:dyDescent="0.35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164"/>
        <v>33</v>
      </c>
      <c r="P2674">
        <f t="shared" si="165"/>
        <v>70.62</v>
      </c>
      <c r="Q2674" t="s">
        <v>8318</v>
      </c>
      <c r="R2674" t="s">
        <v>8355</v>
      </c>
      <c r="S2674" s="9">
        <f t="shared" si="166"/>
        <v>42344.675810185181</v>
      </c>
      <c r="T2674" s="9">
        <f t="shared" si="167"/>
        <v>42366.041666666664</v>
      </c>
    </row>
    <row r="2675" spans="1:20" ht="43.5" hidden="1" x14ac:dyDescent="0.35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164"/>
        <v>28</v>
      </c>
      <c r="P2675">
        <f t="shared" si="165"/>
        <v>167.15</v>
      </c>
      <c r="Q2675" t="s">
        <v>8318</v>
      </c>
      <c r="R2675" t="s">
        <v>8355</v>
      </c>
      <c r="S2675" s="9">
        <f t="shared" si="166"/>
        <v>41912.333321759259</v>
      </c>
      <c r="T2675" s="9">
        <f t="shared" si="167"/>
        <v>41941.739583333328</v>
      </c>
    </row>
    <row r="2676" spans="1:20" ht="58" hidden="1" x14ac:dyDescent="0.35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164"/>
        <v>63</v>
      </c>
      <c r="P2676">
        <f t="shared" si="165"/>
        <v>128.62</v>
      </c>
      <c r="Q2676" t="s">
        <v>8318</v>
      </c>
      <c r="R2676" t="s">
        <v>8355</v>
      </c>
      <c r="S2676" s="9">
        <f t="shared" si="166"/>
        <v>42529.424421296295</v>
      </c>
      <c r="T2676" s="9">
        <f t="shared" si="167"/>
        <v>42555.999305555553</v>
      </c>
    </row>
    <row r="2677" spans="1:20" ht="43.5" hidden="1" x14ac:dyDescent="0.35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164"/>
        <v>8</v>
      </c>
      <c r="P2677">
        <f t="shared" si="165"/>
        <v>65.41</v>
      </c>
      <c r="Q2677" t="s">
        <v>8318</v>
      </c>
      <c r="R2677" t="s">
        <v>8355</v>
      </c>
      <c r="S2677" s="9">
        <f t="shared" si="166"/>
        <v>41923.649178240739</v>
      </c>
      <c r="T2677" s="9">
        <f t="shared" si="167"/>
        <v>41953.690844907404</v>
      </c>
    </row>
    <row r="2678" spans="1:20" ht="43.5" hidden="1" x14ac:dyDescent="0.35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164"/>
        <v>50</v>
      </c>
      <c r="P2678">
        <f t="shared" si="165"/>
        <v>117.56</v>
      </c>
      <c r="Q2678" t="s">
        <v>8318</v>
      </c>
      <c r="R2678" t="s">
        <v>8355</v>
      </c>
      <c r="S2678" s="9">
        <f t="shared" si="166"/>
        <v>42482.416365740741</v>
      </c>
      <c r="T2678" s="9">
        <f t="shared" si="167"/>
        <v>42512.416365740741</v>
      </c>
    </row>
    <row r="2679" spans="1:20" ht="43.5" hidden="1" x14ac:dyDescent="0.3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164"/>
        <v>18</v>
      </c>
      <c r="P2679">
        <f t="shared" si="165"/>
        <v>126.48</v>
      </c>
      <c r="Q2679" t="s">
        <v>8318</v>
      </c>
      <c r="R2679" t="s">
        <v>8355</v>
      </c>
      <c r="S2679" s="9">
        <f t="shared" si="166"/>
        <v>41792.821099537039</v>
      </c>
      <c r="T2679" s="9">
        <f t="shared" si="167"/>
        <v>41822.821099537039</v>
      </c>
    </row>
    <row r="2680" spans="1:20" ht="43.5" hidden="1" x14ac:dyDescent="0.35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164"/>
        <v>0</v>
      </c>
      <c r="P2680">
        <f t="shared" si="165"/>
        <v>550</v>
      </c>
      <c r="Q2680" t="s">
        <v>8318</v>
      </c>
      <c r="R2680" t="s">
        <v>8355</v>
      </c>
      <c r="S2680" s="9">
        <f t="shared" si="166"/>
        <v>42241.589872685181</v>
      </c>
      <c r="T2680" s="9">
        <f t="shared" si="167"/>
        <v>42271.589872685181</v>
      </c>
    </row>
    <row r="2681" spans="1:20" ht="43.5" hidden="1" x14ac:dyDescent="0.35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164"/>
        <v>0</v>
      </c>
      <c r="P2681">
        <f t="shared" si="165"/>
        <v>44</v>
      </c>
      <c r="Q2681" t="s">
        <v>8318</v>
      </c>
      <c r="R2681" t="s">
        <v>8355</v>
      </c>
      <c r="S2681" s="9">
        <f t="shared" si="166"/>
        <v>42032.792754629627</v>
      </c>
      <c r="T2681" s="9">
        <f t="shared" si="167"/>
        <v>42062.792754629627</v>
      </c>
    </row>
    <row r="2682" spans="1:20" hidden="1" x14ac:dyDescent="0.35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164"/>
        <v>1</v>
      </c>
      <c r="P2682">
        <f t="shared" si="165"/>
        <v>69</v>
      </c>
      <c r="Q2682" t="s">
        <v>8318</v>
      </c>
      <c r="R2682" t="s">
        <v>8355</v>
      </c>
      <c r="S2682" s="9">
        <f t="shared" si="166"/>
        <v>42436.003368055557</v>
      </c>
      <c r="T2682" s="9">
        <f t="shared" si="167"/>
        <v>42465.961701388886</v>
      </c>
    </row>
    <row r="2683" spans="1:20" ht="43.5" hidden="1" x14ac:dyDescent="0.3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164"/>
        <v>1</v>
      </c>
      <c r="P2683">
        <f t="shared" si="165"/>
        <v>27.5</v>
      </c>
      <c r="Q2683" t="s">
        <v>8335</v>
      </c>
      <c r="R2683" t="s">
        <v>8336</v>
      </c>
      <c r="S2683" s="9">
        <f t="shared" si="166"/>
        <v>41805.686921296292</v>
      </c>
      <c r="T2683" s="9">
        <f t="shared" si="167"/>
        <v>41830.686921296292</v>
      </c>
    </row>
    <row r="2684" spans="1:20" ht="43.5" hidden="1" x14ac:dyDescent="0.3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164"/>
        <v>28</v>
      </c>
      <c r="P2684">
        <f t="shared" si="165"/>
        <v>84.9</v>
      </c>
      <c r="Q2684" t="s">
        <v>8335</v>
      </c>
      <c r="R2684" t="s">
        <v>8336</v>
      </c>
      <c r="S2684" s="9">
        <f t="shared" si="166"/>
        <v>41932.663657407407</v>
      </c>
      <c r="T2684" s="9">
        <f t="shared" si="167"/>
        <v>41965.040972222218</v>
      </c>
    </row>
    <row r="2685" spans="1:20" ht="43.5" hidden="1" x14ac:dyDescent="0.35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164"/>
        <v>0</v>
      </c>
      <c r="P2685">
        <f t="shared" si="165"/>
        <v>12</v>
      </c>
      <c r="Q2685" t="s">
        <v>8335</v>
      </c>
      <c r="R2685" t="s">
        <v>8336</v>
      </c>
      <c r="S2685" s="9">
        <f t="shared" si="166"/>
        <v>42034.546759259254</v>
      </c>
      <c r="T2685" s="9">
        <f t="shared" si="167"/>
        <v>42064.546759259254</v>
      </c>
    </row>
    <row r="2686" spans="1:20" ht="43.5" hidden="1" x14ac:dyDescent="0.35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164"/>
        <v>1</v>
      </c>
      <c r="P2686">
        <f t="shared" si="165"/>
        <v>200</v>
      </c>
      <c r="Q2686" t="s">
        <v>8335</v>
      </c>
      <c r="R2686" t="s">
        <v>8336</v>
      </c>
      <c r="S2686" s="9">
        <f t="shared" si="166"/>
        <v>41820.706307870372</v>
      </c>
      <c r="T2686" s="9">
        <f t="shared" si="167"/>
        <v>41860.706307870372</v>
      </c>
    </row>
    <row r="2687" spans="1:20" ht="43.5" hidden="1" x14ac:dyDescent="0.35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164"/>
        <v>0</v>
      </c>
      <c r="P2687">
        <f t="shared" si="165"/>
        <v>10</v>
      </c>
      <c r="Q2687" t="s">
        <v>8335</v>
      </c>
      <c r="R2687" t="s">
        <v>8336</v>
      </c>
      <c r="S2687" s="9">
        <f t="shared" si="166"/>
        <v>42061.487615740734</v>
      </c>
      <c r="T2687" s="9">
        <f t="shared" si="167"/>
        <v>42121.44594907407</v>
      </c>
    </row>
    <row r="2688" spans="1:20" ht="43.5" hidden="1" x14ac:dyDescent="0.35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9">
        <f t="shared" si="166"/>
        <v>41892.766469907401</v>
      </c>
      <c r="T2688" s="9">
        <f t="shared" si="167"/>
        <v>41912.766469907401</v>
      </c>
    </row>
    <row r="2689" spans="1:20" ht="29" hidden="1" x14ac:dyDescent="0.3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9">
        <f t="shared" si="166"/>
        <v>42154.431921296295</v>
      </c>
      <c r="T2689" s="9">
        <f t="shared" si="167"/>
        <v>42184.431921296295</v>
      </c>
    </row>
    <row r="2690" spans="1:20" ht="29" hidden="1" x14ac:dyDescent="0.35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ref="O2690:O2753" si="168">ROUND((E2690/D2690)*100,0)</f>
        <v>0</v>
      </c>
      <c r="P2690">
        <f t="shared" ref="P2690:P2753" si="169">ROUND(E2690/L2690,2)</f>
        <v>5.29</v>
      </c>
      <c r="Q2690" t="s">
        <v>8335</v>
      </c>
      <c r="R2690" t="s">
        <v>8336</v>
      </c>
      <c r="S2690" s="9">
        <f t="shared" si="166"/>
        <v>42027.910532407404</v>
      </c>
      <c r="T2690" s="9">
        <f t="shared" si="167"/>
        <v>42058.916666666664</v>
      </c>
    </row>
    <row r="2691" spans="1:20" ht="43.5" hidden="1" x14ac:dyDescent="0.35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si="168"/>
        <v>0</v>
      </c>
      <c r="P2691">
        <f t="shared" si="169"/>
        <v>1</v>
      </c>
      <c r="Q2691" t="s">
        <v>8335</v>
      </c>
      <c r="R2691" t="s">
        <v>8336</v>
      </c>
      <c r="S2691" s="9">
        <f t="shared" ref="S2691:S2754" si="170">(J2691/86400)+25569+(-5/24)</f>
        <v>42551.75335648148</v>
      </c>
      <c r="T2691" s="9">
        <f t="shared" ref="T2691:T2754" si="171">(I2691/86400)+25569+(-5/24)</f>
        <v>42581.75335648148</v>
      </c>
    </row>
    <row r="2692" spans="1:20" ht="43.5" hidden="1" x14ac:dyDescent="0.35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168"/>
        <v>11</v>
      </c>
      <c r="P2692">
        <f t="shared" si="169"/>
        <v>72.760000000000005</v>
      </c>
      <c r="Q2692" t="s">
        <v>8335</v>
      </c>
      <c r="R2692" t="s">
        <v>8336</v>
      </c>
      <c r="S2692" s="9">
        <f t="shared" si="170"/>
        <v>42112.89671296296</v>
      </c>
      <c r="T2692" s="9">
        <f t="shared" si="171"/>
        <v>42157.89671296296</v>
      </c>
    </row>
    <row r="2693" spans="1:20" ht="29" hidden="1" x14ac:dyDescent="0.35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168"/>
        <v>0</v>
      </c>
      <c r="P2693">
        <f t="shared" si="169"/>
        <v>17.5</v>
      </c>
      <c r="Q2693" t="s">
        <v>8335</v>
      </c>
      <c r="R2693" t="s">
        <v>8336</v>
      </c>
      <c r="S2693" s="9">
        <f t="shared" si="170"/>
        <v>42089.515706018516</v>
      </c>
      <c r="T2693" s="9">
        <f t="shared" si="171"/>
        <v>42134.515706018516</v>
      </c>
    </row>
    <row r="2694" spans="1:20" ht="43.5" hidden="1" x14ac:dyDescent="0.3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168"/>
        <v>1</v>
      </c>
      <c r="P2694">
        <f t="shared" si="169"/>
        <v>25</v>
      </c>
      <c r="Q2694" t="s">
        <v>8335</v>
      </c>
      <c r="R2694" t="s">
        <v>8336</v>
      </c>
      <c r="S2694" s="9">
        <f t="shared" si="170"/>
        <v>42058.125694444439</v>
      </c>
      <c r="T2694" s="9">
        <f t="shared" si="171"/>
        <v>42088.084027777775</v>
      </c>
    </row>
    <row r="2695" spans="1:20" ht="43.5" hidden="1" x14ac:dyDescent="0.35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168"/>
        <v>1</v>
      </c>
      <c r="P2695">
        <f t="shared" si="169"/>
        <v>13.33</v>
      </c>
      <c r="Q2695" t="s">
        <v>8335</v>
      </c>
      <c r="R2695" t="s">
        <v>8336</v>
      </c>
      <c r="S2695" s="9">
        <f t="shared" si="170"/>
        <v>41833.930162037032</v>
      </c>
      <c r="T2695" s="9">
        <f t="shared" si="171"/>
        <v>41863.930162037032</v>
      </c>
    </row>
    <row r="2696" spans="1:20" ht="43.5" hidden="1" x14ac:dyDescent="0.35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168"/>
        <v>0</v>
      </c>
      <c r="P2696">
        <f t="shared" si="169"/>
        <v>1</v>
      </c>
      <c r="Q2696" t="s">
        <v>8335</v>
      </c>
      <c r="R2696" t="s">
        <v>8336</v>
      </c>
      <c r="S2696" s="9">
        <f t="shared" si="170"/>
        <v>41877.932164351849</v>
      </c>
      <c r="T2696" s="9">
        <f t="shared" si="171"/>
        <v>41907.932164351849</v>
      </c>
    </row>
    <row r="2697" spans="1:20" ht="29" hidden="1" x14ac:dyDescent="0.35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168"/>
        <v>0</v>
      </c>
      <c r="P2697">
        <f t="shared" si="169"/>
        <v>23.67</v>
      </c>
      <c r="Q2697" t="s">
        <v>8335</v>
      </c>
      <c r="R2697" t="s">
        <v>8336</v>
      </c>
      <c r="S2697" s="9">
        <f t="shared" si="170"/>
        <v>42047.973587962959</v>
      </c>
      <c r="T2697" s="9">
        <f t="shared" si="171"/>
        <v>42107.931921296295</v>
      </c>
    </row>
    <row r="2698" spans="1:20" ht="43.5" hidden="1" x14ac:dyDescent="0.35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168"/>
        <v>6</v>
      </c>
      <c r="P2698">
        <f t="shared" si="169"/>
        <v>89.21</v>
      </c>
      <c r="Q2698" t="s">
        <v>8335</v>
      </c>
      <c r="R2698" t="s">
        <v>8336</v>
      </c>
      <c r="S2698" s="9">
        <f t="shared" si="170"/>
        <v>41964.636111111111</v>
      </c>
      <c r="T2698" s="9">
        <f t="shared" si="171"/>
        <v>41998.636111111111</v>
      </c>
    </row>
    <row r="2699" spans="1:20" ht="29" hidden="1" x14ac:dyDescent="0.3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168"/>
        <v>26</v>
      </c>
      <c r="P2699">
        <f t="shared" si="169"/>
        <v>116.56</v>
      </c>
      <c r="Q2699" t="s">
        <v>8335</v>
      </c>
      <c r="R2699" t="s">
        <v>8336</v>
      </c>
      <c r="S2699" s="9">
        <f t="shared" si="170"/>
        <v>42187.731747685182</v>
      </c>
      <c r="T2699" s="9">
        <f t="shared" si="171"/>
        <v>42218.708333333336</v>
      </c>
    </row>
    <row r="2700" spans="1:20" ht="43.5" hidden="1" x14ac:dyDescent="0.3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168"/>
        <v>0</v>
      </c>
      <c r="P2700">
        <f t="shared" si="169"/>
        <v>13.01</v>
      </c>
      <c r="Q2700" t="s">
        <v>8335</v>
      </c>
      <c r="R2700" t="s">
        <v>8336</v>
      </c>
      <c r="S2700" s="9">
        <f t="shared" si="170"/>
        <v>41787.689907407403</v>
      </c>
      <c r="T2700" s="9">
        <f t="shared" si="171"/>
        <v>41817.689907407403</v>
      </c>
    </row>
    <row r="2701" spans="1:20" ht="43.5" hidden="1" x14ac:dyDescent="0.3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9">
        <f t="shared" si="170"/>
        <v>41829.688229166662</v>
      </c>
      <c r="T2701" s="9">
        <f t="shared" si="171"/>
        <v>41859.688229166662</v>
      </c>
    </row>
    <row r="2702" spans="1:20" ht="43.5" hidden="1" x14ac:dyDescent="0.3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168"/>
        <v>1</v>
      </c>
      <c r="P2702">
        <f t="shared" si="169"/>
        <v>17.5</v>
      </c>
      <c r="Q2702" t="s">
        <v>8335</v>
      </c>
      <c r="R2702" t="s">
        <v>8336</v>
      </c>
      <c r="S2702" s="9">
        <f t="shared" si="170"/>
        <v>41870.666342592587</v>
      </c>
      <c r="T2702" s="9">
        <f t="shared" si="171"/>
        <v>41900.666342592587</v>
      </c>
    </row>
    <row r="2703" spans="1:20" ht="43.5" hidden="1" x14ac:dyDescent="0.35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168"/>
        <v>46</v>
      </c>
      <c r="P2703">
        <f t="shared" si="169"/>
        <v>34.130000000000003</v>
      </c>
      <c r="Q2703" t="s">
        <v>8316</v>
      </c>
      <c r="R2703" t="s">
        <v>8356</v>
      </c>
      <c r="S2703" s="9">
        <f t="shared" si="170"/>
        <v>42801.566365740735</v>
      </c>
      <c r="T2703" s="9">
        <f t="shared" si="171"/>
        <v>42832.524699074071</v>
      </c>
    </row>
    <row r="2704" spans="1:20" ht="43.5" hidden="1" x14ac:dyDescent="0.35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168"/>
        <v>34</v>
      </c>
      <c r="P2704">
        <f t="shared" si="169"/>
        <v>132.35</v>
      </c>
      <c r="Q2704" t="s">
        <v>8316</v>
      </c>
      <c r="R2704" t="s">
        <v>8356</v>
      </c>
      <c r="S2704" s="9">
        <f t="shared" si="170"/>
        <v>42800.593483796292</v>
      </c>
      <c r="T2704" s="9">
        <f t="shared" si="171"/>
        <v>42830.551817129628</v>
      </c>
    </row>
    <row r="2705" spans="1:20" ht="29" hidden="1" x14ac:dyDescent="0.35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168"/>
        <v>104</v>
      </c>
      <c r="P2705">
        <f t="shared" si="169"/>
        <v>922.22</v>
      </c>
      <c r="Q2705" t="s">
        <v>8316</v>
      </c>
      <c r="R2705" t="s">
        <v>8356</v>
      </c>
      <c r="S2705" s="9">
        <f t="shared" si="170"/>
        <v>42756.481828703698</v>
      </c>
      <c r="T2705" s="9">
        <f t="shared" si="171"/>
        <v>42816.440162037034</v>
      </c>
    </row>
    <row r="2706" spans="1:20" ht="43.5" hidden="1" x14ac:dyDescent="0.35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168"/>
        <v>6</v>
      </c>
      <c r="P2706">
        <f t="shared" si="169"/>
        <v>163.57</v>
      </c>
      <c r="Q2706" t="s">
        <v>8316</v>
      </c>
      <c r="R2706" t="s">
        <v>8356</v>
      </c>
      <c r="S2706" s="9">
        <f t="shared" si="170"/>
        <v>42787.654097222221</v>
      </c>
      <c r="T2706" s="9">
        <f t="shared" si="171"/>
        <v>42830.61243055555</v>
      </c>
    </row>
    <row r="2707" spans="1:20" ht="29" hidden="1" x14ac:dyDescent="0.35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168"/>
        <v>11</v>
      </c>
      <c r="P2707">
        <f t="shared" si="169"/>
        <v>217.38</v>
      </c>
      <c r="Q2707" t="s">
        <v>8316</v>
      </c>
      <c r="R2707" t="s">
        <v>8356</v>
      </c>
      <c r="S2707" s="9">
        <f t="shared" si="170"/>
        <v>42773.70784722222</v>
      </c>
      <c r="T2707" s="9">
        <f t="shared" si="171"/>
        <v>42818.666180555556</v>
      </c>
    </row>
    <row r="2708" spans="1:20" ht="43.5" x14ac:dyDescent="0.3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168"/>
        <v>112</v>
      </c>
      <c r="P2708">
        <f t="shared" si="169"/>
        <v>149.44</v>
      </c>
      <c r="Q2708" t="s">
        <v>8316</v>
      </c>
      <c r="R2708" t="s">
        <v>8356</v>
      </c>
      <c r="S2708" s="9">
        <f t="shared" si="170"/>
        <v>41899.086608796293</v>
      </c>
      <c r="T2708" s="9">
        <f t="shared" si="171"/>
        <v>41928.082638888889</v>
      </c>
    </row>
    <row r="2709" spans="1:20" ht="43.5" x14ac:dyDescent="0.3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168"/>
        <v>351</v>
      </c>
      <c r="P2709">
        <f t="shared" si="169"/>
        <v>71.239999999999995</v>
      </c>
      <c r="Q2709" t="s">
        <v>8316</v>
      </c>
      <c r="R2709" t="s">
        <v>8356</v>
      </c>
      <c r="S2709" s="9">
        <f t="shared" si="170"/>
        <v>41391.574571759258</v>
      </c>
      <c r="T2709" s="9">
        <f t="shared" si="171"/>
        <v>41421.082638888889</v>
      </c>
    </row>
    <row r="2710" spans="1:20" ht="43.5" x14ac:dyDescent="0.3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168"/>
        <v>233</v>
      </c>
      <c r="P2710">
        <f t="shared" si="169"/>
        <v>44.46</v>
      </c>
      <c r="Q2710" t="s">
        <v>8316</v>
      </c>
      <c r="R2710" t="s">
        <v>8356</v>
      </c>
      <c r="S2710" s="9">
        <f t="shared" si="170"/>
        <v>42512.489884259259</v>
      </c>
      <c r="T2710" s="9">
        <f t="shared" si="171"/>
        <v>42572.489884259259</v>
      </c>
    </row>
    <row r="2711" spans="1:20" ht="43.5" x14ac:dyDescent="0.3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168"/>
        <v>102</v>
      </c>
      <c r="P2711">
        <f t="shared" si="169"/>
        <v>164.94</v>
      </c>
      <c r="Q2711" t="s">
        <v>8316</v>
      </c>
      <c r="R2711" t="s">
        <v>8356</v>
      </c>
      <c r="S2711" s="9">
        <f t="shared" si="170"/>
        <v>42611.941446759258</v>
      </c>
      <c r="T2711" s="9">
        <f t="shared" si="171"/>
        <v>42646.957638888889</v>
      </c>
    </row>
    <row r="2712" spans="1:20" ht="29" x14ac:dyDescent="0.35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168"/>
        <v>154</v>
      </c>
      <c r="P2712">
        <f t="shared" si="169"/>
        <v>84.87</v>
      </c>
      <c r="Q2712" t="s">
        <v>8316</v>
      </c>
      <c r="R2712" t="s">
        <v>8356</v>
      </c>
      <c r="S2712" s="9">
        <f t="shared" si="170"/>
        <v>41828.021157407406</v>
      </c>
      <c r="T2712" s="9">
        <f t="shared" si="171"/>
        <v>41859.875</v>
      </c>
    </row>
    <row r="2713" spans="1:20" ht="43.5" x14ac:dyDescent="0.35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168"/>
        <v>101</v>
      </c>
      <c r="P2713">
        <f t="shared" si="169"/>
        <v>53.95</v>
      </c>
      <c r="Q2713" t="s">
        <v>8316</v>
      </c>
      <c r="R2713" t="s">
        <v>8356</v>
      </c>
      <c r="S2713" s="9">
        <f t="shared" si="170"/>
        <v>41780.536921296291</v>
      </c>
      <c r="T2713" s="9">
        <f t="shared" si="171"/>
        <v>41810.709027777775</v>
      </c>
    </row>
    <row r="2714" spans="1:20" ht="43.5" x14ac:dyDescent="0.35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168"/>
        <v>131</v>
      </c>
      <c r="P2714">
        <f t="shared" si="169"/>
        <v>50.53</v>
      </c>
      <c r="Q2714" t="s">
        <v>8316</v>
      </c>
      <c r="R2714" t="s">
        <v>8356</v>
      </c>
      <c r="S2714" s="9">
        <f t="shared" si="170"/>
        <v>41431.853703703702</v>
      </c>
      <c r="T2714" s="9">
        <f t="shared" si="171"/>
        <v>41468.541666666664</v>
      </c>
    </row>
    <row r="2715" spans="1:20" ht="43.5" x14ac:dyDescent="0.35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168"/>
        <v>102</v>
      </c>
      <c r="P2715">
        <f t="shared" si="169"/>
        <v>108</v>
      </c>
      <c r="Q2715" t="s">
        <v>8316</v>
      </c>
      <c r="R2715" t="s">
        <v>8356</v>
      </c>
      <c r="S2715" s="9">
        <f t="shared" si="170"/>
        <v>42322.445416666662</v>
      </c>
      <c r="T2715" s="9">
        <f t="shared" si="171"/>
        <v>42362.445416666662</v>
      </c>
    </row>
    <row r="2716" spans="1:20" ht="29" x14ac:dyDescent="0.35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168"/>
        <v>116</v>
      </c>
      <c r="P2716">
        <f t="shared" si="169"/>
        <v>95.37</v>
      </c>
      <c r="Q2716" t="s">
        <v>8316</v>
      </c>
      <c r="R2716" t="s">
        <v>8356</v>
      </c>
      <c r="S2716" s="9">
        <f t="shared" si="170"/>
        <v>42629.446712962956</v>
      </c>
      <c r="T2716" s="9">
        <f t="shared" si="171"/>
        <v>42657.749999999993</v>
      </c>
    </row>
    <row r="2717" spans="1:20" ht="43.5" x14ac:dyDescent="0.35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168"/>
        <v>265</v>
      </c>
      <c r="P2717">
        <f t="shared" si="169"/>
        <v>57.63</v>
      </c>
      <c r="Q2717" t="s">
        <v>8316</v>
      </c>
      <c r="R2717" t="s">
        <v>8356</v>
      </c>
      <c r="S2717" s="9">
        <f t="shared" si="170"/>
        <v>42387.190138888887</v>
      </c>
      <c r="T2717" s="9">
        <f t="shared" si="171"/>
        <v>42421.190138888887</v>
      </c>
    </row>
    <row r="2718" spans="1:20" ht="58" x14ac:dyDescent="0.35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168"/>
        <v>120</v>
      </c>
      <c r="P2718">
        <f t="shared" si="169"/>
        <v>64.16</v>
      </c>
      <c r="Q2718" t="s">
        <v>8316</v>
      </c>
      <c r="R2718" t="s">
        <v>8356</v>
      </c>
      <c r="S2718" s="9">
        <f t="shared" si="170"/>
        <v>42255.124918981477</v>
      </c>
      <c r="T2718" s="9">
        <f t="shared" si="171"/>
        <v>42285.124918981477</v>
      </c>
    </row>
    <row r="2719" spans="1:20" ht="43.5" x14ac:dyDescent="0.3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168"/>
        <v>120</v>
      </c>
      <c r="P2719">
        <f t="shared" si="169"/>
        <v>92.39</v>
      </c>
      <c r="Q2719" t="s">
        <v>8316</v>
      </c>
      <c r="R2719" t="s">
        <v>8356</v>
      </c>
      <c r="S2719" s="9">
        <f t="shared" si="170"/>
        <v>41934.706585648142</v>
      </c>
      <c r="T2719" s="9">
        <f t="shared" si="171"/>
        <v>41979.748252314814</v>
      </c>
    </row>
    <row r="2720" spans="1:20" ht="43.5" x14ac:dyDescent="0.35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168"/>
        <v>104</v>
      </c>
      <c r="P2720">
        <f t="shared" si="169"/>
        <v>125.98</v>
      </c>
      <c r="Q2720" t="s">
        <v>8316</v>
      </c>
      <c r="R2720" t="s">
        <v>8356</v>
      </c>
      <c r="S2720" s="9">
        <f t="shared" si="170"/>
        <v>42465.388252314813</v>
      </c>
      <c r="T2720" s="9">
        <f t="shared" si="171"/>
        <v>42493.749999999993</v>
      </c>
    </row>
    <row r="2721" spans="1:20" ht="43.5" x14ac:dyDescent="0.35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168"/>
        <v>109</v>
      </c>
      <c r="P2721">
        <f t="shared" si="169"/>
        <v>94.64</v>
      </c>
      <c r="Q2721" t="s">
        <v>8316</v>
      </c>
      <c r="R2721" t="s">
        <v>8356</v>
      </c>
      <c r="S2721" s="9">
        <f t="shared" si="170"/>
        <v>42417.822847222218</v>
      </c>
      <c r="T2721" s="9">
        <f t="shared" si="171"/>
        <v>42477.781180555554</v>
      </c>
    </row>
    <row r="2722" spans="1:20" ht="29" x14ac:dyDescent="0.3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168"/>
        <v>118</v>
      </c>
      <c r="P2722">
        <f t="shared" si="169"/>
        <v>170.7</v>
      </c>
      <c r="Q2722" t="s">
        <v>8316</v>
      </c>
      <c r="R2722" t="s">
        <v>8356</v>
      </c>
      <c r="S2722" s="9">
        <f t="shared" si="170"/>
        <v>42655.257557870369</v>
      </c>
      <c r="T2722" s="9">
        <f t="shared" si="171"/>
        <v>42685.299224537033</v>
      </c>
    </row>
    <row r="2723" spans="1:20" ht="43.5" x14ac:dyDescent="0.35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168"/>
        <v>1462</v>
      </c>
      <c r="P2723">
        <f t="shared" si="169"/>
        <v>40.76</v>
      </c>
      <c r="Q2723" t="s">
        <v>8318</v>
      </c>
      <c r="R2723" t="s">
        <v>8348</v>
      </c>
      <c r="S2723" s="9">
        <f t="shared" si="170"/>
        <v>41493.335625</v>
      </c>
      <c r="T2723" s="9">
        <f t="shared" si="171"/>
        <v>41523.583333333328</v>
      </c>
    </row>
    <row r="2724" spans="1:20" ht="43.5" x14ac:dyDescent="0.35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168"/>
        <v>253</v>
      </c>
      <c r="P2724">
        <f t="shared" si="169"/>
        <v>68.25</v>
      </c>
      <c r="Q2724" t="s">
        <v>8318</v>
      </c>
      <c r="R2724" t="s">
        <v>8348</v>
      </c>
      <c r="S2724" s="9">
        <f t="shared" si="170"/>
        <v>42704.64876157407</v>
      </c>
      <c r="T2724" s="9">
        <f t="shared" si="171"/>
        <v>42764.64876157407</v>
      </c>
    </row>
    <row r="2725" spans="1:20" ht="43.5" x14ac:dyDescent="0.35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168"/>
        <v>140</v>
      </c>
      <c r="P2725">
        <f t="shared" si="169"/>
        <v>95.49</v>
      </c>
      <c r="Q2725" t="s">
        <v>8318</v>
      </c>
      <c r="R2725" t="s">
        <v>8348</v>
      </c>
      <c r="S2725" s="9">
        <f t="shared" si="170"/>
        <v>41944.630648148144</v>
      </c>
      <c r="T2725" s="9">
        <f t="shared" si="171"/>
        <v>42004.672314814808</v>
      </c>
    </row>
    <row r="2726" spans="1:20" ht="43.5" x14ac:dyDescent="0.35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168"/>
        <v>297</v>
      </c>
      <c r="P2726">
        <f t="shared" si="169"/>
        <v>7.19</v>
      </c>
      <c r="Q2726" t="s">
        <v>8318</v>
      </c>
      <c r="R2726" t="s">
        <v>8348</v>
      </c>
      <c r="S2726" s="9">
        <f t="shared" si="170"/>
        <v>42199.118738425925</v>
      </c>
      <c r="T2726" s="9">
        <f t="shared" si="171"/>
        <v>42231.118738425925</v>
      </c>
    </row>
    <row r="2727" spans="1:20" ht="29" x14ac:dyDescent="0.35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168"/>
        <v>145</v>
      </c>
      <c r="P2727">
        <f t="shared" si="169"/>
        <v>511.65</v>
      </c>
      <c r="Q2727" t="s">
        <v>8318</v>
      </c>
      <c r="R2727" t="s">
        <v>8348</v>
      </c>
      <c r="S2727" s="9">
        <f t="shared" si="170"/>
        <v>42745.53628472222</v>
      </c>
      <c r="T2727" s="9">
        <f t="shared" si="171"/>
        <v>42795.53628472222</v>
      </c>
    </row>
    <row r="2728" spans="1:20" x14ac:dyDescent="0.35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168"/>
        <v>106</v>
      </c>
      <c r="P2728">
        <f t="shared" si="169"/>
        <v>261.75</v>
      </c>
      <c r="Q2728" t="s">
        <v>8318</v>
      </c>
      <c r="R2728" t="s">
        <v>8348</v>
      </c>
      <c r="S2728" s="9">
        <f t="shared" si="170"/>
        <v>42452.371655092589</v>
      </c>
      <c r="T2728" s="9">
        <f t="shared" si="171"/>
        <v>42482.371655092589</v>
      </c>
    </row>
    <row r="2729" spans="1:20" ht="43.5" x14ac:dyDescent="0.3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168"/>
        <v>493</v>
      </c>
      <c r="P2729">
        <f t="shared" si="169"/>
        <v>69.760000000000005</v>
      </c>
      <c r="Q2729" t="s">
        <v>8318</v>
      </c>
      <c r="R2729" t="s">
        <v>8348</v>
      </c>
      <c r="S2729" s="9">
        <f t="shared" si="170"/>
        <v>42198.468321759261</v>
      </c>
      <c r="T2729" s="9">
        <f t="shared" si="171"/>
        <v>42223.468321759261</v>
      </c>
    </row>
    <row r="2730" spans="1:20" ht="29" x14ac:dyDescent="0.35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168"/>
        <v>202</v>
      </c>
      <c r="P2730">
        <f t="shared" si="169"/>
        <v>77.23</v>
      </c>
      <c r="Q2730" t="s">
        <v>8318</v>
      </c>
      <c r="R2730" t="s">
        <v>8348</v>
      </c>
      <c r="S2730" s="9">
        <f t="shared" si="170"/>
        <v>42333.391597222224</v>
      </c>
      <c r="T2730" s="9">
        <f t="shared" si="171"/>
        <v>42368.391597222224</v>
      </c>
    </row>
    <row r="2731" spans="1:20" ht="29" x14ac:dyDescent="0.35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168"/>
        <v>104</v>
      </c>
      <c r="P2731">
        <f t="shared" si="169"/>
        <v>340.57</v>
      </c>
      <c r="Q2731" t="s">
        <v>8318</v>
      </c>
      <c r="R2731" t="s">
        <v>8348</v>
      </c>
      <c r="S2731" s="9">
        <f t="shared" si="170"/>
        <v>42095.032372685186</v>
      </c>
      <c r="T2731" s="9">
        <f t="shared" si="171"/>
        <v>42125.032372685186</v>
      </c>
    </row>
    <row r="2732" spans="1:20" ht="29" x14ac:dyDescent="0.35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168"/>
        <v>170</v>
      </c>
      <c r="P2732">
        <f t="shared" si="169"/>
        <v>67.42</v>
      </c>
      <c r="Q2732" t="s">
        <v>8318</v>
      </c>
      <c r="R2732" t="s">
        <v>8348</v>
      </c>
      <c r="S2732" s="9">
        <f t="shared" si="170"/>
        <v>41351.333043981482</v>
      </c>
      <c r="T2732" s="9">
        <f t="shared" si="171"/>
        <v>41386.333043981482</v>
      </c>
    </row>
    <row r="2733" spans="1:20" ht="43.5" x14ac:dyDescent="0.35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168"/>
        <v>104</v>
      </c>
      <c r="P2733">
        <f t="shared" si="169"/>
        <v>845.7</v>
      </c>
      <c r="Q2733" t="s">
        <v>8318</v>
      </c>
      <c r="R2733" t="s">
        <v>8348</v>
      </c>
      <c r="S2733" s="9">
        <f t="shared" si="170"/>
        <v>41872.317384259259</v>
      </c>
      <c r="T2733" s="9">
        <f t="shared" si="171"/>
        <v>41929.958333333328</v>
      </c>
    </row>
    <row r="2734" spans="1:20" ht="43.5" x14ac:dyDescent="0.35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168"/>
        <v>118</v>
      </c>
      <c r="P2734">
        <f t="shared" si="169"/>
        <v>97.19</v>
      </c>
      <c r="Q2734" t="s">
        <v>8318</v>
      </c>
      <c r="R2734" t="s">
        <v>8348</v>
      </c>
      <c r="S2734" s="9">
        <f t="shared" si="170"/>
        <v>41389.599861111106</v>
      </c>
      <c r="T2734" s="9">
        <f t="shared" si="171"/>
        <v>41421.791666666664</v>
      </c>
    </row>
    <row r="2735" spans="1:20" ht="43.5" x14ac:dyDescent="0.35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168"/>
        <v>108</v>
      </c>
      <c r="P2735">
        <f t="shared" si="169"/>
        <v>451.84</v>
      </c>
      <c r="Q2735" t="s">
        <v>8318</v>
      </c>
      <c r="R2735" t="s">
        <v>8348</v>
      </c>
      <c r="S2735" s="9">
        <f t="shared" si="170"/>
        <v>42044.064513888887</v>
      </c>
      <c r="T2735" s="9">
        <f t="shared" si="171"/>
        <v>42104.022847222215</v>
      </c>
    </row>
    <row r="2736" spans="1:20" ht="43.5" x14ac:dyDescent="0.35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168"/>
        <v>2260300</v>
      </c>
      <c r="P2736">
        <f t="shared" si="169"/>
        <v>138.66999999999999</v>
      </c>
      <c r="Q2736" t="s">
        <v>8318</v>
      </c>
      <c r="R2736" t="s">
        <v>8348</v>
      </c>
      <c r="S2736" s="9">
        <f t="shared" si="170"/>
        <v>42626.460555555554</v>
      </c>
      <c r="T2736" s="9">
        <f t="shared" si="171"/>
        <v>42656.707638888889</v>
      </c>
    </row>
    <row r="2737" spans="1:20" ht="43.5" x14ac:dyDescent="0.35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168"/>
        <v>978</v>
      </c>
      <c r="P2737">
        <f t="shared" si="169"/>
        <v>21.64</v>
      </c>
      <c r="Q2737" t="s">
        <v>8318</v>
      </c>
      <c r="R2737" t="s">
        <v>8348</v>
      </c>
      <c r="S2737" s="9">
        <f t="shared" si="170"/>
        <v>41315.912615740737</v>
      </c>
      <c r="T2737" s="9">
        <f t="shared" si="171"/>
        <v>41346.625</v>
      </c>
    </row>
    <row r="2738" spans="1:20" ht="58" x14ac:dyDescent="0.35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168"/>
        <v>123</v>
      </c>
      <c r="P2738">
        <f t="shared" si="169"/>
        <v>169.52</v>
      </c>
      <c r="Q2738" t="s">
        <v>8318</v>
      </c>
      <c r="R2738" t="s">
        <v>8348</v>
      </c>
      <c r="S2738" s="9">
        <f t="shared" si="170"/>
        <v>41722.458020833328</v>
      </c>
      <c r="T2738" s="9">
        <f t="shared" si="171"/>
        <v>41752.458020833328</v>
      </c>
    </row>
    <row r="2739" spans="1:20" ht="43.5" x14ac:dyDescent="0.35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168"/>
        <v>246</v>
      </c>
      <c r="P2739">
        <f t="shared" si="169"/>
        <v>161.88</v>
      </c>
      <c r="Q2739" t="s">
        <v>8318</v>
      </c>
      <c r="R2739" t="s">
        <v>8348</v>
      </c>
      <c r="S2739" s="9">
        <f t="shared" si="170"/>
        <v>41611.709340277775</v>
      </c>
      <c r="T2739" s="9">
        <f t="shared" si="171"/>
        <v>41654.583333333328</v>
      </c>
    </row>
    <row r="2740" spans="1:20" ht="43.5" x14ac:dyDescent="0.3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168"/>
        <v>148</v>
      </c>
      <c r="P2740">
        <f t="shared" si="169"/>
        <v>493.13</v>
      </c>
      <c r="Q2740" t="s">
        <v>8318</v>
      </c>
      <c r="R2740" t="s">
        <v>8348</v>
      </c>
      <c r="S2740" s="9">
        <f t="shared" si="170"/>
        <v>42619.935231481482</v>
      </c>
      <c r="T2740" s="9">
        <f t="shared" si="171"/>
        <v>42679.935231481482</v>
      </c>
    </row>
    <row r="2741" spans="1:20" ht="43.5" x14ac:dyDescent="0.35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168"/>
        <v>384</v>
      </c>
      <c r="P2741">
        <f t="shared" si="169"/>
        <v>22.12</v>
      </c>
      <c r="Q2741" t="s">
        <v>8318</v>
      </c>
      <c r="R2741" t="s">
        <v>8348</v>
      </c>
      <c r="S2741" s="9">
        <f t="shared" si="170"/>
        <v>41719.679594907408</v>
      </c>
      <c r="T2741" s="9">
        <f t="shared" si="171"/>
        <v>41764.679594907408</v>
      </c>
    </row>
    <row r="2742" spans="1:20" ht="29" x14ac:dyDescent="0.35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168"/>
        <v>103</v>
      </c>
      <c r="P2742">
        <f t="shared" si="169"/>
        <v>18.239999999999998</v>
      </c>
      <c r="Q2742" t="s">
        <v>8318</v>
      </c>
      <c r="R2742" t="s">
        <v>8348</v>
      </c>
      <c r="S2742" s="9">
        <f t="shared" si="170"/>
        <v>42044.823518518511</v>
      </c>
      <c r="T2742" s="9">
        <f t="shared" si="171"/>
        <v>42074.781851851854</v>
      </c>
    </row>
    <row r="2743" spans="1:20" ht="29" hidden="1" x14ac:dyDescent="0.35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168"/>
        <v>0</v>
      </c>
      <c r="P2743">
        <f t="shared" si="169"/>
        <v>8.75</v>
      </c>
      <c r="Q2743" t="s">
        <v>8321</v>
      </c>
      <c r="R2743" t="s">
        <v>8357</v>
      </c>
      <c r="S2743" s="9">
        <f t="shared" si="170"/>
        <v>41911.449097222219</v>
      </c>
      <c r="T2743" s="9">
        <f t="shared" si="171"/>
        <v>41931.879861111105</v>
      </c>
    </row>
    <row r="2744" spans="1:20" ht="43.5" hidden="1" x14ac:dyDescent="0.3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168"/>
        <v>29</v>
      </c>
      <c r="P2744">
        <f t="shared" si="169"/>
        <v>40.61</v>
      </c>
      <c r="Q2744" t="s">
        <v>8321</v>
      </c>
      <c r="R2744" t="s">
        <v>8357</v>
      </c>
      <c r="S2744" s="9">
        <f t="shared" si="170"/>
        <v>41030.511423611111</v>
      </c>
      <c r="T2744" s="9">
        <f t="shared" si="171"/>
        <v>41044.511423611111</v>
      </c>
    </row>
    <row r="2745" spans="1:20" ht="58" hidden="1" x14ac:dyDescent="0.35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9">
        <f t="shared" si="170"/>
        <v>42632.120451388888</v>
      </c>
      <c r="T2745" s="9">
        <f t="shared" si="171"/>
        <v>42662.120451388888</v>
      </c>
    </row>
    <row r="2746" spans="1:20" ht="43.5" hidden="1" x14ac:dyDescent="0.35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168"/>
        <v>5</v>
      </c>
      <c r="P2746">
        <f t="shared" si="169"/>
        <v>37.950000000000003</v>
      </c>
      <c r="Q2746" t="s">
        <v>8321</v>
      </c>
      <c r="R2746" t="s">
        <v>8357</v>
      </c>
      <c r="S2746" s="9">
        <f t="shared" si="170"/>
        <v>40937.854143518518</v>
      </c>
      <c r="T2746" s="9">
        <f t="shared" si="171"/>
        <v>40967.854143518518</v>
      </c>
    </row>
    <row r="2747" spans="1:20" ht="43.5" hidden="1" x14ac:dyDescent="0.35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168"/>
        <v>22</v>
      </c>
      <c r="P2747">
        <f t="shared" si="169"/>
        <v>35.729999999999997</v>
      </c>
      <c r="Q2747" t="s">
        <v>8321</v>
      </c>
      <c r="R2747" t="s">
        <v>8357</v>
      </c>
      <c r="S2747" s="9">
        <f t="shared" si="170"/>
        <v>41044.779722222222</v>
      </c>
      <c r="T2747" s="9">
        <f t="shared" si="171"/>
        <v>41104.779722222222</v>
      </c>
    </row>
    <row r="2748" spans="1:20" ht="43.5" hidden="1" x14ac:dyDescent="0.35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168"/>
        <v>27</v>
      </c>
      <c r="P2748">
        <f t="shared" si="169"/>
        <v>42.16</v>
      </c>
      <c r="Q2748" t="s">
        <v>8321</v>
      </c>
      <c r="R2748" t="s">
        <v>8357</v>
      </c>
      <c r="S2748" s="9">
        <f t="shared" si="170"/>
        <v>41850.57304398148</v>
      </c>
      <c r="T2748" s="9">
        <f t="shared" si="171"/>
        <v>41880.57304398148</v>
      </c>
    </row>
    <row r="2749" spans="1:20" ht="43.5" hidden="1" x14ac:dyDescent="0.3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168"/>
        <v>28</v>
      </c>
      <c r="P2749">
        <f t="shared" si="169"/>
        <v>35</v>
      </c>
      <c r="Q2749" t="s">
        <v>8321</v>
      </c>
      <c r="R2749" t="s">
        <v>8357</v>
      </c>
      <c r="S2749" s="9">
        <f t="shared" si="170"/>
        <v>41044.439780092587</v>
      </c>
      <c r="T2749" s="9">
        <f t="shared" si="171"/>
        <v>41075.923611111109</v>
      </c>
    </row>
    <row r="2750" spans="1:20" ht="29" hidden="1" x14ac:dyDescent="0.35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168"/>
        <v>1</v>
      </c>
      <c r="P2750">
        <f t="shared" si="169"/>
        <v>13.25</v>
      </c>
      <c r="Q2750" t="s">
        <v>8321</v>
      </c>
      <c r="R2750" t="s">
        <v>8357</v>
      </c>
      <c r="S2750" s="9">
        <f t="shared" si="170"/>
        <v>42585.502337962964</v>
      </c>
      <c r="T2750" s="9">
        <f t="shared" si="171"/>
        <v>42615.502337962964</v>
      </c>
    </row>
    <row r="2751" spans="1:20" ht="29" hidden="1" x14ac:dyDescent="0.35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168"/>
        <v>1</v>
      </c>
      <c r="P2751">
        <f t="shared" si="169"/>
        <v>55</v>
      </c>
      <c r="Q2751" t="s">
        <v>8321</v>
      </c>
      <c r="R2751" t="s">
        <v>8357</v>
      </c>
      <c r="S2751" s="9">
        <f t="shared" si="170"/>
        <v>42068.59070601852</v>
      </c>
      <c r="T2751" s="9">
        <f t="shared" si="171"/>
        <v>42098.549039351848</v>
      </c>
    </row>
    <row r="2752" spans="1:20" ht="29" hidden="1" x14ac:dyDescent="0.3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9">
        <f t="shared" si="170"/>
        <v>41078.691493055558</v>
      </c>
      <c r="T2752" s="9">
        <f t="shared" si="171"/>
        <v>41090.625</v>
      </c>
    </row>
    <row r="2753" spans="1:20" ht="43.5" hidden="1" x14ac:dyDescent="0.35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9">
        <f t="shared" si="170"/>
        <v>41747.678726851846</v>
      </c>
      <c r="T2753" s="9">
        <f t="shared" si="171"/>
        <v>41807.678726851846</v>
      </c>
    </row>
    <row r="2754" spans="1:20" ht="43.5" hidden="1" x14ac:dyDescent="0.35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ref="O2754:O2817" si="172">ROUND((E2754/D2754)*100,0)</f>
        <v>11</v>
      </c>
      <c r="P2754">
        <f t="shared" ref="P2754:P2817" si="173">ROUND(E2754/L2754,2)</f>
        <v>39.29</v>
      </c>
      <c r="Q2754" t="s">
        <v>8321</v>
      </c>
      <c r="R2754" t="s">
        <v>8357</v>
      </c>
      <c r="S2754" s="9">
        <f t="shared" si="170"/>
        <v>40855.556759259256</v>
      </c>
      <c r="T2754" s="9">
        <f t="shared" si="171"/>
        <v>40895.556759259256</v>
      </c>
    </row>
    <row r="2755" spans="1:20" ht="43.5" hidden="1" x14ac:dyDescent="0.3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si="172"/>
        <v>19</v>
      </c>
      <c r="P2755">
        <f t="shared" si="173"/>
        <v>47.5</v>
      </c>
      <c r="Q2755" t="s">
        <v>8321</v>
      </c>
      <c r="R2755" t="s">
        <v>8357</v>
      </c>
      <c r="S2755" s="9">
        <f t="shared" ref="S2755:S2818" si="174">(J2755/86400)+25569+(-5/24)</f>
        <v>41117.692395833328</v>
      </c>
      <c r="T2755" s="9">
        <f t="shared" ref="T2755:T2818" si="175">(I2755/86400)+25569+(-5/24)</f>
        <v>41147.692395833328</v>
      </c>
    </row>
    <row r="2756" spans="1:20" ht="43.5" hidden="1" x14ac:dyDescent="0.3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9">
        <f t="shared" si="174"/>
        <v>41863.427673611106</v>
      </c>
      <c r="T2756" s="9">
        <f t="shared" si="175"/>
        <v>41893.427673611106</v>
      </c>
    </row>
    <row r="2757" spans="1:20" ht="29" hidden="1" x14ac:dyDescent="0.35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172"/>
        <v>52</v>
      </c>
      <c r="P2757">
        <f t="shared" si="173"/>
        <v>17.329999999999998</v>
      </c>
      <c r="Q2757" t="s">
        <v>8321</v>
      </c>
      <c r="R2757" t="s">
        <v>8357</v>
      </c>
      <c r="S2757" s="9">
        <f t="shared" si="174"/>
        <v>42072.582488425927</v>
      </c>
      <c r="T2757" s="9">
        <f t="shared" si="175"/>
        <v>42102.582488425927</v>
      </c>
    </row>
    <row r="2758" spans="1:20" ht="43.5" hidden="1" x14ac:dyDescent="0.3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172"/>
        <v>10</v>
      </c>
      <c r="P2758">
        <f t="shared" si="173"/>
        <v>31.76</v>
      </c>
      <c r="Q2758" t="s">
        <v>8321</v>
      </c>
      <c r="R2758" t="s">
        <v>8357</v>
      </c>
      <c r="S2758" s="9">
        <f t="shared" si="174"/>
        <v>41620.692141203697</v>
      </c>
      <c r="T2758" s="9">
        <f t="shared" si="175"/>
        <v>41650.692141203697</v>
      </c>
    </row>
    <row r="2759" spans="1:20" hidden="1" x14ac:dyDescent="0.35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172"/>
        <v>1</v>
      </c>
      <c r="P2759">
        <f t="shared" si="173"/>
        <v>5</v>
      </c>
      <c r="Q2759" t="s">
        <v>8321</v>
      </c>
      <c r="R2759" t="s">
        <v>8357</v>
      </c>
      <c r="S2759" s="9">
        <f t="shared" si="174"/>
        <v>42573.448287037034</v>
      </c>
      <c r="T2759" s="9">
        <f t="shared" si="175"/>
        <v>42588.448287037034</v>
      </c>
    </row>
    <row r="2760" spans="1:20" ht="43.5" hidden="1" x14ac:dyDescent="0.35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172"/>
        <v>12</v>
      </c>
      <c r="P2760">
        <f t="shared" si="173"/>
        <v>39</v>
      </c>
      <c r="Q2760" t="s">
        <v>8321</v>
      </c>
      <c r="R2760" t="s">
        <v>8357</v>
      </c>
      <c r="S2760" s="9">
        <f t="shared" si="174"/>
        <v>42639.23359953703</v>
      </c>
      <c r="T2760" s="9">
        <f t="shared" si="175"/>
        <v>42653.23359953703</v>
      </c>
    </row>
    <row r="2761" spans="1:20" ht="43.5" hidden="1" x14ac:dyDescent="0.35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172"/>
        <v>11</v>
      </c>
      <c r="P2761">
        <f t="shared" si="173"/>
        <v>52.5</v>
      </c>
      <c r="Q2761" t="s">
        <v>8321</v>
      </c>
      <c r="R2761" t="s">
        <v>8357</v>
      </c>
      <c r="S2761" s="9">
        <f t="shared" si="174"/>
        <v>42524.158171296294</v>
      </c>
      <c r="T2761" s="9">
        <f t="shared" si="175"/>
        <v>42567.158171296294</v>
      </c>
    </row>
    <row r="2762" spans="1:20" ht="43.5" hidden="1" x14ac:dyDescent="0.35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9">
        <f t="shared" si="174"/>
        <v>41415.252986111111</v>
      </c>
      <c r="T2762" s="9">
        <f t="shared" si="175"/>
        <v>41445.252986111111</v>
      </c>
    </row>
    <row r="2763" spans="1:20" ht="29" hidden="1" x14ac:dyDescent="0.35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172"/>
        <v>1</v>
      </c>
      <c r="P2763">
        <f t="shared" si="173"/>
        <v>9</v>
      </c>
      <c r="Q2763" t="s">
        <v>8321</v>
      </c>
      <c r="R2763" t="s">
        <v>8357</v>
      </c>
      <c r="S2763" s="9">
        <f t="shared" si="174"/>
        <v>41246.85524305555</v>
      </c>
      <c r="T2763" s="9">
        <f t="shared" si="175"/>
        <v>41276.85524305555</v>
      </c>
    </row>
    <row r="2764" spans="1:20" ht="43.5" hidden="1" x14ac:dyDescent="0.3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172"/>
        <v>1</v>
      </c>
      <c r="P2764">
        <f t="shared" si="173"/>
        <v>25</v>
      </c>
      <c r="Q2764" t="s">
        <v>8321</v>
      </c>
      <c r="R2764" t="s">
        <v>8357</v>
      </c>
      <c r="S2764" s="9">
        <f t="shared" si="174"/>
        <v>40926.828645833331</v>
      </c>
      <c r="T2764" s="9">
        <f t="shared" si="175"/>
        <v>40986.786979166667</v>
      </c>
    </row>
    <row r="2765" spans="1:20" ht="29" hidden="1" x14ac:dyDescent="0.35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172"/>
        <v>0</v>
      </c>
      <c r="P2765">
        <f t="shared" si="173"/>
        <v>30</v>
      </c>
      <c r="Q2765" t="s">
        <v>8321</v>
      </c>
      <c r="R2765" t="s">
        <v>8357</v>
      </c>
      <c r="S2765" s="9">
        <f t="shared" si="174"/>
        <v>41373.371342592589</v>
      </c>
      <c r="T2765" s="9">
        <f t="shared" si="175"/>
        <v>41418.371342592589</v>
      </c>
    </row>
    <row r="2766" spans="1:20" ht="43.5" hidden="1" x14ac:dyDescent="0.35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172"/>
        <v>1</v>
      </c>
      <c r="P2766">
        <f t="shared" si="173"/>
        <v>11.25</v>
      </c>
      <c r="Q2766" t="s">
        <v>8321</v>
      </c>
      <c r="R2766" t="s">
        <v>8357</v>
      </c>
      <c r="S2766" s="9">
        <f t="shared" si="174"/>
        <v>41030.083692129629</v>
      </c>
      <c r="T2766" s="9">
        <f t="shared" si="175"/>
        <v>41059.583333333328</v>
      </c>
    </row>
    <row r="2767" spans="1:20" ht="29" hidden="1" x14ac:dyDescent="0.3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9">
        <f t="shared" si="174"/>
        <v>41194.370694444442</v>
      </c>
      <c r="T2767" s="9">
        <f t="shared" si="175"/>
        <v>41210.370694444442</v>
      </c>
    </row>
    <row r="2768" spans="1:20" ht="43.5" hidden="1" x14ac:dyDescent="0.35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9">
        <f t="shared" si="174"/>
        <v>40736.459699074076</v>
      </c>
      <c r="T2768" s="9">
        <f t="shared" si="175"/>
        <v>40766.459699074076</v>
      </c>
    </row>
    <row r="2769" spans="1:20" ht="43.5" hidden="1" x14ac:dyDescent="0.3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172"/>
        <v>1</v>
      </c>
      <c r="P2769">
        <f t="shared" si="173"/>
        <v>11.33</v>
      </c>
      <c r="Q2769" t="s">
        <v>8321</v>
      </c>
      <c r="R2769" t="s">
        <v>8357</v>
      </c>
      <c r="S2769" s="9">
        <f t="shared" si="174"/>
        <v>42172.750578703701</v>
      </c>
      <c r="T2769" s="9">
        <f t="shared" si="175"/>
        <v>42232.750578703701</v>
      </c>
    </row>
    <row r="2770" spans="1:20" ht="43.5" hidden="1" x14ac:dyDescent="0.3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172"/>
        <v>14</v>
      </c>
      <c r="P2770">
        <f t="shared" si="173"/>
        <v>29.47</v>
      </c>
      <c r="Q2770" t="s">
        <v>8321</v>
      </c>
      <c r="R2770" t="s">
        <v>8357</v>
      </c>
      <c r="S2770" s="9">
        <f t="shared" si="174"/>
        <v>40967.4065162037</v>
      </c>
      <c r="T2770" s="9">
        <f t="shared" si="175"/>
        <v>40997.364849537036</v>
      </c>
    </row>
    <row r="2771" spans="1:20" ht="43.5" hidden="1" x14ac:dyDescent="0.3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172"/>
        <v>0</v>
      </c>
      <c r="P2771">
        <f t="shared" si="173"/>
        <v>1</v>
      </c>
      <c r="Q2771" t="s">
        <v>8321</v>
      </c>
      <c r="R2771" t="s">
        <v>8357</v>
      </c>
      <c r="S2771" s="9">
        <f t="shared" si="174"/>
        <v>41745.617939814816</v>
      </c>
      <c r="T2771" s="9">
        <f t="shared" si="175"/>
        <v>41795.617939814816</v>
      </c>
    </row>
    <row r="2772" spans="1:20" ht="43.5" hidden="1" x14ac:dyDescent="0.35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172"/>
        <v>10</v>
      </c>
      <c r="P2772">
        <f t="shared" si="173"/>
        <v>63.1</v>
      </c>
      <c r="Q2772" t="s">
        <v>8321</v>
      </c>
      <c r="R2772" t="s">
        <v>8357</v>
      </c>
      <c r="S2772" s="9">
        <f t="shared" si="174"/>
        <v>41686.496874999997</v>
      </c>
      <c r="T2772" s="9">
        <f t="shared" si="175"/>
        <v>41716.455208333333</v>
      </c>
    </row>
    <row r="2773" spans="1:20" ht="43.5" hidden="1" x14ac:dyDescent="0.35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9">
        <f t="shared" si="174"/>
        <v>41257.323379629626</v>
      </c>
      <c r="T2773" s="9">
        <f t="shared" si="175"/>
        <v>41306.5</v>
      </c>
    </row>
    <row r="2774" spans="1:20" ht="43.5" hidden="1" x14ac:dyDescent="0.3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9">
        <f t="shared" si="174"/>
        <v>41537.660810185182</v>
      </c>
      <c r="T2774" s="9">
        <f t="shared" si="175"/>
        <v>41552.660810185182</v>
      </c>
    </row>
    <row r="2775" spans="1:20" ht="29" hidden="1" x14ac:dyDescent="0.3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172"/>
        <v>0</v>
      </c>
      <c r="P2775">
        <f t="shared" si="173"/>
        <v>1</v>
      </c>
      <c r="Q2775" t="s">
        <v>8321</v>
      </c>
      <c r="R2775" t="s">
        <v>8357</v>
      </c>
      <c r="S2775" s="9">
        <f t="shared" si="174"/>
        <v>42474.656493055554</v>
      </c>
      <c r="T2775" s="9">
        <f t="shared" si="175"/>
        <v>42484.656493055554</v>
      </c>
    </row>
    <row r="2776" spans="1:20" ht="43.5" hidden="1" x14ac:dyDescent="0.35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172"/>
        <v>14</v>
      </c>
      <c r="P2776">
        <f t="shared" si="173"/>
        <v>43.85</v>
      </c>
      <c r="Q2776" t="s">
        <v>8321</v>
      </c>
      <c r="R2776" t="s">
        <v>8357</v>
      </c>
      <c r="S2776" s="9">
        <f t="shared" si="174"/>
        <v>41310.918148148143</v>
      </c>
      <c r="T2776" s="9">
        <f t="shared" si="175"/>
        <v>41340.918148148143</v>
      </c>
    </row>
    <row r="2777" spans="1:20" ht="43.5" hidden="1" x14ac:dyDescent="0.3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9">
        <f t="shared" si="174"/>
        <v>40862.805023148147</v>
      </c>
      <c r="T2777" s="9">
        <f t="shared" si="175"/>
        <v>40892.805023148147</v>
      </c>
    </row>
    <row r="2778" spans="1:20" ht="43.5" hidden="1" x14ac:dyDescent="0.35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172"/>
        <v>8</v>
      </c>
      <c r="P2778">
        <f t="shared" si="173"/>
        <v>45.97</v>
      </c>
      <c r="Q2778" t="s">
        <v>8321</v>
      </c>
      <c r="R2778" t="s">
        <v>8357</v>
      </c>
      <c r="S2778" s="9">
        <f t="shared" si="174"/>
        <v>42136.088842592588</v>
      </c>
      <c r="T2778" s="9">
        <f t="shared" si="175"/>
        <v>42167.088842592588</v>
      </c>
    </row>
    <row r="2779" spans="1:20" ht="43.5" hidden="1" x14ac:dyDescent="0.35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172"/>
        <v>0</v>
      </c>
      <c r="P2779">
        <f t="shared" si="173"/>
        <v>10</v>
      </c>
      <c r="Q2779" t="s">
        <v>8321</v>
      </c>
      <c r="R2779" t="s">
        <v>8357</v>
      </c>
      <c r="S2779" s="9">
        <f t="shared" si="174"/>
        <v>42172.460694444446</v>
      </c>
      <c r="T2779" s="9">
        <f t="shared" si="175"/>
        <v>42202.460694444446</v>
      </c>
    </row>
    <row r="2780" spans="1:20" ht="58" hidden="1" x14ac:dyDescent="0.35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172"/>
        <v>26</v>
      </c>
      <c r="P2780">
        <f t="shared" si="173"/>
        <v>93.67</v>
      </c>
      <c r="Q2780" t="s">
        <v>8321</v>
      </c>
      <c r="R2780" t="s">
        <v>8357</v>
      </c>
      <c r="S2780" s="9">
        <f t="shared" si="174"/>
        <v>41846.769745370366</v>
      </c>
      <c r="T2780" s="9">
        <f t="shared" si="175"/>
        <v>41876.769745370366</v>
      </c>
    </row>
    <row r="2781" spans="1:20" ht="43.5" hidden="1" x14ac:dyDescent="0.3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172"/>
        <v>2</v>
      </c>
      <c r="P2781">
        <f t="shared" si="173"/>
        <v>53</v>
      </c>
      <c r="Q2781" t="s">
        <v>8321</v>
      </c>
      <c r="R2781" t="s">
        <v>8357</v>
      </c>
      <c r="S2781" s="9">
        <f t="shared" si="174"/>
        <v>42300.377557870372</v>
      </c>
      <c r="T2781" s="9">
        <f t="shared" si="175"/>
        <v>42330.419224537036</v>
      </c>
    </row>
    <row r="2782" spans="1:20" ht="29" hidden="1" x14ac:dyDescent="0.35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9">
        <f t="shared" si="174"/>
        <v>42774.239444444444</v>
      </c>
      <c r="T2782" s="9">
        <f t="shared" si="175"/>
        <v>42804.239444444444</v>
      </c>
    </row>
    <row r="2783" spans="1:20" ht="29" x14ac:dyDescent="0.35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172"/>
        <v>105</v>
      </c>
      <c r="P2783">
        <f t="shared" si="173"/>
        <v>47</v>
      </c>
      <c r="Q2783" t="s">
        <v>8316</v>
      </c>
      <c r="R2783" t="s">
        <v>8317</v>
      </c>
      <c r="S2783" s="9">
        <f t="shared" si="174"/>
        <v>42018.733263888884</v>
      </c>
      <c r="T2783" s="9">
        <f t="shared" si="175"/>
        <v>42047.083333333336</v>
      </c>
    </row>
    <row r="2784" spans="1:20" ht="29" x14ac:dyDescent="0.35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172"/>
        <v>120</v>
      </c>
      <c r="P2784">
        <f t="shared" si="173"/>
        <v>66.67</v>
      </c>
      <c r="Q2784" t="s">
        <v>8316</v>
      </c>
      <c r="R2784" t="s">
        <v>8317</v>
      </c>
      <c r="S2784" s="9">
        <f t="shared" si="174"/>
        <v>42026.716643518514</v>
      </c>
      <c r="T2784" s="9">
        <f t="shared" si="175"/>
        <v>42051.999305555553</v>
      </c>
    </row>
    <row r="2785" spans="1:20" ht="43.5" x14ac:dyDescent="0.35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172"/>
        <v>115</v>
      </c>
      <c r="P2785">
        <f t="shared" si="173"/>
        <v>18.77</v>
      </c>
      <c r="Q2785" t="s">
        <v>8316</v>
      </c>
      <c r="R2785" t="s">
        <v>8317</v>
      </c>
      <c r="S2785" s="9">
        <f t="shared" si="174"/>
        <v>42103.326921296299</v>
      </c>
      <c r="T2785" s="9">
        <f t="shared" si="175"/>
        <v>42117.326921296299</v>
      </c>
    </row>
    <row r="2786" spans="1:20" ht="29" x14ac:dyDescent="0.3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172"/>
        <v>119</v>
      </c>
      <c r="P2786">
        <f t="shared" si="173"/>
        <v>66.11</v>
      </c>
      <c r="Q2786" t="s">
        <v>8316</v>
      </c>
      <c r="R2786" t="s">
        <v>8317</v>
      </c>
      <c r="S2786" s="9">
        <f t="shared" si="174"/>
        <v>41920.579201388886</v>
      </c>
      <c r="T2786" s="9">
        <f t="shared" si="175"/>
        <v>41941.579201388886</v>
      </c>
    </row>
    <row r="2787" spans="1:20" ht="43.5" x14ac:dyDescent="0.3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172"/>
        <v>105</v>
      </c>
      <c r="P2787">
        <f t="shared" si="173"/>
        <v>36.86</v>
      </c>
      <c r="Q2787" t="s">
        <v>8316</v>
      </c>
      <c r="R2787" t="s">
        <v>8317</v>
      </c>
      <c r="S2787" s="9">
        <f t="shared" si="174"/>
        <v>42557.981099537035</v>
      </c>
      <c r="T2787" s="9">
        <f t="shared" si="175"/>
        <v>42587.666666666664</v>
      </c>
    </row>
    <row r="2788" spans="1:20" ht="29" x14ac:dyDescent="0.35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172"/>
        <v>118</v>
      </c>
      <c r="P2788">
        <f t="shared" si="173"/>
        <v>39.81</v>
      </c>
      <c r="Q2788" t="s">
        <v>8316</v>
      </c>
      <c r="R2788" t="s">
        <v>8317</v>
      </c>
      <c r="S2788" s="9">
        <f t="shared" si="174"/>
        <v>41815.360879629625</v>
      </c>
      <c r="T2788" s="9">
        <f t="shared" si="175"/>
        <v>41829.360879629625</v>
      </c>
    </row>
    <row r="2789" spans="1:20" ht="43.5" x14ac:dyDescent="0.35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172"/>
        <v>120</v>
      </c>
      <c r="P2789">
        <f t="shared" si="173"/>
        <v>31.5</v>
      </c>
      <c r="Q2789" t="s">
        <v>8316</v>
      </c>
      <c r="R2789" t="s">
        <v>8317</v>
      </c>
      <c r="S2789" s="9">
        <f t="shared" si="174"/>
        <v>41807.990185185183</v>
      </c>
      <c r="T2789" s="9">
        <f t="shared" si="175"/>
        <v>41837.990185185183</v>
      </c>
    </row>
    <row r="2790" spans="1:20" ht="29" x14ac:dyDescent="0.35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172"/>
        <v>103</v>
      </c>
      <c r="P2790">
        <f t="shared" si="173"/>
        <v>102.5</v>
      </c>
      <c r="Q2790" t="s">
        <v>8316</v>
      </c>
      <c r="R2790" t="s">
        <v>8317</v>
      </c>
      <c r="S2790" s="9">
        <f t="shared" si="174"/>
        <v>42550.49355324074</v>
      </c>
      <c r="T2790" s="9">
        <f t="shared" si="175"/>
        <v>42580.49355324074</v>
      </c>
    </row>
    <row r="2791" spans="1:20" ht="29" x14ac:dyDescent="0.35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172"/>
        <v>101</v>
      </c>
      <c r="P2791">
        <f t="shared" si="173"/>
        <v>126.46</v>
      </c>
      <c r="Q2791" t="s">
        <v>8316</v>
      </c>
      <c r="R2791" t="s">
        <v>8317</v>
      </c>
      <c r="S2791" s="9">
        <f t="shared" si="174"/>
        <v>42055.804791666662</v>
      </c>
      <c r="T2791" s="9">
        <f t="shared" si="175"/>
        <v>42074.958333333336</v>
      </c>
    </row>
    <row r="2792" spans="1:20" ht="43.5" x14ac:dyDescent="0.35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172"/>
        <v>105</v>
      </c>
      <c r="P2792">
        <f t="shared" si="173"/>
        <v>47.88</v>
      </c>
      <c r="Q2792" t="s">
        <v>8316</v>
      </c>
      <c r="R2792" t="s">
        <v>8317</v>
      </c>
      <c r="S2792" s="9">
        <f t="shared" si="174"/>
        <v>42016.730358796289</v>
      </c>
      <c r="T2792" s="9">
        <f t="shared" si="175"/>
        <v>42046.730358796289</v>
      </c>
    </row>
    <row r="2793" spans="1:20" ht="43.5" x14ac:dyDescent="0.35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172"/>
        <v>103</v>
      </c>
      <c r="P2793">
        <f t="shared" si="173"/>
        <v>73.209999999999994</v>
      </c>
      <c r="Q2793" t="s">
        <v>8316</v>
      </c>
      <c r="R2793" t="s">
        <v>8317</v>
      </c>
      <c r="S2793" s="9">
        <f t="shared" si="174"/>
        <v>42591.691655092589</v>
      </c>
      <c r="T2793" s="9">
        <f t="shared" si="175"/>
        <v>42621.958333333336</v>
      </c>
    </row>
    <row r="2794" spans="1:20" ht="43.5" x14ac:dyDescent="0.3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172"/>
        <v>108</v>
      </c>
      <c r="P2794">
        <f t="shared" si="173"/>
        <v>89.67</v>
      </c>
      <c r="Q2794" t="s">
        <v>8316</v>
      </c>
      <c r="R2794" t="s">
        <v>8317</v>
      </c>
      <c r="S2794" s="9">
        <f t="shared" si="174"/>
        <v>42183.022673611107</v>
      </c>
      <c r="T2794" s="9">
        <f t="shared" si="175"/>
        <v>42228.022673611107</v>
      </c>
    </row>
    <row r="2795" spans="1:20" ht="58" x14ac:dyDescent="0.35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172"/>
        <v>111</v>
      </c>
      <c r="P2795">
        <f t="shared" si="173"/>
        <v>151.46</v>
      </c>
      <c r="Q2795" t="s">
        <v>8316</v>
      </c>
      <c r="R2795" t="s">
        <v>8317</v>
      </c>
      <c r="S2795" s="9">
        <f t="shared" si="174"/>
        <v>42176.210706018515</v>
      </c>
      <c r="T2795" s="9">
        <f t="shared" si="175"/>
        <v>42206.210706018515</v>
      </c>
    </row>
    <row r="2796" spans="1:20" ht="43.5" x14ac:dyDescent="0.35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9">
        <f t="shared" si="174"/>
        <v>42416.48332175926</v>
      </c>
      <c r="T2796" s="9">
        <f t="shared" si="175"/>
        <v>42432.583333333336</v>
      </c>
    </row>
    <row r="2797" spans="1:20" ht="43.5" x14ac:dyDescent="0.3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172"/>
        <v>104</v>
      </c>
      <c r="P2797">
        <f t="shared" si="173"/>
        <v>36.5</v>
      </c>
      <c r="Q2797" t="s">
        <v>8316</v>
      </c>
      <c r="R2797" t="s">
        <v>8317</v>
      </c>
      <c r="S2797" s="9">
        <f t="shared" si="174"/>
        <v>41780.317604166667</v>
      </c>
      <c r="T2797" s="9">
        <f t="shared" si="175"/>
        <v>41796.75</v>
      </c>
    </row>
    <row r="2798" spans="1:20" ht="43.5" x14ac:dyDescent="0.3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172"/>
        <v>116</v>
      </c>
      <c r="P2798">
        <f t="shared" si="173"/>
        <v>44</v>
      </c>
      <c r="Q2798" t="s">
        <v>8316</v>
      </c>
      <c r="R2798" t="s">
        <v>8317</v>
      </c>
      <c r="S2798" s="9">
        <f t="shared" si="174"/>
        <v>41795.319768518515</v>
      </c>
      <c r="T2798" s="9">
        <f t="shared" si="175"/>
        <v>41825.319768518515</v>
      </c>
    </row>
    <row r="2799" spans="1:20" ht="43.5" x14ac:dyDescent="0.3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172"/>
        <v>103</v>
      </c>
      <c r="P2799">
        <f t="shared" si="173"/>
        <v>87.36</v>
      </c>
      <c r="Q2799" t="s">
        <v>8316</v>
      </c>
      <c r="R2799" t="s">
        <v>8317</v>
      </c>
      <c r="S2799" s="9">
        <f t="shared" si="174"/>
        <v>41798.731944444444</v>
      </c>
      <c r="T2799" s="9">
        <f t="shared" si="175"/>
        <v>41828.731944444444</v>
      </c>
    </row>
    <row r="2800" spans="1:20" ht="43.5" x14ac:dyDescent="0.35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172"/>
        <v>101</v>
      </c>
      <c r="P2800">
        <f t="shared" si="173"/>
        <v>36.47</v>
      </c>
      <c r="Q2800" t="s">
        <v>8316</v>
      </c>
      <c r="R2800" t="s">
        <v>8317</v>
      </c>
      <c r="S2800" s="9">
        <f t="shared" si="174"/>
        <v>42201.466678240737</v>
      </c>
      <c r="T2800" s="9">
        <f t="shared" si="175"/>
        <v>42216.458333333336</v>
      </c>
    </row>
    <row r="2801" spans="1:20" ht="43.5" x14ac:dyDescent="0.35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172"/>
        <v>117</v>
      </c>
      <c r="P2801">
        <f t="shared" si="173"/>
        <v>44.86</v>
      </c>
      <c r="Q2801" t="s">
        <v>8316</v>
      </c>
      <c r="R2801" t="s">
        <v>8317</v>
      </c>
      <c r="S2801" s="9">
        <f t="shared" si="174"/>
        <v>42507.05636574074</v>
      </c>
      <c r="T2801" s="9">
        <f t="shared" si="175"/>
        <v>42538.458333333336</v>
      </c>
    </row>
    <row r="2802" spans="1:20" ht="43.5" x14ac:dyDescent="0.3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172"/>
        <v>133</v>
      </c>
      <c r="P2802">
        <f t="shared" si="173"/>
        <v>42.9</v>
      </c>
      <c r="Q2802" t="s">
        <v>8316</v>
      </c>
      <c r="R2802" t="s">
        <v>8317</v>
      </c>
      <c r="S2802" s="9">
        <f t="shared" si="174"/>
        <v>41948.344513888886</v>
      </c>
      <c r="T2802" s="9">
        <f t="shared" si="175"/>
        <v>42008.344513888886</v>
      </c>
    </row>
    <row r="2803" spans="1:20" ht="43.5" x14ac:dyDescent="0.3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172"/>
        <v>133</v>
      </c>
      <c r="P2803">
        <f t="shared" si="173"/>
        <v>51.23</v>
      </c>
      <c r="Q2803" t="s">
        <v>8316</v>
      </c>
      <c r="R2803" t="s">
        <v>8317</v>
      </c>
      <c r="S2803" s="9">
        <f t="shared" si="174"/>
        <v>41900.034826388888</v>
      </c>
      <c r="T2803" s="9">
        <f t="shared" si="175"/>
        <v>41922.25</v>
      </c>
    </row>
    <row r="2804" spans="1:20" ht="43.5" x14ac:dyDescent="0.35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172"/>
        <v>102</v>
      </c>
      <c r="P2804">
        <f t="shared" si="173"/>
        <v>33.94</v>
      </c>
      <c r="Q2804" t="s">
        <v>8316</v>
      </c>
      <c r="R2804" t="s">
        <v>8317</v>
      </c>
      <c r="S2804" s="9">
        <f t="shared" si="174"/>
        <v>42192.438738425924</v>
      </c>
      <c r="T2804" s="9">
        <f t="shared" si="175"/>
        <v>42222.438738425924</v>
      </c>
    </row>
    <row r="2805" spans="1:20" ht="43.5" x14ac:dyDescent="0.35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172"/>
        <v>128</v>
      </c>
      <c r="P2805">
        <f t="shared" si="173"/>
        <v>90.74</v>
      </c>
      <c r="Q2805" t="s">
        <v>8316</v>
      </c>
      <c r="R2805" t="s">
        <v>8317</v>
      </c>
      <c r="S2805" s="9">
        <f t="shared" si="174"/>
        <v>42157.857361111113</v>
      </c>
      <c r="T2805" s="9">
        <f t="shared" si="175"/>
        <v>42200.791666666664</v>
      </c>
    </row>
    <row r="2806" spans="1:20" ht="43.5" x14ac:dyDescent="0.35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172"/>
        <v>115</v>
      </c>
      <c r="P2806">
        <f t="shared" si="173"/>
        <v>50</v>
      </c>
      <c r="Q2806" t="s">
        <v>8316</v>
      </c>
      <c r="R2806" t="s">
        <v>8317</v>
      </c>
      <c r="S2806" s="9">
        <f t="shared" si="174"/>
        <v>41881.245254629626</v>
      </c>
      <c r="T2806" s="9">
        <f t="shared" si="175"/>
        <v>41911.245254629626</v>
      </c>
    </row>
    <row r="2807" spans="1:20" ht="58" x14ac:dyDescent="0.35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172"/>
        <v>110</v>
      </c>
      <c r="P2807">
        <f t="shared" si="173"/>
        <v>24.44</v>
      </c>
      <c r="Q2807" t="s">
        <v>8316</v>
      </c>
      <c r="R2807" t="s">
        <v>8317</v>
      </c>
      <c r="S2807" s="9">
        <f t="shared" si="174"/>
        <v>42213.2971412037</v>
      </c>
      <c r="T2807" s="9">
        <f t="shared" si="175"/>
        <v>42238.2971412037</v>
      </c>
    </row>
    <row r="2808" spans="1:20" ht="43.5" x14ac:dyDescent="0.3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172"/>
        <v>112</v>
      </c>
      <c r="P2808">
        <f t="shared" si="173"/>
        <v>44.25</v>
      </c>
      <c r="Q2808" t="s">
        <v>8316</v>
      </c>
      <c r="R2808" t="s">
        <v>8317</v>
      </c>
      <c r="S2808" s="9">
        <f t="shared" si="174"/>
        <v>42185.058912037035</v>
      </c>
      <c r="T2808" s="9">
        <f t="shared" si="175"/>
        <v>42221.249999999993</v>
      </c>
    </row>
    <row r="2809" spans="1:20" x14ac:dyDescent="0.35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172"/>
        <v>126</v>
      </c>
      <c r="P2809">
        <f t="shared" si="173"/>
        <v>67.739999999999995</v>
      </c>
      <c r="Q2809" t="s">
        <v>8316</v>
      </c>
      <c r="R2809" t="s">
        <v>8317</v>
      </c>
      <c r="S2809" s="9">
        <f t="shared" si="174"/>
        <v>42154.664791666662</v>
      </c>
      <c r="T2809" s="9">
        <f t="shared" si="175"/>
        <v>42184.664791666662</v>
      </c>
    </row>
    <row r="2810" spans="1:20" ht="43.5" x14ac:dyDescent="0.35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172"/>
        <v>100</v>
      </c>
      <c r="P2810">
        <f t="shared" si="173"/>
        <v>65.38</v>
      </c>
      <c r="Q2810" t="s">
        <v>8316</v>
      </c>
      <c r="R2810" t="s">
        <v>8317</v>
      </c>
      <c r="S2810" s="9">
        <f t="shared" si="174"/>
        <v>42208.638136574074</v>
      </c>
      <c r="T2810" s="9">
        <f t="shared" si="175"/>
        <v>42238.638136574074</v>
      </c>
    </row>
    <row r="2811" spans="1:20" ht="43.5" x14ac:dyDescent="0.35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172"/>
        <v>102</v>
      </c>
      <c r="P2811">
        <f t="shared" si="173"/>
        <v>121.9</v>
      </c>
      <c r="Q2811" t="s">
        <v>8316</v>
      </c>
      <c r="R2811" t="s">
        <v>8317</v>
      </c>
      <c r="S2811" s="9">
        <f t="shared" si="174"/>
        <v>42451.288483796299</v>
      </c>
      <c r="T2811" s="9">
        <f t="shared" si="175"/>
        <v>42459.402083333327</v>
      </c>
    </row>
    <row r="2812" spans="1:20" ht="43.5" x14ac:dyDescent="0.3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172"/>
        <v>108</v>
      </c>
      <c r="P2812">
        <f t="shared" si="173"/>
        <v>47.46</v>
      </c>
      <c r="Q2812" t="s">
        <v>8316</v>
      </c>
      <c r="R2812" t="s">
        <v>8317</v>
      </c>
      <c r="S2812" s="9">
        <f t="shared" si="174"/>
        <v>41758.931296296294</v>
      </c>
      <c r="T2812" s="9">
        <f t="shared" si="175"/>
        <v>41790.957638888889</v>
      </c>
    </row>
    <row r="2813" spans="1:20" ht="43.5" x14ac:dyDescent="0.3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172"/>
        <v>100</v>
      </c>
      <c r="P2813">
        <f t="shared" si="173"/>
        <v>92.84</v>
      </c>
      <c r="Q2813" t="s">
        <v>8316</v>
      </c>
      <c r="R2813" t="s">
        <v>8317</v>
      </c>
      <c r="S2813" s="9">
        <f t="shared" si="174"/>
        <v>42028.288229166668</v>
      </c>
      <c r="T2813" s="9">
        <f t="shared" si="175"/>
        <v>42058.288229166668</v>
      </c>
    </row>
    <row r="2814" spans="1:20" ht="43.5" x14ac:dyDescent="0.3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172"/>
        <v>113</v>
      </c>
      <c r="P2814">
        <f t="shared" si="173"/>
        <v>68.25</v>
      </c>
      <c r="Q2814" t="s">
        <v>8316</v>
      </c>
      <c r="R2814" t="s">
        <v>8317</v>
      </c>
      <c r="S2814" s="9">
        <f t="shared" si="174"/>
        <v>42054.535856481474</v>
      </c>
      <c r="T2814" s="9">
        <f t="shared" si="175"/>
        <v>42099.958333333336</v>
      </c>
    </row>
    <row r="2815" spans="1:20" ht="43.5" x14ac:dyDescent="0.3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172"/>
        <v>128</v>
      </c>
      <c r="P2815">
        <f t="shared" si="173"/>
        <v>37.21</v>
      </c>
      <c r="Q2815" t="s">
        <v>8316</v>
      </c>
      <c r="R2815" t="s">
        <v>8317</v>
      </c>
      <c r="S2815" s="9">
        <f t="shared" si="174"/>
        <v>42693.534270833326</v>
      </c>
      <c r="T2815" s="9">
        <f t="shared" si="175"/>
        <v>42718.534270833326</v>
      </c>
    </row>
    <row r="2816" spans="1:20" ht="43.5" x14ac:dyDescent="0.3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172"/>
        <v>108</v>
      </c>
      <c r="P2816">
        <f t="shared" si="173"/>
        <v>25.25</v>
      </c>
      <c r="Q2816" t="s">
        <v>8316</v>
      </c>
      <c r="R2816" t="s">
        <v>8317</v>
      </c>
      <c r="S2816" s="9">
        <f t="shared" si="174"/>
        <v>42103.191145833327</v>
      </c>
      <c r="T2816" s="9">
        <f t="shared" si="175"/>
        <v>42133.191145833327</v>
      </c>
    </row>
    <row r="2817" spans="1:20" ht="43.5" x14ac:dyDescent="0.3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172"/>
        <v>242</v>
      </c>
      <c r="P2817">
        <f t="shared" si="173"/>
        <v>43.21</v>
      </c>
      <c r="Q2817" t="s">
        <v>8316</v>
      </c>
      <c r="R2817" t="s">
        <v>8317</v>
      </c>
      <c r="S2817" s="9">
        <f t="shared" si="174"/>
        <v>42559.568391203698</v>
      </c>
      <c r="T2817" s="9">
        <f t="shared" si="175"/>
        <v>42589.568391203698</v>
      </c>
    </row>
    <row r="2818" spans="1:20" ht="43.5" x14ac:dyDescent="0.3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ref="O2818:O2881" si="176">ROUND((E2818/D2818)*100,0)</f>
        <v>142</v>
      </c>
      <c r="P2818">
        <f t="shared" ref="P2818:P2881" si="177">ROUND(E2818/L2818,2)</f>
        <v>25.13</v>
      </c>
      <c r="Q2818" t="s">
        <v>8316</v>
      </c>
      <c r="R2818" t="s">
        <v>8317</v>
      </c>
      <c r="S2818" s="9">
        <f t="shared" si="174"/>
        <v>42188.259166666663</v>
      </c>
      <c r="T2818" s="9">
        <f t="shared" si="175"/>
        <v>42218.458333333336</v>
      </c>
    </row>
    <row r="2819" spans="1:20" ht="43.5" x14ac:dyDescent="0.35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si="176"/>
        <v>130</v>
      </c>
      <c r="P2819">
        <f t="shared" si="177"/>
        <v>23.64</v>
      </c>
      <c r="Q2819" t="s">
        <v>8316</v>
      </c>
      <c r="R2819" t="s">
        <v>8317</v>
      </c>
      <c r="S2819" s="9">
        <f t="shared" ref="S2819:S2882" si="178">(J2819/86400)+25569+(-5/24)</f>
        <v>42023.42664351852</v>
      </c>
      <c r="T2819" s="9">
        <f t="shared" ref="T2819:T2882" si="179">(I2819/86400)+25569+(-5/24)</f>
        <v>42063.42664351852</v>
      </c>
    </row>
    <row r="2820" spans="1:20" ht="43.5" x14ac:dyDescent="0.3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176"/>
        <v>106</v>
      </c>
      <c r="P2820">
        <f t="shared" si="177"/>
        <v>103.95</v>
      </c>
      <c r="Q2820" t="s">
        <v>8316</v>
      </c>
      <c r="R2820" t="s">
        <v>8317</v>
      </c>
      <c r="S2820" s="9">
        <f t="shared" si="178"/>
        <v>42250.389884259253</v>
      </c>
      <c r="T2820" s="9">
        <f t="shared" si="179"/>
        <v>42270.389884259253</v>
      </c>
    </row>
    <row r="2821" spans="1:20" ht="43.5" x14ac:dyDescent="0.35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176"/>
        <v>105</v>
      </c>
      <c r="P2821">
        <f t="shared" si="177"/>
        <v>50.38</v>
      </c>
      <c r="Q2821" t="s">
        <v>8316</v>
      </c>
      <c r="R2821" t="s">
        <v>8317</v>
      </c>
      <c r="S2821" s="9">
        <f t="shared" si="178"/>
        <v>42139.317233796297</v>
      </c>
      <c r="T2821" s="9">
        <f t="shared" si="179"/>
        <v>42169.317233796297</v>
      </c>
    </row>
    <row r="2822" spans="1:20" ht="43.5" x14ac:dyDescent="0.35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9">
        <f t="shared" si="178"/>
        <v>42401.402650462966</v>
      </c>
      <c r="T2822" s="9">
        <f t="shared" si="179"/>
        <v>42425.791666666664</v>
      </c>
    </row>
    <row r="2823" spans="1:20" ht="43.5" x14ac:dyDescent="0.35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176"/>
        <v>100</v>
      </c>
      <c r="P2823">
        <f t="shared" si="177"/>
        <v>28.57</v>
      </c>
      <c r="Q2823" t="s">
        <v>8316</v>
      </c>
      <c r="R2823" t="s">
        <v>8317</v>
      </c>
      <c r="S2823" s="9">
        <f t="shared" si="178"/>
        <v>41875.714525462965</v>
      </c>
      <c r="T2823" s="9">
        <f t="shared" si="179"/>
        <v>41905.714525462965</v>
      </c>
    </row>
    <row r="2824" spans="1:20" ht="43.5" x14ac:dyDescent="0.35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176"/>
        <v>100</v>
      </c>
      <c r="P2824">
        <f t="shared" si="177"/>
        <v>63.83</v>
      </c>
      <c r="Q2824" t="s">
        <v>8316</v>
      </c>
      <c r="R2824" t="s">
        <v>8317</v>
      </c>
      <c r="S2824" s="9">
        <f t="shared" si="178"/>
        <v>42060.475601851846</v>
      </c>
      <c r="T2824" s="9">
        <f t="shared" si="179"/>
        <v>42090.433935185181</v>
      </c>
    </row>
    <row r="2825" spans="1:20" ht="43.5" x14ac:dyDescent="0.35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176"/>
        <v>124</v>
      </c>
      <c r="P2825">
        <f t="shared" si="177"/>
        <v>8.86</v>
      </c>
      <c r="Q2825" t="s">
        <v>8316</v>
      </c>
      <c r="R2825" t="s">
        <v>8317</v>
      </c>
      <c r="S2825" s="9">
        <f t="shared" si="178"/>
        <v>42066.803310185183</v>
      </c>
      <c r="T2825" s="9">
        <f t="shared" si="179"/>
        <v>42094.749305555553</v>
      </c>
    </row>
    <row r="2826" spans="1:20" ht="29" x14ac:dyDescent="0.35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176"/>
        <v>117</v>
      </c>
      <c r="P2826">
        <f t="shared" si="177"/>
        <v>50.67</v>
      </c>
      <c r="Q2826" t="s">
        <v>8316</v>
      </c>
      <c r="R2826" t="s">
        <v>8317</v>
      </c>
      <c r="S2826" s="9">
        <f t="shared" si="178"/>
        <v>42136.0624537037</v>
      </c>
      <c r="T2826" s="9">
        <f t="shared" si="179"/>
        <v>42167.863194444442</v>
      </c>
    </row>
    <row r="2827" spans="1:20" ht="43.5" x14ac:dyDescent="0.35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176"/>
        <v>103</v>
      </c>
      <c r="P2827">
        <f t="shared" si="177"/>
        <v>60.78</v>
      </c>
      <c r="Q2827" t="s">
        <v>8316</v>
      </c>
      <c r="R2827" t="s">
        <v>8317</v>
      </c>
      <c r="S2827" s="9">
        <f t="shared" si="178"/>
        <v>42312.584328703706</v>
      </c>
      <c r="T2827" s="9">
        <f t="shared" si="179"/>
        <v>42342.584328703706</v>
      </c>
    </row>
    <row r="2828" spans="1:20" ht="43.5" x14ac:dyDescent="0.35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176"/>
        <v>108</v>
      </c>
      <c r="P2828">
        <f t="shared" si="177"/>
        <v>113.42</v>
      </c>
      <c r="Q2828" t="s">
        <v>8316</v>
      </c>
      <c r="R2828" t="s">
        <v>8317</v>
      </c>
      <c r="S2828" s="9">
        <f t="shared" si="178"/>
        <v>42170.826527777775</v>
      </c>
      <c r="T2828" s="9">
        <f t="shared" si="179"/>
        <v>42195.083333333336</v>
      </c>
    </row>
    <row r="2829" spans="1:20" ht="43.5" x14ac:dyDescent="0.35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176"/>
        <v>120</v>
      </c>
      <c r="P2829">
        <f t="shared" si="177"/>
        <v>104.57</v>
      </c>
      <c r="Q2829" t="s">
        <v>8316</v>
      </c>
      <c r="R2829" t="s">
        <v>8317</v>
      </c>
      <c r="S2829" s="9">
        <f t="shared" si="178"/>
        <v>42494.475300925922</v>
      </c>
      <c r="T2829" s="9">
        <f t="shared" si="179"/>
        <v>42524.479166666664</v>
      </c>
    </row>
    <row r="2830" spans="1:20" ht="43.5" x14ac:dyDescent="0.35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176"/>
        <v>100</v>
      </c>
      <c r="P2830">
        <f t="shared" si="177"/>
        <v>98.31</v>
      </c>
      <c r="Q2830" t="s">
        <v>8316</v>
      </c>
      <c r="R2830" t="s">
        <v>8317</v>
      </c>
      <c r="S2830" s="9">
        <f t="shared" si="178"/>
        <v>42254.056354166663</v>
      </c>
      <c r="T2830" s="9">
        <f t="shared" si="179"/>
        <v>42279.749999999993</v>
      </c>
    </row>
    <row r="2831" spans="1:20" ht="43.5" x14ac:dyDescent="0.35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176"/>
        <v>107</v>
      </c>
      <c r="P2831">
        <f t="shared" si="177"/>
        <v>35.04</v>
      </c>
      <c r="Q2831" t="s">
        <v>8316</v>
      </c>
      <c r="R2831" t="s">
        <v>8317</v>
      </c>
      <c r="S2831" s="9">
        <f t="shared" si="178"/>
        <v>42495.225902777776</v>
      </c>
      <c r="T2831" s="9">
        <f t="shared" si="179"/>
        <v>42523.225902777776</v>
      </c>
    </row>
    <row r="2832" spans="1:20" ht="29" x14ac:dyDescent="0.35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176"/>
        <v>100</v>
      </c>
      <c r="P2832">
        <f t="shared" si="177"/>
        <v>272.73</v>
      </c>
      <c r="Q2832" t="s">
        <v>8316</v>
      </c>
      <c r="R2832" t="s">
        <v>8317</v>
      </c>
      <c r="S2832" s="9">
        <f t="shared" si="178"/>
        <v>41758.631342592591</v>
      </c>
      <c r="T2832" s="9">
        <f t="shared" si="179"/>
        <v>41770.957638888889</v>
      </c>
    </row>
    <row r="2833" spans="1:20" ht="29" x14ac:dyDescent="0.35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176"/>
        <v>111</v>
      </c>
      <c r="P2833">
        <f t="shared" si="177"/>
        <v>63.85</v>
      </c>
      <c r="Q2833" t="s">
        <v>8316</v>
      </c>
      <c r="R2833" t="s">
        <v>8317</v>
      </c>
      <c r="S2833" s="9">
        <f t="shared" si="178"/>
        <v>42171.616550925923</v>
      </c>
      <c r="T2833" s="9">
        <f t="shared" si="179"/>
        <v>42201.616550925923</v>
      </c>
    </row>
    <row r="2834" spans="1:20" ht="43.5" x14ac:dyDescent="0.35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176"/>
        <v>115</v>
      </c>
      <c r="P2834">
        <f t="shared" si="177"/>
        <v>30.19</v>
      </c>
      <c r="Q2834" t="s">
        <v>8316</v>
      </c>
      <c r="R2834" t="s">
        <v>8317</v>
      </c>
      <c r="S2834" s="9">
        <f t="shared" si="178"/>
        <v>41938.501087962963</v>
      </c>
      <c r="T2834" s="9">
        <f t="shared" si="179"/>
        <v>41966.708333333336</v>
      </c>
    </row>
    <row r="2835" spans="1:20" x14ac:dyDescent="0.35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176"/>
        <v>108</v>
      </c>
      <c r="P2835">
        <f t="shared" si="177"/>
        <v>83.51</v>
      </c>
      <c r="Q2835" t="s">
        <v>8316</v>
      </c>
      <c r="R2835" t="s">
        <v>8317</v>
      </c>
      <c r="S2835" s="9">
        <f t="shared" si="178"/>
        <v>42267.919363425921</v>
      </c>
      <c r="T2835" s="9">
        <f t="shared" si="179"/>
        <v>42287.874999999993</v>
      </c>
    </row>
    <row r="2836" spans="1:20" ht="43.5" x14ac:dyDescent="0.3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176"/>
        <v>170</v>
      </c>
      <c r="P2836">
        <f t="shared" si="177"/>
        <v>64.760000000000005</v>
      </c>
      <c r="Q2836" t="s">
        <v>8316</v>
      </c>
      <c r="R2836" t="s">
        <v>8317</v>
      </c>
      <c r="S2836" s="9">
        <f t="shared" si="178"/>
        <v>42019.751504629625</v>
      </c>
      <c r="T2836" s="9">
        <f t="shared" si="179"/>
        <v>42034.751504629625</v>
      </c>
    </row>
    <row r="2837" spans="1:20" ht="43.5" x14ac:dyDescent="0.3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176"/>
        <v>187</v>
      </c>
      <c r="P2837">
        <f t="shared" si="177"/>
        <v>20.12</v>
      </c>
      <c r="Q2837" t="s">
        <v>8316</v>
      </c>
      <c r="R2837" t="s">
        <v>8317</v>
      </c>
      <c r="S2837" s="9">
        <f t="shared" si="178"/>
        <v>42313.495567129627</v>
      </c>
      <c r="T2837" s="9">
        <f t="shared" si="179"/>
        <v>42342.791666666664</v>
      </c>
    </row>
    <row r="2838" spans="1:20" ht="43.5" x14ac:dyDescent="0.35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176"/>
        <v>108</v>
      </c>
      <c r="P2838">
        <f t="shared" si="177"/>
        <v>44.09</v>
      </c>
      <c r="Q2838" t="s">
        <v>8316</v>
      </c>
      <c r="R2838" t="s">
        <v>8317</v>
      </c>
      <c r="S2838" s="9">
        <f t="shared" si="178"/>
        <v>42746.053449074076</v>
      </c>
      <c r="T2838" s="9">
        <f t="shared" si="179"/>
        <v>42783.999305555553</v>
      </c>
    </row>
    <row r="2839" spans="1:20" ht="58" x14ac:dyDescent="0.35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176"/>
        <v>100</v>
      </c>
      <c r="P2839">
        <f t="shared" si="177"/>
        <v>40.479999999999997</v>
      </c>
      <c r="Q2839" t="s">
        <v>8316</v>
      </c>
      <c r="R2839" t="s">
        <v>8317</v>
      </c>
      <c r="S2839" s="9">
        <f t="shared" si="178"/>
        <v>42307.700046296297</v>
      </c>
      <c r="T2839" s="9">
        <f t="shared" si="179"/>
        <v>42347.741712962961</v>
      </c>
    </row>
    <row r="2840" spans="1:20" ht="43.5" x14ac:dyDescent="0.3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176"/>
        <v>120</v>
      </c>
      <c r="P2840">
        <f t="shared" si="177"/>
        <v>44.54</v>
      </c>
      <c r="Q2840" t="s">
        <v>8316</v>
      </c>
      <c r="R2840" t="s">
        <v>8317</v>
      </c>
      <c r="S2840" s="9">
        <f t="shared" si="178"/>
        <v>41842.399259259255</v>
      </c>
      <c r="T2840" s="9">
        <f t="shared" si="179"/>
        <v>41864.708333333328</v>
      </c>
    </row>
    <row r="2841" spans="1:20" ht="43.5" x14ac:dyDescent="0.35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176"/>
        <v>111</v>
      </c>
      <c r="P2841">
        <f t="shared" si="177"/>
        <v>125.81</v>
      </c>
      <c r="Q2841" t="s">
        <v>8316</v>
      </c>
      <c r="R2841" t="s">
        <v>8317</v>
      </c>
      <c r="S2841" s="9">
        <f t="shared" si="178"/>
        <v>41853.031874999993</v>
      </c>
      <c r="T2841" s="9">
        <f t="shared" si="179"/>
        <v>41875.999305555553</v>
      </c>
    </row>
    <row r="2842" spans="1:20" ht="43.5" x14ac:dyDescent="0.35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176"/>
        <v>104</v>
      </c>
      <c r="P2842">
        <f t="shared" si="177"/>
        <v>19.7</v>
      </c>
      <c r="Q2842" t="s">
        <v>8316</v>
      </c>
      <c r="R2842" t="s">
        <v>8317</v>
      </c>
      <c r="S2842" s="9">
        <f t="shared" si="178"/>
        <v>42059.827303240738</v>
      </c>
      <c r="T2842" s="9">
        <f t="shared" si="179"/>
        <v>42081.499999999993</v>
      </c>
    </row>
    <row r="2843" spans="1:20" ht="43.5" hidden="1" x14ac:dyDescent="0.35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9">
        <f t="shared" si="178"/>
        <v>42291.531215277777</v>
      </c>
      <c r="T2843" s="9">
        <f t="shared" si="179"/>
        <v>42351.572881944441</v>
      </c>
    </row>
    <row r="2844" spans="1:20" ht="43.5" hidden="1" x14ac:dyDescent="0.35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9">
        <f t="shared" si="178"/>
        <v>41784.744155092594</v>
      </c>
      <c r="T2844" s="9">
        <f t="shared" si="179"/>
        <v>41811.25</v>
      </c>
    </row>
    <row r="2845" spans="1:20" ht="43.5" hidden="1" x14ac:dyDescent="0.35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9">
        <f t="shared" si="178"/>
        <v>42492.529513888883</v>
      </c>
      <c r="T2845" s="9">
        <f t="shared" si="179"/>
        <v>42533.958333333336</v>
      </c>
    </row>
    <row r="2846" spans="1:20" ht="43.5" hidden="1" x14ac:dyDescent="0.35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5</v>
      </c>
      <c r="P2846">
        <f t="shared" si="177"/>
        <v>30</v>
      </c>
      <c r="Q2846" t="s">
        <v>8316</v>
      </c>
      <c r="R2846" t="s">
        <v>8317</v>
      </c>
      <c r="S2846" s="9">
        <f t="shared" si="178"/>
        <v>42709.337731481479</v>
      </c>
      <c r="T2846" s="9">
        <f t="shared" si="179"/>
        <v>42739.337731481479</v>
      </c>
    </row>
    <row r="2847" spans="1:20" ht="43.5" hidden="1" x14ac:dyDescent="0.3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176"/>
        <v>32</v>
      </c>
      <c r="P2847">
        <f t="shared" si="177"/>
        <v>60.67</v>
      </c>
      <c r="Q2847" t="s">
        <v>8316</v>
      </c>
      <c r="R2847" t="s">
        <v>8317</v>
      </c>
      <c r="S2847" s="9">
        <f t="shared" si="178"/>
        <v>42102.808252314811</v>
      </c>
      <c r="T2847" s="9">
        <f t="shared" si="179"/>
        <v>42162.808252314811</v>
      </c>
    </row>
    <row r="2848" spans="1:20" ht="43.5" hidden="1" x14ac:dyDescent="0.35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9">
        <f t="shared" si="178"/>
        <v>42108.483726851853</v>
      </c>
      <c r="T2848" s="9">
        <f t="shared" si="179"/>
        <v>42153.483726851853</v>
      </c>
    </row>
    <row r="2849" spans="1:20" ht="43.5" hidden="1" x14ac:dyDescent="0.35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9">
        <f t="shared" si="178"/>
        <v>42453.597974537035</v>
      </c>
      <c r="T2849" s="9">
        <f t="shared" si="179"/>
        <v>42513.597974537035</v>
      </c>
    </row>
    <row r="2850" spans="1:20" ht="43.5" hidden="1" x14ac:dyDescent="0.35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176"/>
        <v>0</v>
      </c>
      <c r="P2850">
        <f t="shared" si="177"/>
        <v>23.33</v>
      </c>
      <c r="Q2850" t="s">
        <v>8316</v>
      </c>
      <c r="R2850" t="s">
        <v>8317</v>
      </c>
      <c r="S2850" s="9">
        <f t="shared" si="178"/>
        <v>42123.440497685187</v>
      </c>
      <c r="T2850" s="9">
        <f t="shared" si="179"/>
        <v>42153.440497685187</v>
      </c>
    </row>
    <row r="2851" spans="1:20" ht="43.5" hidden="1" x14ac:dyDescent="0.35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9">
        <f t="shared" si="178"/>
        <v>42453.219907407409</v>
      </c>
      <c r="T2851" s="9">
        <f t="shared" si="179"/>
        <v>42483.219907407409</v>
      </c>
    </row>
    <row r="2852" spans="1:20" ht="43.5" hidden="1" x14ac:dyDescent="0.35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176"/>
        <v>4</v>
      </c>
      <c r="P2852">
        <f t="shared" si="177"/>
        <v>23.92</v>
      </c>
      <c r="Q2852" t="s">
        <v>8316</v>
      </c>
      <c r="R2852" t="s">
        <v>8317</v>
      </c>
      <c r="S2852" s="9">
        <f t="shared" si="178"/>
        <v>41857.798738425925</v>
      </c>
      <c r="T2852" s="9">
        <f t="shared" si="179"/>
        <v>41887.798738425925</v>
      </c>
    </row>
    <row r="2853" spans="1:20" ht="43.5" hidden="1" x14ac:dyDescent="0.35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9">
        <f t="shared" si="178"/>
        <v>42389.794317129628</v>
      </c>
      <c r="T2853" s="9">
        <f t="shared" si="179"/>
        <v>42398.761805555558</v>
      </c>
    </row>
    <row r="2854" spans="1:20" ht="43.5" hidden="1" x14ac:dyDescent="0.3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176"/>
        <v>2</v>
      </c>
      <c r="P2854">
        <f t="shared" si="177"/>
        <v>15.83</v>
      </c>
      <c r="Q2854" t="s">
        <v>8316</v>
      </c>
      <c r="R2854" t="s">
        <v>8317</v>
      </c>
      <c r="S2854" s="9">
        <f t="shared" si="178"/>
        <v>41780.836840277778</v>
      </c>
      <c r="T2854" s="9">
        <f t="shared" si="179"/>
        <v>41810.836840277778</v>
      </c>
    </row>
    <row r="2855" spans="1:20" ht="43.5" hidden="1" x14ac:dyDescent="0.35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9">
        <f t="shared" si="178"/>
        <v>41835.98260416666</v>
      </c>
      <c r="T2855" s="9">
        <f t="shared" si="179"/>
        <v>41895.98260416666</v>
      </c>
    </row>
    <row r="2856" spans="1:20" ht="29" hidden="1" x14ac:dyDescent="0.3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176"/>
        <v>42</v>
      </c>
      <c r="P2856">
        <f t="shared" si="177"/>
        <v>29.79</v>
      </c>
      <c r="Q2856" t="s">
        <v>8316</v>
      </c>
      <c r="R2856" t="s">
        <v>8317</v>
      </c>
      <c r="S2856" s="9">
        <f t="shared" si="178"/>
        <v>42111.508321759255</v>
      </c>
      <c r="T2856" s="9">
        <f t="shared" si="179"/>
        <v>42131.508321759255</v>
      </c>
    </row>
    <row r="2857" spans="1:20" ht="43.5" hidden="1" x14ac:dyDescent="0.35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9">
        <f t="shared" si="178"/>
        <v>42369.799432870372</v>
      </c>
      <c r="T2857" s="9">
        <f t="shared" si="179"/>
        <v>42398.773611111108</v>
      </c>
    </row>
    <row r="2858" spans="1:20" ht="43.5" hidden="1" x14ac:dyDescent="0.3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176"/>
        <v>5</v>
      </c>
      <c r="P2858">
        <f t="shared" si="177"/>
        <v>24.33</v>
      </c>
      <c r="Q2858" t="s">
        <v>8316</v>
      </c>
      <c r="R2858" t="s">
        <v>8317</v>
      </c>
      <c r="S2858" s="9">
        <f t="shared" si="178"/>
        <v>42164.829247685186</v>
      </c>
      <c r="T2858" s="9">
        <f t="shared" si="179"/>
        <v>42224.69027777778</v>
      </c>
    </row>
    <row r="2859" spans="1:20" ht="58" hidden="1" x14ac:dyDescent="0.35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176"/>
        <v>20</v>
      </c>
      <c r="P2859">
        <f t="shared" si="177"/>
        <v>500</v>
      </c>
      <c r="Q2859" t="s">
        <v>8316</v>
      </c>
      <c r="R2859" t="s">
        <v>8317</v>
      </c>
      <c r="S2859" s="9">
        <f t="shared" si="178"/>
        <v>42726.711747685178</v>
      </c>
      <c r="T2859" s="9">
        <f t="shared" si="179"/>
        <v>42786.541666666664</v>
      </c>
    </row>
    <row r="2860" spans="1:20" ht="43.5" hidden="1" x14ac:dyDescent="0.35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9">
        <f t="shared" si="178"/>
        <v>41954.336747685178</v>
      </c>
      <c r="T2860" s="9">
        <f t="shared" si="179"/>
        <v>41978.269444444442</v>
      </c>
    </row>
    <row r="2861" spans="1:20" ht="29" hidden="1" x14ac:dyDescent="0.35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176"/>
        <v>2</v>
      </c>
      <c r="P2861">
        <f t="shared" si="177"/>
        <v>35</v>
      </c>
      <c r="Q2861" t="s">
        <v>8316</v>
      </c>
      <c r="R2861" t="s">
        <v>8317</v>
      </c>
      <c r="S2861" s="9">
        <f t="shared" si="178"/>
        <v>42233.153981481482</v>
      </c>
      <c r="T2861" s="9">
        <f t="shared" si="179"/>
        <v>42293.153981481482</v>
      </c>
    </row>
    <row r="2862" spans="1:20" ht="43.5" hidden="1" x14ac:dyDescent="0.35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176"/>
        <v>7</v>
      </c>
      <c r="P2862">
        <f t="shared" si="177"/>
        <v>29.56</v>
      </c>
      <c r="Q2862" t="s">
        <v>8316</v>
      </c>
      <c r="R2862" t="s">
        <v>8317</v>
      </c>
      <c r="S2862" s="9">
        <f t="shared" si="178"/>
        <v>42480.592314814814</v>
      </c>
      <c r="T2862" s="9">
        <f t="shared" si="179"/>
        <v>42540.592314814814</v>
      </c>
    </row>
    <row r="2863" spans="1:20" ht="43.5" hidden="1" x14ac:dyDescent="0.35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176"/>
        <v>32</v>
      </c>
      <c r="P2863">
        <f t="shared" si="177"/>
        <v>26.67</v>
      </c>
      <c r="Q2863" t="s">
        <v>8316</v>
      </c>
      <c r="R2863" t="s">
        <v>8317</v>
      </c>
      <c r="S2863" s="9">
        <f t="shared" si="178"/>
        <v>42257.3825</v>
      </c>
      <c r="T2863" s="9">
        <f t="shared" si="179"/>
        <v>42271.3825</v>
      </c>
    </row>
    <row r="2864" spans="1:20" ht="43.5" hidden="1" x14ac:dyDescent="0.3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176"/>
        <v>0</v>
      </c>
      <c r="P2864">
        <f t="shared" si="177"/>
        <v>18.329999999999998</v>
      </c>
      <c r="Q2864" t="s">
        <v>8316</v>
      </c>
      <c r="R2864" t="s">
        <v>8317</v>
      </c>
      <c r="S2864" s="9">
        <f t="shared" si="178"/>
        <v>41784.581354166665</v>
      </c>
      <c r="T2864" s="9">
        <f t="shared" si="179"/>
        <v>41814.581354166665</v>
      </c>
    </row>
    <row r="2865" spans="1:20" ht="43.5" hidden="1" x14ac:dyDescent="0.35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176"/>
        <v>0</v>
      </c>
      <c r="P2865">
        <f t="shared" si="177"/>
        <v>20</v>
      </c>
      <c r="Q2865" t="s">
        <v>8316</v>
      </c>
      <c r="R2865" t="s">
        <v>8317</v>
      </c>
      <c r="S2865" s="9">
        <f t="shared" si="178"/>
        <v>41831.46670138889</v>
      </c>
      <c r="T2865" s="9">
        <f t="shared" si="179"/>
        <v>41891.46670138889</v>
      </c>
    </row>
    <row r="2866" spans="1:20" hidden="1" x14ac:dyDescent="0.35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176"/>
        <v>2</v>
      </c>
      <c r="P2866">
        <f t="shared" si="177"/>
        <v>13.33</v>
      </c>
      <c r="Q2866" t="s">
        <v>8316</v>
      </c>
      <c r="R2866" t="s">
        <v>8317</v>
      </c>
      <c r="S2866" s="9">
        <f t="shared" si="178"/>
        <v>42172.405173611107</v>
      </c>
      <c r="T2866" s="9">
        <f t="shared" si="179"/>
        <v>42202.345833333333</v>
      </c>
    </row>
    <row r="2867" spans="1:20" ht="43.5" hidden="1" x14ac:dyDescent="0.35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9">
        <f t="shared" si="178"/>
        <v>41949.905775462961</v>
      </c>
      <c r="T2867" s="9">
        <f t="shared" si="179"/>
        <v>42009.905775462961</v>
      </c>
    </row>
    <row r="2868" spans="1:20" ht="43.5" hidden="1" x14ac:dyDescent="0.3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176"/>
        <v>1</v>
      </c>
      <c r="P2868">
        <f t="shared" si="177"/>
        <v>22.5</v>
      </c>
      <c r="Q2868" t="s">
        <v>8316</v>
      </c>
      <c r="R2868" t="s">
        <v>8317</v>
      </c>
      <c r="S2868" s="9">
        <f t="shared" si="178"/>
        <v>42627.746770833335</v>
      </c>
      <c r="T2868" s="9">
        <f t="shared" si="179"/>
        <v>42657.708333333336</v>
      </c>
    </row>
    <row r="2869" spans="1:20" ht="43.5" hidden="1" x14ac:dyDescent="0.35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176"/>
        <v>20</v>
      </c>
      <c r="P2869">
        <f t="shared" si="177"/>
        <v>50.4</v>
      </c>
      <c r="Q2869" t="s">
        <v>8316</v>
      </c>
      <c r="R2869" t="s">
        <v>8317</v>
      </c>
      <c r="S2869" s="9">
        <f t="shared" si="178"/>
        <v>42530.986944444441</v>
      </c>
      <c r="T2869" s="9">
        <f t="shared" si="179"/>
        <v>42554.958333333336</v>
      </c>
    </row>
    <row r="2870" spans="1:20" ht="43.5" hidden="1" x14ac:dyDescent="0.35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176"/>
        <v>42</v>
      </c>
      <c r="P2870">
        <f t="shared" si="177"/>
        <v>105.03</v>
      </c>
      <c r="Q2870" t="s">
        <v>8316</v>
      </c>
      <c r="R2870" t="s">
        <v>8317</v>
      </c>
      <c r="S2870" s="9">
        <f t="shared" si="178"/>
        <v>42618.618680555555</v>
      </c>
      <c r="T2870" s="9">
        <f t="shared" si="179"/>
        <v>42648.618680555555</v>
      </c>
    </row>
    <row r="2871" spans="1:20" ht="43.5" hidden="1" x14ac:dyDescent="0.35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176"/>
        <v>1</v>
      </c>
      <c r="P2871">
        <f t="shared" si="177"/>
        <v>35.4</v>
      </c>
      <c r="Q2871" t="s">
        <v>8316</v>
      </c>
      <c r="R2871" t="s">
        <v>8317</v>
      </c>
      <c r="S2871" s="9">
        <f t="shared" si="178"/>
        <v>42540.385196759256</v>
      </c>
      <c r="T2871" s="9">
        <f t="shared" si="179"/>
        <v>42570.385196759256</v>
      </c>
    </row>
    <row r="2872" spans="1:20" ht="43.5" hidden="1" x14ac:dyDescent="0.35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176"/>
        <v>15</v>
      </c>
      <c r="P2872">
        <f t="shared" si="177"/>
        <v>83.33</v>
      </c>
      <c r="Q2872" t="s">
        <v>8316</v>
      </c>
      <c r="R2872" t="s">
        <v>8317</v>
      </c>
      <c r="S2872" s="9">
        <f t="shared" si="178"/>
        <v>41745.981076388889</v>
      </c>
      <c r="T2872" s="9">
        <f t="shared" si="179"/>
        <v>41775.981076388889</v>
      </c>
    </row>
    <row r="2873" spans="1:20" ht="43.5" hidden="1" x14ac:dyDescent="0.3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176"/>
        <v>5</v>
      </c>
      <c r="P2873">
        <f t="shared" si="177"/>
        <v>35.92</v>
      </c>
      <c r="Q2873" t="s">
        <v>8316</v>
      </c>
      <c r="R2873" t="s">
        <v>8317</v>
      </c>
      <c r="S2873" s="9">
        <f t="shared" si="178"/>
        <v>41974.530243055553</v>
      </c>
      <c r="T2873" s="9">
        <f t="shared" si="179"/>
        <v>41994.530243055553</v>
      </c>
    </row>
    <row r="2874" spans="1:20" ht="29" hidden="1" x14ac:dyDescent="0.35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9">
        <f t="shared" si="178"/>
        <v>42114.907847222225</v>
      </c>
      <c r="T2874" s="9">
        <f t="shared" si="179"/>
        <v>42174.907847222225</v>
      </c>
    </row>
    <row r="2875" spans="1:20" ht="43.5" hidden="1" x14ac:dyDescent="0.35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176"/>
        <v>38</v>
      </c>
      <c r="P2875">
        <f t="shared" si="177"/>
        <v>119.13</v>
      </c>
      <c r="Q2875" t="s">
        <v>8316</v>
      </c>
      <c r="R2875" t="s">
        <v>8317</v>
      </c>
      <c r="S2875" s="9">
        <f t="shared" si="178"/>
        <v>42002.609155092585</v>
      </c>
      <c r="T2875" s="9">
        <f t="shared" si="179"/>
        <v>42032.609155092585</v>
      </c>
    </row>
    <row r="2876" spans="1:20" ht="43.5" hidden="1" x14ac:dyDescent="0.35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176"/>
        <v>5</v>
      </c>
      <c r="P2876">
        <f t="shared" si="177"/>
        <v>90.33</v>
      </c>
      <c r="Q2876" t="s">
        <v>8316</v>
      </c>
      <c r="R2876" t="s">
        <v>8317</v>
      </c>
      <c r="S2876" s="9">
        <f t="shared" si="178"/>
        <v>42722.636412037034</v>
      </c>
      <c r="T2876" s="9">
        <f t="shared" si="179"/>
        <v>42752.636412037034</v>
      </c>
    </row>
    <row r="2877" spans="1:20" ht="43.5" hidden="1" x14ac:dyDescent="0.35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176"/>
        <v>0</v>
      </c>
      <c r="P2877">
        <f t="shared" si="177"/>
        <v>2.33</v>
      </c>
      <c r="Q2877" t="s">
        <v>8316</v>
      </c>
      <c r="R2877" t="s">
        <v>8317</v>
      </c>
      <c r="S2877" s="9">
        <f t="shared" si="178"/>
        <v>42464.920057870368</v>
      </c>
      <c r="T2877" s="9">
        <f t="shared" si="179"/>
        <v>42494.920057870368</v>
      </c>
    </row>
    <row r="2878" spans="1:20" ht="43.5" hidden="1" x14ac:dyDescent="0.35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9">
        <f t="shared" si="178"/>
        <v>42171.535636574066</v>
      </c>
      <c r="T2878" s="9">
        <f t="shared" si="179"/>
        <v>42201.535636574066</v>
      </c>
    </row>
    <row r="2879" spans="1:20" ht="43.5" hidden="1" x14ac:dyDescent="0.35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176"/>
        <v>11</v>
      </c>
      <c r="P2879">
        <f t="shared" si="177"/>
        <v>108.33</v>
      </c>
      <c r="Q2879" t="s">
        <v>8316</v>
      </c>
      <c r="R2879" t="s">
        <v>8317</v>
      </c>
      <c r="S2879" s="9">
        <f t="shared" si="178"/>
        <v>42672.746805555558</v>
      </c>
      <c r="T2879" s="9">
        <f t="shared" si="179"/>
        <v>42704.499999999993</v>
      </c>
    </row>
    <row r="2880" spans="1:20" ht="43.5" hidden="1" x14ac:dyDescent="0.3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176"/>
        <v>2</v>
      </c>
      <c r="P2880">
        <f t="shared" si="177"/>
        <v>15.75</v>
      </c>
      <c r="Q2880" t="s">
        <v>8316</v>
      </c>
      <c r="R2880" t="s">
        <v>8317</v>
      </c>
      <c r="S2880" s="9">
        <f t="shared" si="178"/>
        <v>42128.407349537032</v>
      </c>
      <c r="T2880" s="9">
        <f t="shared" si="179"/>
        <v>42188.407349537032</v>
      </c>
    </row>
    <row r="2881" spans="1:20" ht="29" hidden="1" x14ac:dyDescent="0.3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176"/>
        <v>0</v>
      </c>
      <c r="P2881">
        <f t="shared" si="177"/>
        <v>29</v>
      </c>
      <c r="Q2881" t="s">
        <v>8316</v>
      </c>
      <c r="R2881" t="s">
        <v>8317</v>
      </c>
      <c r="S2881" s="9">
        <f t="shared" si="178"/>
        <v>42359.516909722217</v>
      </c>
      <c r="T2881" s="9">
        <f t="shared" si="179"/>
        <v>42389.516909722217</v>
      </c>
    </row>
    <row r="2882" spans="1:20" ht="43.5" hidden="1" x14ac:dyDescent="0.35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ref="O2882:O2945" si="180">ROUND((E2882/D2882)*100,0)</f>
        <v>23</v>
      </c>
      <c r="P2882">
        <f t="shared" ref="P2882:P2945" si="181">ROUND(E2882/L2882,2)</f>
        <v>96.55</v>
      </c>
      <c r="Q2882" t="s">
        <v>8316</v>
      </c>
      <c r="R2882" t="s">
        <v>8317</v>
      </c>
      <c r="S2882" s="9">
        <f t="shared" si="178"/>
        <v>42192.69736111111</v>
      </c>
      <c r="T2882" s="9">
        <f t="shared" si="179"/>
        <v>42236.503472222219</v>
      </c>
    </row>
    <row r="2883" spans="1:20" ht="43.5" hidden="1" x14ac:dyDescent="0.35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si="180"/>
        <v>0</v>
      </c>
      <c r="P2883" t="e">
        <f t="shared" si="181"/>
        <v>#DIV/0!</v>
      </c>
      <c r="Q2883" t="s">
        <v>8316</v>
      </c>
      <c r="R2883" t="s">
        <v>8317</v>
      </c>
      <c r="S2883" s="9">
        <f t="shared" ref="S2883:S2946" si="182">(J2883/86400)+25569+(-5/24)</f>
        <v>41916.389305555553</v>
      </c>
      <c r="T2883" s="9">
        <f t="shared" ref="T2883:T2946" si="183">(I2883/86400)+25569+(-5/24)</f>
        <v>41976.430972222217</v>
      </c>
    </row>
    <row r="2884" spans="1:20" ht="43.5" hidden="1" x14ac:dyDescent="0.35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180"/>
        <v>34</v>
      </c>
      <c r="P2884">
        <f t="shared" si="181"/>
        <v>63</v>
      </c>
      <c r="Q2884" t="s">
        <v>8316</v>
      </c>
      <c r="R2884" t="s">
        <v>8317</v>
      </c>
      <c r="S2884" s="9">
        <f t="shared" si="182"/>
        <v>42461.387939814813</v>
      </c>
      <c r="T2884" s="9">
        <f t="shared" si="183"/>
        <v>42491.387939814813</v>
      </c>
    </row>
    <row r="2885" spans="1:20" ht="43.5" hidden="1" x14ac:dyDescent="0.35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180"/>
        <v>19</v>
      </c>
      <c r="P2885">
        <f t="shared" si="181"/>
        <v>381.6</v>
      </c>
      <c r="Q2885" t="s">
        <v>8316</v>
      </c>
      <c r="R2885" t="s">
        <v>8317</v>
      </c>
      <c r="S2885" s="9">
        <f t="shared" si="182"/>
        <v>42370.694872685184</v>
      </c>
      <c r="T2885" s="9">
        <f t="shared" si="183"/>
        <v>42405.999305555553</v>
      </c>
    </row>
    <row r="2886" spans="1:20" ht="29" hidden="1" x14ac:dyDescent="0.35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180"/>
        <v>0</v>
      </c>
      <c r="P2886">
        <f t="shared" si="181"/>
        <v>46.25</v>
      </c>
      <c r="Q2886" t="s">
        <v>8316</v>
      </c>
      <c r="R2886" t="s">
        <v>8317</v>
      </c>
      <c r="S2886" s="9">
        <f t="shared" si="182"/>
        <v>41948.518923611111</v>
      </c>
      <c r="T2886" s="9">
        <f t="shared" si="183"/>
        <v>41978.518923611111</v>
      </c>
    </row>
    <row r="2887" spans="1:20" ht="29" hidden="1" x14ac:dyDescent="0.35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180"/>
        <v>33</v>
      </c>
      <c r="P2887">
        <f t="shared" si="181"/>
        <v>26</v>
      </c>
      <c r="Q2887" t="s">
        <v>8316</v>
      </c>
      <c r="R2887" t="s">
        <v>8317</v>
      </c>
      <c r="S2887" s="9">
        <f t="shared" si="182"/>
        <v>42046.868067129624</v>
      </c>
      <c r="T2887" s="9">
        <f t="shared" si="183"/>
        <v>42076.82640046296</v>
      </c>
    </row>
    <row r="2888" spans="1:20" ht="43.5" hidden="1" x14ac:dyDescent="0.35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9">
        <f t="shared" si="182"/>
        <v>42261.424583333333</v>
      </c>
      <c r="T2888" s="9">
        <f t="shared" si="183"/>
        <v>42265.957638888889</v>
      </c>
    </row>
    <row r="2889" spans="1:20" ht="43.5" hidden="1" x14ac:dyDescent="0.35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180"/>
        <v>0</v>
      </c>
      <c r="P2889">
        <f t="shared" si="181"/>
        <v>5</v>
      </c>
      <c r="Q2889" t="s">
        <v>8316</v>
      </c>
      <c r="R2889" t="s">
        <v>8317</v>
      </c>
      <c r="S2889" s="9">
        <f t="shared" si="182"/>
        <v>41985.219027777777</v>
      </c>
      <c r="T2889" s="9">
        <f t="shared" si="183"/>
        <v>42015.219027777777</v>
      </c>
    </row>
    <row r="2890" spans="1:20" ht="43.5" hidden="1" x14ac:dyDescent="0.35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9">
        <f t="shared" si="182"/>
        <v>41922.326851851853</v>
      </c>
      <c r="T2890" s="9">
        <f t="shared" si="183"/>
        <v>41929.999305555553</v>
      </c>
    </row>
    <row r="2891" spans="1:20" ht="43.5" hidden="1" x14ac:dyDescent="0.3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180"/>
        <v>38</v>
      </c>
      <c r="P2891">
        <f t="shared" si="181"/>
        <v>81.569999999999993</v>
      </c>
      <c r="Q2891" t="s">
        <v>8316</v>
      </c>
      <c r="R2891" t="s">
        <v>8317</v>
      </c>
      <c r="S2891" s="9">
        <f t="shared" si="182"/>
        <v>41850.654918981476</v>
      </c>
      <c r="T2891" s="9">
        <f t="shared" si="183"/>
        <v>41880.654918981476</v>
      </c>
    </row>
    <row r="2892" spans="1:20" ht="43.5" hidden="1" x14ac:dyDescent="0.35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180"/>
        <v>1</v>
      </c>
      <c r="P2892">
        <f t="shared" si="181"/>
        <v>7</v>
      </c>
      <c r="Q2892" t="s">
        <v>8316</v>
      </c>
      <c r="R2892" t="s">
        <v>8317</v>
      </c>
      <c r="S2892" s="9">
        <f t="shared" si="182"/>
        <v>41831.534629629627</v>
      </c>
      <c r="T2892" s="9">
        <f t="shared" si="183"/>
        <v>41859.916666666664</v>
      </c>
    </row>
    <row r="2893" spans="1:20" ht="43.5" hidden="1" x14ac:dyDescent="0.35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180"/>
        <v>3</v>
      </c>
      <c r="P2893">
        <f t="shared" si="181"/>
        <v>27.3</v>
      </c>
      <c r="Q2893" t="s">
        <v>8316</v>
      </c>
      <c r="R2893" t="s">
        <v>8317</v>
      </c>
      <c r="S2893" s="9">
        <f t="shared" si="182"/>
        <v>42415.675092592595</v>
      </c>
      <c r="T2893" s="9">
        <f t="shared" si="183"/>
        <v>42475.633425925924</v>
      </c>
    </row>
    <row r="2894" spans="1:20" ht="43.5" hidden="1" x14ac:dyDescent="0.3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180"/>
        <v>9</v>
      </c>
      <c r="P2894">
        <f t="shared" si="181"/>
        <v>29.41</v>
      </c>
      <c r="Q2894" t="s">
        <v>8316</v>
      </c>
      <c r="R2894" t="s">
        <v>8317</v>
      </c>
      <c r="S2894" s="9">
        <f t="shared" si="182"/>
        <v>41869.505833333329</v>
      </c>
      <c r="T2894" s="9">
        <f t="shared" si="183"/>
        <v>41876.666666666664</v>
      </c>
    </row>
    <row r="2895" spans="1:20" hidden="1" x14ac:dyDescent="0.35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180"/>
        <v>1</v>
      </c>
      <c r="P2895">
        <f t="shared" si="181"/>
        <v>12.5</v>
      </c>
      <c r="Q2895" t="s">
        <v>8316</v>
      </c>
      <c r="R2895" t="s">
        <v>8317</v>
      </c>
      <c r="S2895" s="9">
        <f t="shared" si="182"/>
        <v>41953.564756944441</v>
      </c>
      <c r="T2895" s="9">
        <f t="shared" si="183"/>
        <v>42012.874999999993</v>
      </c>
    </row>
    <row r="2896" spans="1:20" hidden="1" x14ac:dyDescent="0.35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9">
        <f t="shared" si="182"/>
        <v>42037.777951388889</v>
      </c>
      <c r="T2896" s="9">
        <f t="shared" si="183"/>
        <v>42097.736284722218</v>
      </c>
    </row>
    <row r="2897" spans="1:20" ht="43.5" hidden="1" x14ac:dyDescent="0.35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180"/>
        <v>5</v>
      </c>
      <c r="P2897">
        <f t="shared" si="181"/>
        <v>5.75</v>
      </c>
      <c r="Q2897" t="s">
        <v>8316</v>
      </c>
      <c r="R2897" t="s">
        <v>8317</v>
      </c>
      <c r="S2897" s="9">
        <f t="shared" si="182"/>
        <v>41811.347129629627</v>
      </c>
      <c r="T2897" s="9">
        <f t="shared" si="183"/>
        <v>41812.666666666664</v>
      </c>
    </row>
    <row r="2898" spans="1:20" ht="43.5" hidden="1" x14ac:dyDescent="0.3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180"/>
        <v>21</v>
      </c>
      <c r="P2898">
        <f t="shared" si="181"/>
        <v>52.08</v>
      </c>
      <c r="Q2898" t="s">
        <v>8316</v>
      </c>
      <c r="R2898" t="s">
        <v>8317</v>
      </c>
      <c r="S2898" s="9">
        <f t="shared" si="182"/>
        <v>42701.700474537036</v>
      </c>
      <c r="T2898" s="9">
        <f t="shared" si="183"/>
        <v>42716.041666666664</v>
      </c>
    </row>
    <row r="2899" spans="1:20" ht="43.5" hidden="1" x14ac:dyDescent="0.35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180"/>
        <v>5</v>
      </c>
      <c r="P2899">
        <f t="shared" si="181"/>
        <v>183.33</v>
      </c>
      <c r="Q2899" t="s">
        <v>8316</v>
      </c>
      <c r="R2899" t="s">
        <v>8317</v>
      </c>
      <c r="S2899" s="9">
        <f t="shared" si="182"/>
        <v>42258.438171296293</v>
      </c>
      <c r="T2899" s="9">
        <f t="shared" si="183"/>
        <v>42288.436863425923</v>
      </c>
    </row>
    <row r="2900" spans="1:20" ht="43.5" hidden="1" x14ac:dyDescent="0.35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180"/>
        <v>4</v>
      </c>
      <c r="P2900">
        <f t="shared" si="181"/>
        <v>26.33</v>
      </c>
      <c r="Q2900" t="s">
        <v>8316</v>
      </c>
      <c r="R2900" t="s">
        <v>8317</v>
      </c>
      <c r="S2900" s="9">
        <f t="shared" si="182"/>
        <v>42278.456631944442</v>
      </c>
      <c r="T2900" s="9">
        <f t="shared" si="183"/>
        <v>42308.456631944442</v>
      </c>
    </row>
    <row r="2901" spans="1:20" ht="43.5" hidden="1" x14ac:dyDescent="0.35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9">
        <f t="shared" si="182"/>
        <v>42514.869884259257</v>
      </c>
      <c r="T2901" s="9">
        <f t="shared" si="183"/>
        <v>42574.869884259257</v>
      </c>
    </row>
    <row r="2902" spans="1:20" ht="43.5" hidden="1" x14ac:dyDescent="0.35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180"/>
        <v>62</v>
      </c>
      <c r="P2902">
        <f t="shared" si="181"/>
        <v>486.43</v>
      </c>
      <c r="Q2902" t="s">
        <v>8316</v>
      </c>
      <c r="R2902" t="s">
        <v>8317</v>
      </c>
      <c r="S2902" s="9">
        <f t="shared" si="182"/>
        <v>41830.025833333333</v>
      </c>
      <c r="T2902" s="9">
        <f t="shared" si="183"/>
        <v>41860.025833333333</v>
      </c>
    </row>
    <row r="2903" spans="1:20" ht="43.5" hidden="1" x14ac:dyDescent="0.35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180"/>
        <v>1</v>
      </c>
      <c r="P2903">
        <f t="shared" si="181"/>
        <v>3</v>
      </c>
      <c r="Q2903" t="s">
        <v>8316</v>
      </c>
      <c r="R2903" t="s">
        <v>8317</v>
      </c>
      <c r="S2903" s="9">
        <f t="shared" si="182"/>
        <v>41982.696053240739</v>
      </c>
      <c r="T2903" s="9">
        <f t="shared" si="183"/>
        <v>42042.696053240739</v>
      </c>
    </row>
    <row r="2904" spans="1:20" ht="29" hidden="1" x14ac:dyDescent="0.35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180"/>
        <v>0</v>
      </c>
      <c r="P2904">
        <f t="shared" si="181"/>
        <v>25</v>
      </c>
      <c r="Q2904" t="s">
        <v>8316</v>
      </c>
      <c r="R2904" t="s">
        <v>8317</v>
      </c>
      <c r="S2904" s="9">
        <f t="shared" si="182"/>
        <v>42210.231435185182</v>
      </c>
      <c r="T2904" s="9">
        <f t="shared" si="183"/>
        <v>42240.231435185182</v>
      </c>
    </row>
    <row r="2905" spans="1:20" ht="43.5" hidden="1" x14ac:dyDescent="0.35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180"/>
        <v>1</v>
      </c>
      <c r="P2905">
        <f t="shared" si="181"/>
        <v>9.75</v>
      </c>
      <c r="Q2905" t="s">
        <v>8316</v>
      </c>
      <c r="R2905" t="s">
        <v>8317</v>
      </c>
      <c r="S2905" s="9">
        <f t="shared" si="182"/>
        <v>42195.95854166666</v>
      </c>
      <c r="T2905" s="9">
        <f t="shared" si="183"/>
        <v>42255.95854166666</v>
      </c>
    </row>
    <row r="2906" spans="1:20" ht="43.5" hidden="1" x14ac:dyDescent="0.35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9">
        <f t="shared" si="182"/>
        <v>41940.759618055556</v>
      </c>
      <c r="T2906" s="9">
        <f t="shared" si="183"/>
        <v>41952.291666666664</v>
      </c>
    </row>
    <row r="2907" spans="1:20" ht="43.5" hidden="1" x14ac:dyDescent="0.3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180"/>
        <v>18</v>
      </c>
      <c r="P2907">
        <f t="shared" si="181"/>
        <v>36.590000000000003</v>
      </c>
      <c r="Q2907" t="s">
        <v>8316</v>
      </c>
      <c r="R2907" t="s">
        <v>8317</v>
      </c>
      <c r="S2907" s="9">
        <f t="shared" si="182"/>
        <v>42605.848530092589</v>
      </c>
      <c r="T2907" s="9">
        <f t="shared" si="183"/>
        <v>42619.848530092589</v>
      </c>
    </row>
    <row r="2908" spans="1:20" ht="43.5" hidden="1" x14ac:dyDescent="0.35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180"/>
        <v>9</v>
      </c>
      <c r="P2908">
        <f t="shared" si="181"/>
        <v>80.709999999999994</v>
      </c>
      <c r="Q2908" t="s">
        <v>8316</v>
      </c>
      <c r="R2908" t="s">
        <v>8317</v>
      </c>
      <c r="S2908" s="9">
        <f t="shared" si="182"/>
        <v>42199.440578703703</v>
      </c>
      <c r="T2908" s="9">
        <f t="shared" si="183"/>
        <v>42216.833333333336</v>
      </c>
    </row>
    <row r="2909" spans="1:20" ht="43.5" hidden="1" x14ac:dyDescent="0.35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180"/>
        <v>0</v>
      </c>
      <c r="P2909">
        <f t="shared" si="181"/>
        <v>1</v>
      </c>
      <c r="Q2909" t="s">
        <v>8316</v>
      </c>
      <c r="R2909" t="s">
        <v>8317</v>
      </c>
      <c r="S2909" s="9">
        <f t="shared" si="182"/>
        <v>42444.669409722221</v>
      </c>
      <c r="T2909" s="9">
        <f t="shared" si="183"/>
        <v>42504.669409722221</v>
      </c>
    </row>
    <row r="2910" spans="1:20" ht="58" hidden="1" x14ac:dyDescent="0.35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180"/>
        <v>3</v>
      </c>
      <c r="P2910">
        <f t="shared" si="181"/>
        <v>52.8</v>
      </c>
      <c r="Q2910" t="s">
        <v>8316</v>
      </c>
      <c r="R2910" t="s">
        <v>8317</v>
      </c>
      <c r="S2910" s="9">
        <f t="shared" si="182"/>
        <v>42499.523368055554</v>
      </c>
      <c r="T2910" s="9">
        <f t="shared" si="183"/>
        <v>42529.523368055554</v>
      </c>
    </row>
    <row r="2911" spans="1:20" ht="43.5" hidden="1" x14ac:dyDescent="0.35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180"/>
        <v>0</v>
      </c>
      <c r="P2911">
        <f t="shared" si="181"/>
        <v>20</v>
      </c>
      <c r="Q2911" t="s">
        <v>8316</v>
      </c>
      <c r="R2911" t="s">
        <v>8317</v>
      </c>
      <c r="S2911" s="9">
        <f t="shared" si="182"/>
        <v>41929.057881944442</v>
      </c>
      <c r="T2911" s="9">
        <f t="shared" si="183"/>
        <v>41968.615277777775</v>
      </c>
    </row>
    <row r="2912" spans="1:20" ht="43.5" hidden="1" x14ac:dyDescent="0.3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180"/>
        <v>0</v>
      </c>
      <c r="P2912">
        <f t="shared" si="181"/>
        <v>1</v>
      </c>
      <c r="Q2912" t="s">
        <v>8316</v>
      </c>
      <c r="R2912" t="s">
        <v>8317</v>
      </c>
      <c r="S2912" s="9">
        <f t="shared" si="182"/>
        <v>42107.632951388885</v>
      </c>
      <c r="T2912" s="9">
        <f t="shared" si="183"/>
        <v>42167.632951388885</v>
      </c>
    </row>
    <row r="2913" spans="1:20" ht="43.5" hidden="1" x14ac:dyDescent="0.35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180"/>
        <v>37</v>
      </c>
      <c r="P2913">
        <f t="shared" si="181"/>
        <v>46.93</v>
      </c>
      <c r="Q2913" t="s">
        <v>8316</v>
      </c>
      <c r="R2913" t="s">
        <v>8317</v>
      </c>
      <c r="S2913" s="9">
        <f t="shared" si="182"/>
        <v>42142.560486111113</v>
      </c>
      <c r="T2913" s="9">
        <f t="shared" si="183"/>
        <v>42182.560486111113</v>
      </c>
    </row>
    <row r="2914" spans="1:20" ht="43.5" hidden="1" x14ac:dyDescent="0.35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180"/>
        <v>14</v>
      </c>
      <c r="P2914">
        <f t="shared" si="181"/>
        <v>78.08</v>
      </c>
      <c r="Q2914" t="s">
        <v>8316</v>
      </c>
      <c r="R2914" t="s">
        <v>8317</v>
      </c>
      <c r="S2914" s="9">
        <f t="shared" si="182"/>
        <v>42353.923310185179</v>
      </c>
      <c r="T2914" s="9">
        <f t="shared" si="183"/>
        <v>42383.923310185179</v>
      </c>
    </row>
    <row r="2915" spans="1:20" ht="43.5" hidden="1" x14ac:dyDescent="0.35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180"/>
        <v>0</v>
      </c>
      <c r="P2915">
        <f t="shared" si="181"/>
        <v>1</v>
      </c>
      <c r="Q2915" t="s">
        <v>8316</v>
      </c>
      <c r="R2915" t="s">
        <v>8317</v>
      </c>
      <c r="S2915" s="9">
        <f t="shared" si="182"/>
        <v>41828.714571759258</v>
      </c>
      <c r="T2915" s="9">
        <f t="shared" si="183"/>
        <v>41888.714571759258</v>
      </c>
    </row>
    <row r="2916" spans="1:20" ht="29" hidden="1" x14ac:dyDescent="0.35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180"/>
        <v>0</v>
      </c>
      <c r="P2916">
        <f t="shared" si="181"/>
        <v>1</v>
      </c>
      <c r="Q2916" t="s">
        <v>8316</v>
      </c>
      <c r="R2916" t="s">
        <v>8317</v>
      </c>
      <c r="S2916" s="9">
        <f t="shared" si="182"/>
        <v>42017.699004629627</v>
      </c>
      <c r="T2916" s="9">
        <f t="shared" si="183"/>
        <v>42077.657337962963</v>
      </c>
    </row>
    <row r="2917" spans="1:20" ht="43.5" hidden="1" x14ac:dyDescent="0.3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180"/>
        <v>61</v>
      </c>
      <c r="P2917">
        <f t="shared" si="181"/>
        <v>203.67</v>
      </c>
      <c r="Q2917" t="s">
        <v>8316</v>
      </c>
      <c r="R2917" t="s">
        <v>8317</v>
      </c>
      <c r="S2917" s="9">
        <f t="shared" si="182"/>
        <v>42415.189699074072</v>
      </c>
      <c r="T2917" s="9">
        <f t="shared" si="183"/>
        <v>42445.1480324074</v>
      </c>
    </row>
    <row r="2918" spans="1:20" ht="29" hidden="1" x14ac:dyDescent="0.35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180"/>
        <v>8</v>
      </c>
      <c r="P2918">
        <f t="shared" si="181"/>
        <v>20.71</v>
      </c>
      <c r="Q2918" t="s">
        <v>8316</v>
      </c>
      <c r="R2918" t="s">
        <v>8317</v>
      </c>
      <c r="S2918" s="9">
        <f t="shared" si="182"/>
        <v>41755.268391203703</v>
      </c>
      <c r="T2918" s="9">
        <f t="shared" si="183"/>
        <v>41778.268391203703</v>
      </c>
    </row>
    <row r="2919" spans="1:20" ht="43.5" hidden="1" x14ac:dyDescent="0.3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180"/>
        <v>22</v>
      </c>
      <c r="P2919">
        <f t="shared" si="181"/>
        <v>48.56</v>
      </c>
      <c r="Q2919" t="s">
        <v>8316</v>
      </c>
      <c r="R2919" t="s">
        <v>8317</v>
      </c>
      <c r="S2919" s="9">
        <f t="shared" si="182"/>
        <v>42245.026006944441</v>
      </c>
      <c r="T2919" s="9">
        <f t="shared" si="183"/>
        <v>42263.026006944441</v>
      </c>
    </row>
    <row r="2920" spans="1:20" ht="43.5" hidden="1" x14ac:dyDescent="0.3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180"/>
        <v>27</v>
      </c>
      <c r="P2920">
        <f t="shared" si="181"/>
        <v>68.099999999999994</v>
      </c>
      <c r="Q2920" t="s">
        <v>8316</v>
      </c>
      <c r="R2920" t="s">
        <v>8317</v>
      </c>
      <c r="S2920" s="9">
        <f t="shared" si="182"/>
        <v>42278.421377314815</v>
      </c>
      <c r="T2920" s="9">
        <f t="shared" si="183"/>
        <v>42306.421377314815</v>
      </c>
    </row>
    <row r="2921" spans="1:20" ht="43.5" hidden="1" x14ac:dyDescent="0.3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180"/>
        <v>9</v>
      </c>
      <c r="P2921">
        <f t="shared" si="181"/>
        <v>8.5</v>
      </c>
      <c r="Q2921" t="s">
        <v>8316</v>
      </c>
      <c r="R2921" t="s">
        <v>8317</v>
      </c>
      <c r="S2921" s="9">
        <f t="shared" si="182"/>
        <v>41826.411215277774</v>
      </c>
      <c r="T2921" s="9">
        <f t="shared" si="183"/>
        <v>41856.411215277774</v>
      </c>
    </row>
    <row r="2922" spans="1:20" ht="43.5" hidden="1" x14ac:dyDescent="0.35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180"/>
        <v>27</v>
      </c>
      <c r="P2922">
        <f t="shared" si="181"/>
        <v>51.62</v>
      </c>
      <c r="Q2922" t="s">
        <v>8316</v>
      </c>
      <c r="R2922" t="s">
        <v>8317</v>
      </c>
      <c r="S2922" s="9">
        <f t="shared" si="182"/>
        <v>42058.584143518521</v>
      </c>
      <c r="T2922" s="9">
        <f t="shared" si="183"/>
        <v>42088.54247685185</v>
      </c>
    </row>
    <row r="2923" spans="1:20" ht="29" x14ac:dyDescent="0.35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9">
        <f t="shared" si="182"/>
        <v>41877.678287037037</v>
      </c>
      <c r="T2923" s="9">
        <f t="shared" si="183"/>
        <v>41907.678287037037</v>
      </c>
    </row>
    <row r="2924" spans="1:20" ht="43.5" x14ac:dyDescent="0.35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180"/>
        <v>100</v>
      </c>
      <c r="P2924">
        <f t="shared" si="181"/>
        <v>83.33</v>
      </c>
      <c r="Q2924" t="s">
        <v>8316</v>
      </c>
      <c r="R2924" t="s">
        <v>8358</v>
      </c>
      <c r="S2924" s="9">
        <f t="shared" si="182"/>
        <v>42097.665821759256</v>
      </c>
      <c r="T2924" s="9">
        <f t="shared" si="183"/>
        <v>42142.665821759256</v>
      </c>
    </row>
    <row r="2925" spans="1:20" ht="43.5" x14ac:dyDescent="0.3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9">
        <f t="shared" si="182"/>
        <v>42012.944201388884</v>
      </c>
      <c r="T2925" s="9">
        <f t="shared" si="183"/>
        <v>42027.916666666664</v>
      </c>
    </row>
    <row r="2926" spans="1:20" ht="43.5" x14ac:dyDescent="0.35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180"/>
        <v>103</v>
      </c>
      <c r="P2926">
        <f t="shared" si="181"/>
        <v>175.51</v>
      </c>
      <c r="Q2926" t="s">
        <v>8316</v>
      </c>
      <c r="R2926" t="s">
        <v>8358</v>
      </c>
      <c r="S2926" s="9">
        <f t="shared" si="182"/>
        <v>42103.348495370366</v>
      </c>
      <c r="T2926" s="9">
        <f t="shared" si="183"/>
        <v>42132.957638888889</v>
      </c>
    </row>
    <row r="2927" spans="1:20" ht="43.5" x14ac:dyDescent="0.3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180"/>
        <v>102</v>
      </c>
      <c r="P2927">
        <f t="shared" si="181"/>
        <v>231.66</v>
      </c>
      <c r="Q2927" t="s">
        <v>8316</v>
      </c>
      <c r="R2927" t="s">
        <v>8358</v>
      </c>
      <c r="S2927" s="9">
        <f t="shared" si="182"/>
        <v>41863.375787037039</v>
      </c>
      <c r="T2927" s="9">
        <f t="shared" si="183"/>
        <v>41893.375787037039</v>
      </c>
    </row>
    <row r="2928" spans="1:20" ht="43.5" x14ac:dyDescent="0.35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9">
        <f t="shared" si="182"/>
        <v>42044.557627314811</v>
      </c>
      <c r="T2928" s="9">
        <f t="shared" si="183"/>
        <v>42058.557627314811</v>
      </c>
    </row>
    <row r="2929" spans="1:20" ht="43.5" x14ac:dyDescent="0.35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180"/>
        <v>131</v>
      </c>
      <c r="P2929">
        <f t="shared" si="181"/>
        <v>112.14</v>
      </c>
      <c r="Q2929" t="s">
        <v>8316</v>
      </c>
      <c r="R2929" t="s">
        <v>8358</v>
      </c>
      <c r="S2929" s="9">
        <f t="shared" si="182"/>
        <v>41806.460983796293</v>
      </c>
      <c r="T2929" s="9">
        <f t="shared" si="183"/>
        <v>41835</v>
      </c>
    </row>
    <row r="2930" spans="1:20" ht="29" x14ac:dyDescent="0.35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180"/>
        <v>100</v>
      </c>
      <c r="P2930">
        <f t="shared" si="181"/>
        <v>41.67</v>
      </c>
      <c r="Q2930" t="s">
        <v>8316</v>
      </c>
      <c r="R2930" t="s">
        <v>8358</v>
      </c>
      <c r="S2930" s="9">
        <f t="shared" si="182"/>
        <v>42403.789884259262</v>
      </c>
      <c r="T2930" s="9">
        <f t="shared" si="183"/>
        <v>42433.789884259262</v>
      </c>
    </row>
    <row r="2931" spans="1:20" ht="43.5" x14ac:dyDescent="0.35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180"/>
        <v>102</v>
      </c>
      <c r="P2931">
        <f t="shared" si="181"/>
        <v>255.17</v>
      </c>
      <c r="Q2931" t="s">
        <v>8316</v>
      </c>
      <c r="R2931" t="s">
        <v>8358</v>
      </c>
      <c r="S2931" s="9">
        <f t="shared" si="182"/>
        <v>41754.355995370366</v>
      </c>
      <c r="T2931" s="9">
        <f t="shared" si="183"/>
        <v>41784.355995370366</v>
      </c>
    </row>
    <row r="2932" spans="1:20" ht="43.5" x14ac:dyDescent="0.35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180"/>
        <v>101</v>
      </c>
      <c r="P2932">
        <f t="shared" si="181"/>
        <v>162.77000000000001</v>
      </c>
      <c r="Q2932" t="s">
        <v>8316</v>
      </c>
      <c r="R2932" t="s">
        <v>8358</v>
      </c>
      <c r="S2932" s="9">
        <f t="shared" si="182"/>
        <v>42101.375740740739</v>
      </c>
      <c r="T2932" s="9">
        <f t="shared" si="183"/>
        <v>42131.375740740739</v>
      </c>
    </row>
    <row r="2933" spans="1:20" ht="43.5" x14ac:dyDescent="0.35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180"/>
        <v>106</v>
      </c>
      <c r="P2933">
        <f t="shared" si="181"/>
        <v>88.33</v>
      </c>
      <c r="Q2933" t="s">
        <v>8316</v>
      </c>
      <c r="R2933" t="s">
        <v>8358</v>
      </c>
      <c r="S2933" s="9">
        <f t="shared" si="182"/>
        <v>41872.082905092589</v>
      </c>
      <c r="T2933" s="9">
        <f t="shared" si="183"/>
        <v>41897.047222222223</v>
      </c>
    </row>
    <row r="2934" spans="1:20" ht="43.5" x14ac:dyDescent="0.35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180"/>
        <v>105</v>
      </c>
      <c r="P2934">
        <f t="shared" si="181"/>
        <v>85.74</v>
      </c>
      <c r="Q2934" t="s">
        <v>8316</v>
      </c>
      <c r="R2934" t="s">
        <v>8358</v>
      </c>
      <c r="S2934" s="9">
        <f t="shared" si="182"/>
        <v>42024.956446759257</v>
      </c>
      <c r="T2934" s="9">
        <f t="shared" si="183"/>
        <v>42056.249999999993</v>
      </c>
    </row>
    <row r="2935" spans="1:20" ht="43.5" x14ac:dyDescent="0.35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180"/>
        <v>103</v>
      </c>
      <c r="P2935">
        <f t="shared" si="181"/>
        <v>47.57</v>
      </c>
      <c r="Q2935" t="s">
        <v>8316</v>
      </c>
      <c r="R2935" t="s">
        <v>8358</v>
      </c>
      <c r="S2935" s="9">
        <f t="shared" si="182"/>
        <v>42495.748298611106</v>
      </c>
      <c r="T2935" s="9">
        <f t="shared" si="183"/>
        <v>42525.748298611106</v>
      </c>
    </row>
    <row r="2936" spans="1:20" ht="43.5" x14ac:dyDescent="0.3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180"/>
        <v>108</v>
      </c>
      <c r="P2936">
        <f t="shared" si="181"/>
        <v>72.97</v>
      </c>
      <c r="Q2936" t="s">
        <v>8316</v>
      </c>
      <c r="R2936" t="s">
        <v>8358</v>
      </c>
      <c r="S2936" s="9">
        <f t="shared" si="182"/>
        <v>41775.427824074075</v>
      </c>
      <c r="T2936" s="9">
        <f t="shared" si="183"/>
        <v>41805.427824074075</v>
      </c>
    </row>
    <row r="2937" spans="1:20" ht="43.5" x14ac:dyDescent="0.3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180"/>
        <v>101</v>
      </c>
      <c r="P2937">
        <f t="shared" si="181"/>
        <v>90.54</v>
      </c>
      <c r="Q2937" t="s">
        <v>8316</v>
      </c>
      <c r="R2937" t="s">
        <v>8358</v>
      </c>
      <c r="S2937" s="9">
        <f t="shared" si="182"/>
        <v>42553.375092592592</v>
      </c>
      <c r="T2937" s="9">
        <f t="shared" si="183"/>
        <v>42611.499999999993</v>
      </c>
    </row>
    <row r="2938" spans="1:20" ht="43.5" x14ac:dyDescent="0.35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180"/>
        <v>128</v>
      </c>
      <c r="P2938">
        <f t="shared" si="181"/>
        <v>37.65</v>
      </c>
      <c r="Q2938" t="s">
        <v>8316</v>
      </c>
      <c r="R2938" t="s">
        <v>8358</v>
      </c>
      <c r="S2938" s="9">
        <f t="shared" si="182"/>
        <v>41912.442395833328</v>
      </c>
      <c r="T2938" s="9">
        <f t="shared" si="183"/>
        <v>41924.999305555553</v>
      </c>
    </row>
    <row r="2939" spans="1:20" ht="29" x14ac:dyDescent="0.35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180"/>
        <v>133</v>
      </c>
      <c r="P2939">
        <f t="shared" si="181"/>
        <v>36.36</v>
      </c>
      <c r="Q2939" t="s">
        <v>8316</v>
      </c>
      <c r="R2939" t="s">
        <v>8358</v>
      </c>
      <c r="S2939" s="9">
        <f t="shared" si="182"/>
        <v>41803.248993055553</v>
      </c>
      <c r="T2939" s="9">
        <f t="shared" si="183"/>
        <v>41833.248993055553</v>
      </c>
    </row>
    <row r="2940" spans="1:20" ht="43.5" x14ac:dyDescent="0.35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180"/>
        <v>101</v>
      </c>
      <c r="P2940">
        <f t="shared" si="181"/>
        <v>126.72</v>
      </c>
      <c r="Q2940" t="s">
        <v>8316</v>
      </c>
      <c r="R2940" t="s">
        <v>8358</v>
      </c>
      <c r="S2940" s="9">
        <f t="shared" si="182"/>
        <v>42004.495532407404</v>
      </c>
      <c r="T2940" s="9">
        <f t="shared" si="183"/>
        <v>42034.495532407404</v>
      </c>
    </row>
    <row r="2941" spans="1:20" ht="43.5" x14ac:dyDescent="0.35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180"/>
        <v>103</v>
      </c>
      <c r="P2941">
        <f t="shared" si="181"/>
        <v>329.2</v>
      </c>
      <c r="Q2941" t="s">
        <v>8316</v>
      </c>
      <c r="R2941" t="s">
        <v>8358</v>
      </c>
      <c r="S2941" s="9">
        <f t="shared" si="182"/>
        <v>41845.60083333333</v>
      </c>
      <c r="T2941" s="9">
        <f t="shared" si="183"/>
        <v>41878.833333333328</v>
      </c>
    </row>
    <row r="2942" spans="1:20" ht="43.5" x14ac:dyDescent="0.3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180"/>
        <v>107</v>
      </c>
      <c r="P2942">
        <f t="shared" si="181"/>
        <v>81.239999999999995</v>
      </c>
      <c r="Q2942" t="s">
        <v>8316</v>
      </c>
      <c r="R2942" t="s">
        <v>8358</v>
      </c>
      <c r="S2942" s="9">
        <f t="shared" si="182"/>
        <v>41982.565023148149</v>
      </c>
      <c r="T2942" s="9">
        <f t="shared" si="183"/>
        <v>42022.565023148149</v>
      </c>
    </row>
    <row r="2943" spans="1:20" ht="43.5" hidden="1" x14ac:dyDescent="0.35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180"/>
        <v>0</v>
      </c>
      <c r="P2943">
        <f t="shared" si="181"/>
        <v>1</v>
      </c>
      <c r="Q2943" t="s">
        <v>8316</v>
      </c>
      <c r="R2943" t="s">
        <v>8356</v>
      </c>
      <c r="S2943" s="9">
        <f t="shared" si="182"/>
        <v>42034.751793981479</v>
      </c>
      <c r="T2943" s="9">
        <f t="shared" si="183"/>
        <v>42064.751793981479</v>
      </c>
    </row>
    <row r="2944" spans="1:20" ht="43.5" hidden="1" x14ac:dyDescent="0.35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180"/>
        <v>20</v>
      </c>
      <c r="P2944">
        <f t="shared" si="181"/>
        <v>202.23</v>
      </c>
      <c r="Q2944" t="s">
        <v>8316</v>
      </c>
      <c r="R2944" t="s">
        <v>8356</v>
      </c>
      <c r="S2944" s="9">
        <f t="shared" si="182"/>
        <v>42334.595590277771</v>
      </c>
      <c r="T2944" s="9">
        <f t="shared" si="183"/>
        <v>42354.637499999997</v>
      </c>
    </row>
    <row r="2945" spans="1:20" ht="43.5" hidden="1" x14ac:dyDescent="0.35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9">
        <f t="shared" si="182"/>
        <v>42076.921064814807</v>
      </c>
      <c r="T2945" s="9">
        <f t="shared" si="183"/>
        <v>42106.921064814807</v>
      </c>
    </row>
    <row r="2946" spans="1:20" ht="29" hidden="1" x14ac:dyDescent="0.35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ref="O2946:O3009" si="184">ROUND((E2946/D2946)*100,0)</f>
        <v>1</v>
      </c>
      <c r="P2946">
        <f t="shared" ref="P2946:P3009" si="185">ROUND(E2946/L2946,2)</f>
        <v>100</v>
      </c>
      <c r="Q2946" t="s">
        <v>8316</v>
      </c>
      <c r="R2946" t="s">
        <v>8356</v>
      </c>
      <c r="S2946" s="9">
        <f t="shared" si="182"/>
        <v>42132.705995370365</v>
      </c>
      <c r="T2946" s="9">
        <f t="shared" si="183"/>
        <v>42162.705995370365</v>
      </c>
    </row>
    <row r="2947" spans="1:20" ht="43.5" hidden="1" x14ac:dyDescent="0.35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si="184"/>
        <v>0</v>
      </c>
      <c r="P2947" t="e">
        <f t="shared" si="185"/>
        <v>#DIV/0!</v>
      </c>
      <c r="Q2947" t="s">
        <v>8316</v>
      </c>
      <c r="R2947" t="s">
        <v>8356</v>
      </c>
      <c r="S2947" s="9">
        <f t="shared" ref="S2947:S3010" si="186">(J2947/86400)+25569+(-5/24)</f>
        <v>42117.931250000001</v>
      </c>
      <c r="T2947" s="9">
        <f t="shared" ref="T2947:T3010" si="187">(I2947/86400)+25569+(-5/24)</f>
        <v>42147.931250000001</v>
      </c>
    </row>
    <row r="2948" spans="1:20" ht="43.5" hidden="1" x14ac:dyDescent="0.35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184"/>
        <v>0</v>
      </c>
      <c r="P2948">
        <f t="shared" si="185"/>
        <v>1</v>
      </c>
      <c r="Q2948" t="s">
        <v>8316</v>
      </c>
      <c r="R2948" t="s">
        <v>8356</v>
      </c>
      <c r="S2948" s="9">
        <f t="shared" si="186"/>
        <v>42567.322824074072</v>
      </c>
      <c r="T2948" s="9">
        <f t="shared" si="187"/>
        <v>42597.322824074072</v>
      </c>
    </row>
    <row r="2949" spans="1:20" ht="43.5" hidden="1" x14ac:dyDescent="0.35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184"/>
        <v>4</v>
      </c>
      <c r="P2949">
        <f t="shared" si="185"/>
        <v>82.46</v>
      </c>
      <c r="Q2949" t="s">
        <v>8316</v>
      </c>
      <c r="R2949" t="s">
        <v>8356</v>
      </c>
      <c r="S2949" s="9">
        <f t="shared" si="186"/>
        <v>42649.353784722225</v>
      </c>
      <c r="T2949" s="9">
        <f t="shared" si="187"/>
        <v>42698.507638888885</v>
      </c>
    </row>
    <row r="2950" spans="1:20" ht="43.5" hidden="1" x14ac:dyDescent="0.35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184"/>
        <v>0</v>
      </c>
      <c r="P2950">
        <f t="shared" si="185"/>
        <v>2.67</v>
      </c>
      <c r="Q2950" t="s">
        <v>8316</v>
      </c>
      <c r="R2950" t="s">
        <v>8356</v>
      </c>
      <c r="S2950" s="9">
        <f t="shared" si="186"/>
        <v>42097.440891203696</v>
      </c>
      <c r="T2950" s="9">
        <f t="shared" si="187"/>
        <v>42157.440891203696</v>
      </c>
    </row>
    <row r="2951" spans="1:20" ht="43.5" hidden="1" x14ac:dyDescent="0.35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184"/>
        <v>3</v>
      </c>
      <c r="P2951">
        <f t="shared" si="185"/>
        <v>12.5</v>
      </c>
      <c r="Q2951" t="s">
        <v>8316</v>
      </c>
      <c r="R2951" t="s">
        <v>8356</v>
      </c>
      <c r="S2951" s="9">
        <f t="shared" si="186"/>
        <v>42297.61478009259</v>
      </c>
      <c r="T2951" s="9">
        <f t="shared" si="187"/>
        <v>42327.656446759262</v>
      </c>
    </row>
    <row r="2952" spans="1:20" ht="43.5" hidden="1" x14ac:dyDescent="0.35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9">
        <f t="shared" si="186"/>
        <v>42362.156851851854</v>
      </c>
      <c r="T2952" s="9">
        <f t="shared" si="187"/>
        <v>42392.156851851854</v>
      </c>
    </row>
    <row r="2953" spans="1:20" ht="58" hidden="1" x14ac:dyDescent="0.35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184"/>
        <v>2</v>
      </c>
      <c r="P2953">
        <f t="shared" si="185"/>
        <v>18.899999999999999</v>
      </c>
      <c r="Q2953" t="s">
        <v>8316</v>
      </c>
      <c r="R2953" t="s">
        <v>8356</v>
      </c>
      <c r="S2953" s="9">
        <f t="shared" si="186"/>
        <v>41872.594594907401</v>
      </c>
      <c r="T2953" s="9">
        <f t="shared" si="187"/>
        <v>41917.594594907401</v>
      </c>
    </row>
    <row r="2954" spans="1:20" ht="43.5" hidden="1" x14ac:dyDescent="0.35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184"/>
        <v>8</v>
      </c>
      <c r="P2954">
        <f t="shared" si="185"/>
        <v>200.63</v>
      </c>
      <c r="Q2954" t="s">
        <v>8316</v>
      </c>
      <c r="R2954" t="s">
        <v>8356</v>
      </c>
      <c r="S2954" s="9">
        <f t="shared" si="186"/>
        <v>42628.481932870367</v>
      </c>
      <c r="T2954" s="9">
        <f t="shared" si="187"/>
        <v>42659.958333333336</v>
      </c>
    </row>
    <row r="2955" spans="1:20" ht="43.5" hidden="1" x14ac:dyDescent="0.3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184"/>
        <v>0</v>
      </c>
      <c r="P2955">
        <f t="shared" si="185"/>
        <v>201.67</v>
      </c>
      <c r="Q2955" t="s">
        <v>8316</v>
      </c>
      <c r="R2955" t="s">
        <v>8356</v>
      </c>
      <c r="S2955" s="9">
        <f t="shared" si="186"/>
        <v>42255.583576388883</v>
      </c>
      <c r="T2955" s="9">
        <f t="shared" si="187"/>
        <v>42285.583576388883</v>
      </c>
    </row>
    <row r="2956" spans="1:20" ht="43.5" hidden="1" x14ac:dyDescent="0.3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9">
        <f t="shared" si="186"/>
        <v>42790.375034722216</v>
      </c>
      <c r="T2956" s="9">
        <f t="shared" si="187"/>
        <v>42810.333368055552</v>
      </c>
    </row>
    <row r="2957" spans="1:20" ht="29" hidden="1" x14ac:dyDescent="0.35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184"/>
        <v>60</v>
      </c>
      <c r="P2957">
        <f t="shared" si="185"/>
        <v>65</v>
      </c>
      <c r="Q2957" t="s">
        <v>8316</v>
      </c>
      <c r="R2957" t="s">
        <v>8356</v>
      </c>
      <c r="S2957" s="9">
        <f t="shared" si="186"/>
        <v>42141.532974537033</v>
      </c>
      <c r="T2957" s="9">
        <f t="shared" si="187"/>
        <v>42171.532974537033</v>
      </c>
    </row>
    <row r="2958" spans="1:20" ht="43.5" hidden="1" x14ac:dyDescent="0.35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184"/>
        <v>17</v>
      </c>
      <c r="P2958">
        <f t="shared" si="185"/>
        <v>66.099999999999994</v>
      </c>
      <c r="Q2958" t="s">
        <v>8316</v>
      </c>
      <c r="R2958" t="s">
        <v>8356</v>
      </c>
      <c r="S2958" s="9">
        <f t="shared" si="186"/>
        <v>42464.750578703701</v>
      </c>
      <c r="T2958" s="9">
        <f t="shared" si="187"/>
        <v>42494.750578703701</v>
      </c>
    </row>
    <row r="2959" spans="1:20" ht="43.5" hidden="1" x14ac:dyDescent="0.3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184"/>
        <v>2</v>
      </c>
      <c r="P2959">
        <f t="shared" si="185"/>
        <v>93.33</v>
      </c>
      <c r="Q2959" t="s">
        <v>8316</v>
      </c>
      <c r="R2959" t="s">
        <v>8356</v>
      </c>
      <c r="S2959" s="9">
        <f t="shared" si="186"/>
        <v>42030.80291666666</v>
      </c>
      <c r="T2959" s="9">
        <f t="shared" si="187"/>
        <v>42090.761249999996</v>
      </c>
    </row>
    <row r="2960" spans="1:20" ht="43.5" hidden="1" x14ac:dyDescent="0.3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9">
        <f t="shared" si="186"/>
        <v>42438.570798611108</v>
      </c>
      <c r="T2960" s="9">
        <f t="shared" si="187"/>
        <v>42498.529131944444</v>
      </c>
    </row>
    <row r="2961" spans="1:20" ht="43.5" hidden="1" x14ac:dyDescent="0.35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9">
        <f t="shared" si="186"/>
        <v>42497.800057870372</v>
      </c>
      <c r="T2961" s="9">
        <f t="shared" si="187"/>
        <v>42527.800057870372</v>
      </c>
    </row>
    <row r="2962" spans="1:20" ht="43.5" hidden="1" x14ac:dyDescent="0.3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9">
        <f t="shared" si="186"/>
        <v>41863.54887731481</v>
      </c>
      <c r="T2962" s="9">
        <f t="shared" si="187"/>
        <v>41893.54887731481</v>
      </c>
    </row>
    <row r="2963" spans="1:20" ht="43.5" x14ac:dyDescent="0.35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184"/>
        <v>110</v>
      </c>
      <c r="P2963">
        <f t="shared" si="185"/>
        <v>50.75</v>
      </c>
      <c r="Q2963" t="s">
        <v>8316</v>
      </c>
      <c r="R2963" t="s">
        <v>8317</v>
      </c>
      <c r="S2963" s="9">
        <f t="shared" si="186"/>
        <v>42061.004155092589</v>
      </c>
      <c r="T2963" s="9">
        <f t="shared" si="187"/>
        <v>42088.958333333336</v>
      </c>
    </row>
    <row r="2964" spans="1:20" ht="43.5" x14ac:dyDescent="0.35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184"/>
        <v>122</v>
      </c>
      <c r="P2964">
        <f t="shared" si="185"/>
        <v>60.9</v>
      </c>
      <c r="Q2964" t="s">
        <v>8316</v>
      </c>
      <c r="R2964" t="s">
        <v>8317</v>
      </c>
      <c r="S2964" s="9">
        <f t="shared" si="186"/>
        <v>42036.035949074074</v>
      </c>
      <c r="T2964" s="9">
        <f t="shared" si="187"/>
        <v>42064.082638888889</v>
      </c>
    </row>
    <row r="2965" spans="1:20" ht="43.5" x14ac:dyDescent="0.35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184"/>
        <v>107</v>
      </c>
      <c r="P2965">
        <f t="shared" si="185"/>
        <v>109.03</v>
      </c>
      <c r="Q2965" t="s">
        <v>8316</v>
      </c>
      <c r="R2965" t="s">
        <v>8317</v>
      </c>
      <c r="S2965" s="9">
        <f t="shared" si="186"/>
        <v>42157.26185185185</v>
      </c>
      <c r="T2965" s="9">
        <f t="shared" si="187"/>
        <v>42187.26185185185</v>
      </c>
    </row>
    <row r="2966" spans="1:20" ht="43.5" x14ac:dyDescent="0.35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184"/>
        <v>101</v>
      </c>
      <c r="P2966">
        <f t="shared" si="185"/>
        <v>25.69</v>
      </c>
      <c r="Q2966" t="s">
        <v>8316</v>
      </c>
      <c r="R2966" t="s">
        <v>8317</v>
      </c>
      <c r="S2966" s="9">
        <f t="shared" si="186"/>
        <v>41827.701608796291</v>
      </c>
      <c r="T2966" s="9">
        <f t="shared" si="187"/>
        <v>41857.688888888886</v>
      </c>
    </row>
    <row r="2967" spans="1:20" ht="43.5" x14ac:dyDescent="0.35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184"/>
        <v>109</v>
      </c>
      <c r="P2967">
        <f t="shared" si="185"/>
        <v>41.92</v>
      </c>
      <c r="Q2967" t="s">
        <v>8316</v>
      </c>
      <c r="R2967" t="s">
        <v>8317</v>
      </c>
      <c r="S2967" s="9">
        <f t="shared" si="186"/>
        <v>42162.521215277775</v>
      </c>
      <c r="T2967" s="9">
        <f t="shared" si="187"/>
        <v>42192.521215277775</v>
      </c>
    </row>
    <row r="2968" spans="1:20" ht="43.5" x14ac:dyDescent="0.35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184"/>
        <v>114</v>
      </c>
      <c r="P2968">
        <f t="shared" si="185"/>
        <v>88.77</v>
      </c>
      <c r="Q2968" t="s">
        <v>8316</v>
      </c>
      <c r="R2968" t="s">
        <v>8317</v>
      </c>
      <c r="S2968" s="9">
        <f t="shared" si="186"/>
        <v>42233.530231481483</v>
      </c>
      <c r="T2968" s="9">
        <f t="shared" si="187"/>
        <v>42263.530231481483</v>
      </c>
    </row>
    <row r="2969" spans="1:20" ht="29" x14ac:dyDescent="0.3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184"/>
        <v>114</v>
      </c>
      <c r="P2969">
        <f t="shared" si="185"/>
        <v>80.23</v>
      </c>
      <c r="Q2969" t="s">
        <v>8316</v>
      </c>
      <c r="R2969" t="s">
        <v>8317</v>
      </c>
      <c r="S2969" s="9">
        <f t="shared" si="186"/>
        <v>42041.989490740736</v>
      </c>
      <c r="T2969" s="9">
        <f t="shared" si="187"/>
        <v>42071.947824074072</v>
      </c>
    </row>
    <row r="2970" spans="1:20" ht="29" x14ac:dyDescent="0.35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184"/>
        <v>106</v>
      </c>
      <c r="P2970">
        <f t="shared" si="185"/>
        <v>78.94</v>
      </c>
      <c r="Q2970" t="s">
        <v>8316</v>
      </c>
      <c r="R2970" t="s">
        <v>8317</v>
      </c>
      <c r="S2970" s="9">
        <f t="shared" si="186"/>
        <v>42585.315509259257</v>
      </c>
      <c r="T2970" s="9">
        <f t="shared" si="187"/>
        <v>42598.957638888889</v>
      </c>
    </row>
    <row r="2971" spans="1:20" ht="43.5" x14ac:dyDescent="0.35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184"/>
        <v>163</v>
      </c>
      <c r="P2971">
        <f t="shared" si="185"/>
        <v>95.59</v>
      </c>
      <c r="Q2971" t="s">
        <v>8316</v>
      </c>
      <c r="R2971" t="s">
        <v>8317</v>
      </c>
      <c r="S2971" s="9">
        <f t="shared" si="186"/>
        <v>42097.578159722216</v>
      </c>
      <c r="T2971" s="9">
        <f t="shared" si="187"/>
        <v>42127.743750000001</v>
      </c>
    </row>
    <row r="2972" spans="1:20" ht="43.5" x14ac:dyDescent="0.3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184"/>
        <v>106</v>
      </c>
      <c r="P2972">
        <f t="shared" si="185"/>
        <v>69.89</v>
      </c>
      <c r="Q2972" t="s">
        <v>8316</v>
      </c>
      <c r="R2972" t="s">
        <v>8317</v>
      </c>
      <c r="S2972" s="9">
        <f t="shared" si="186"/>
        <v>41808.461238425924</v>
      </c>
      <c r="T2972" s="9">
        <f t="shared" si="187"/>
        <v>41838.461238425924</v>
      </c>
    </row>
    <row r="2973" spans="1:20" ht="43.5" x14ac:dyDescent="0.35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184"/>
        <v>100</v>
      </c>
      <c r="P2973">
        <f t="shared" si="185"/>
        <v>74.53</v>
      </c>
      <c r="Q2973" t="s">
        <v>8316</v>
      </c>
      <c r="R2973" t="s">
        <v>8317</v>
      </c>
      <c r="S2973" s="9">
        <f t="shared" si="186"/>
        <v>41852.449976851851</v>
      </c>
      <c r="T2973" s="9">
        <f t="shared" si="187"/>
        <v>41882.449976851851</v>
      </c>
    </row>
    <row r="2974" spans="1:20" ht="29" x14ac:dyDescent="0.35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184"/>
        <v>105</v>
      </c>
      <c r="P2974">
        <f t="shared" si="185"/>
        <v>123.94</v>
      </c>
      <c r="Q2974" t="s">
        <v>8316</v>
      </c>
      <c r="R2974" t="s">
        <v>8317</v>
      </c>
      <c r="S2974" s="9">
        <f t="shared" si="186"/>
        <v>42693.90185185185</v>
      </c>
      <c r="T2974" s="9">
        <f t="shared" si="187"/>
        <v>42708.833333333336</v>
      </c>
    </row>
    <row r="2975" spans="1:20" ht="43.5" x14ac:dyDescent="0.35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184"/>
        <v>175</v>
      </c>
      <c r="P2975">
        <f t="shared" si="185"/>
        <v>264.85000000000002</v>
      </c>
      <c r="Q2975" t="s">
        <v>8316</v>
      </c>
      <c r="R2975" t="s">
        <v>8317</v>
      </c>
      <c r="S2975" s="9">
        <f t="shared" si="186"/>
        <v>42341.610046296293</v>
      </c>
      <c r="T2975" s="9">
        <f t="shared" si="187"/>
        <v>42369.958333333336</v>
      </c>
    </row>
    <row r="2976" spans="1:20" ht="43.5" x14ac:dyDescent="0.35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184"/>
        <v>102</v>
      </c>
      <c r="P2976">
        <f t="shared" si="185"/>
        <v>58.62</v>
      </c>
      <c r="Q2976" t="s">
        <v>8316</v>
      </c>
      <c r="R2976" t="s">
        <v>8317</v>
      </c>
      <c r="S2976" s="9">
        <f t="shared" si="186"/>
        <v>41879.852673611109</v>
      </c>
      <c r="T2976" s="9">
        <f t="shared" si="187"/>
        <v>41907.857638888883</v>
      </c>
    </row>
    <row r="2977" spans="1:20" ht="43.5" x14ac:dyDescent="0.35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184"/>
        <v>100</v>
      </c>
      <c r="P2977">
        <f t="shared" si="185"/>
        <v>70.88</v>
      </c>
      <c r="Q2977" t="s">
        <v>8316</v>
      </c>
      <c r="R2977" t="s">
        <v>8317</v>
      </c>
      <c r="S2977" s="9">
        <f t="shared" si="186"/>
        <v>41941.475532407407</v>
      </c>
      <c r="T2977" s="9">
        <f t="shared" si="187"/>
        <v>41969.916666666664</v>
      </c>
    </row>
    <row r="2978" spans="1:20" ht="43.5" x14ac:dyDescent="0.3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184"/>
        <v>171</v>
      </c>
      <c r="P2978">
        <f t="shared" si="185"/>
        <v>8.57</v>
      </c>
      <c r="Q2978" t="s">
        <v>8316</v>
      </c>
      <c r="R2978" t="s">
        <v>8317</v>
      </c>
      <c r="S2978" s="9">
        <f t="shared" si="186"/>
        <v>42425.522337962961</v>
      </c>
      <c r="T2978" s="9">
        <f t="shared" si="187"/>
        <v>42442.291666666664</v>
      </c>
    </row>
    <row r="2979" spans="1:20" ht="43.5" x14ac:dyDescent="0.35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184"/>
        <v>114</v>
      </c>
      <c r="P2979">
        <f t="shared" si="185"/>
        <v>113.57</v>
      </c>
      <c r="Q2979" t="s">
        <v>8316</v>
      </c>
      <c r="R2979" t="s">
        <v>8317</v>
      </c>
      <c r="S2979" s="9">
        <f t="shared" si="186"/>
        <v>42026.672847222224</v>
      </c>
      <c r="T2979" s="9">
        <f t="shared" si="187"/>
        <v>42085.884722222218</v>
      </c>
    </row>
    <row r="2980" spans="1:20" ht="43.5" x14ac:dyDescent="0.35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184"/>
        <v>129</v>
      </c>
      <c r="P2980">
        <f t="shared" si="185"/>
        <v>60.69</v>
      </c>
      <c r="Q2980" t="s">
        <v>8316</v>
      </c>
      <c r="R2980" t="s">
        <v>8317</v>
      </c>
      <c r="S2980" s="9">
        <f t="shared" si="186"/>
        <v>41922.432256944441</v>
      </c>
      <c r="T2980" s="9">
        <f t="shared" si="187"/>
        <v>41932.040972222218</v>
      </c>
    </row>
    <row r="2981" spans="1:20" ht="43.5" x14ac:dyDescent="0.35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184"/>
        <v>101</v>
      </c>
      <c r="P2981">
        <f t="shared" si="185"/>
        <v>110.22</v>
      </c>
      <c r="Q2981" t="s">
        <v>8316</v>
      </c>
      <c r="R2981" t="s">
        <v>8317</v>
      </c>
      <c r="S2981" s="9">
        <f t="shared" si="186"/>
        <v>41993.616006944438</v>
      </c>
      <c r="T2981" s="9">
        <f t="shared" si="187"/>
        <v>42010.041666666664</v>
      </c>
    </row>
    <row r="2982" spans="1:20" ht="29" x14ac:dyDescent="0.3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184"/>
        <v>109</v>
      </c>
      <c r="P2982">
        <f t="shared" si="185"/>
        <v>136.46</v>
      </c>
      <c r="Q2982" t="s">
        <v>8316</v>
      </c>
      <c r="R2982" t="s">
        <v>8317</v>
      </c>
      <c r="S2982" s="9">
        <f t="shared" si="186"/>
        <v>42219.70752314815</v>
      </c>
      <c r="T2982" s="9">
        <f t="shared" si="187"/>
        <v>42239.874999999993</v>
      </c>
    </row>
    <row r="2983" spans="1:20" ht="43.5" x14ac:dyDescent="0.35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184"/>
        <v>129</v>
      </c>
      <c r="P2983">
        <f t="shared" si="185"/>
        <v>53.16</v>
      </c>
      <c r="Q2983" t="s">
        <v>8316</v>
      </c>
      <c r="R2983" t="s">
        <v>8356</v>
      </c>
      <c r="S2983" s="9">
        <f t="shared" si="186"/>
        <v>42225.351342592585</v>
      </c>
      <c r="T2983" s="9">
        <f t="shared" si="187"/>
        <v>42270.351342592585</v>
      </c>
    </row>
    <row r="2984" spans="1:20" ht="29" x14ac:dyDescent="0.35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184"/>
        <v>102</v>
      </c>
      <c r="P2984">
        <f t="shared" si="185"/>
        <v>86.49</v>
      </c>
      <c r="Q2984" t="s">
        <v>8316</v>
      </c>
      <c r="R2984" t="s">
        <v>8356</v>
      </c>
      <c r="S2984" s="9">
        <f t="shared" si="186"/>
        <v>42381.478506944441</v>
      </c>
      <c r="T2984" s="9">
        <f t="shared" si="187"/>
        <v>42411.478506944441</v>
      </c>
    </row>
    <row r="2985" spans="1:20" ht="43.5" x14ac:dyDescent="0.3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184"/>
        <v>147</v>
      </c>
      <c r="P2985">
        <f t="shared" si="185"/>
        <v>155.24</v>
      </c>
      <c r="Q2985" t="s">
        <v>8316</v>
      </c>
      <c r="R2985" t="s">
        <v>8356</v>
      </c>
      <c r="S2985" s="9">
        <f t="shared" si="186"/>
        <v>41894.424027777779</v>
      </c>
      <c r="T2985" s="9">
        <f t="shared" si="187"/>
        <v>41954.465694444443</v>
      </c>
    </row>
    <row r="2986" spans="1:20" ht="43.5" x14ac:dyDescent="0.35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184"/>
        <v>100</v>
      </c>
      <c r="P2986">
        <f t="shared" si="185"/>
        <v>115.08</v>
      </c>
      <c r="Q2986" t="s">
        <v>8316</v>
      </c>
      <c r="R2986" t="s">
        <v>8356</v>
      </c>
      <c r="S2986" s="9">
        <f t="shared" si="186"/>
        <v>42576.070381944439</v>
      </c>
      <c r="T2986" s="9">
        <f t="shared" si="187"/>
        <v>42606.070381944439</v>
      </c>
    </row>
    <row r="2987" spans="1:20" ht="43.5" x14ac:dyDescent="0.35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184"/>
        <v>122</v>
      </c>
      <c r="P2987">
        <f t="shared" si="185"/>
        <v>109.59</v>
      </c>
      <c r="Q2987" t="s">
        <v>8316</v>
      </c>
      <c r="R2987" t="s">
        <v>8356</v>
      </c>
      <c r="S2987" s="9">
        <f t="shared" si="186"/>
        <v>42654.765370370369</v>
      </c>
      <c r="T2987" s="9">
        <f t="shared" si="187"/>
        <v>42673.958333333336</v>
      </c>
    </row>
    <row r="2988" spans="1:20" ht="43.5" x14ac:dyDescent="0.3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184"/>
        <v>106</v>
      </c>
      <c r="P2988">
        <f t="shared" si="185"/>
        <v>45.21</v>
      </c>
      <c r="Q2988" t="s">
        <v>8316</v>
      </c>
      <c r="R2988" t="s">
        <v>8356</v>
      </c>
      <c r="S2988" s="9">
        <f t="shared" si="186"/>
        <v>42431.29173611111</v>
      </c>
      <c r="T2988" s="9">
        <f t="shared" si="187"/>
        <v>42491.250069444439</v>
      </c>
    </row>
    <row r="2989" spans="1:20" ht="43.5" x14ac:dyDescent="0.35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184"/>
        <v>110</v>
      </c>
      <c r="P2989">
        <f t="shared" si="185"/>
        <v>104.15</v>
      </c>
      <c r="Q2989" t="s">
        <v>8316</v>
      </c>
      <c r="R2989" t="s">
        <v>8356</v>
      </c>
      <c r="S2989" s="9">
        <f t="shared" si="186"/>
        <v>42627.098969907405</v>
      </c>
      <c r="T2989" s="9">
        <f t="shared" si="187"/>
        <v>42655.791666666664</v>
      </c>
    </row>
    <row r="2990" spans="1:20" ht="43.5" x14ac:dyDescent="0.35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184"/>
        <v>100</v>
      </c>
      <c r="P2990">
        <f t="shared" si="185"/>
        <v>35.71</v>
      </c>
      <c r="Q2990" t="s">
        <v>8316</v>
      </c>
      <c r="R2990" t="s">
        <v>8356</v>
      </c>
      <c r="S2990" s="9">
        <f t="shared" si="186"/>
        <v>42511.153715277775</v>
      </c>
      <c r="T2990" s="9">
        <f t="shared" si="187"/>
        <v>42541.153715277775</v>
      </c>
    </row>
    <row r="2991" spans="1:20" x14ac:dyDescent="0.35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184"/>
        <v>177</v>
      </c>
      <c r="P2991">
        <f t="shared" si="185"/>
        <v>97</v>
      </c>
      <c r="Q2991" t="s">
        <v>8316</v>
      </c>
      <c r="R2991" t="s">
        <v>8356</v>
      </c>
      <c r="S2991" s="9">
        <f t="shared" si="186"/>
        <v>42336.812060185184</v>
      </c>
      <c r="T2991" s="9">
        <f t="shared" si="187"/>
        <v>42358.999305555553</v>
      </c>
    </row>
    <row r="2992" spans="1:20" ht="43.5" x14ac:dyDescent="0.35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184"/>
        <v>100</v>
      </c>
      <c r="P2992">
        <f t="shared" si="185"/>
        <v>370.37</v>
      </c>
      <c r="Q2992" t="s">
        <v>8316</v>
      </c>
      <c r="R2992" t="s">
        <v>8356</v>
      </c>
      <c r="S2992" s="9">
        <f t="shared" si="186"/>
        <v>42341.365972222215</v>
      </c>
      <c r="T2992" s="9">
        <f t="shared" si="187"/>
        <v>42376.365972222215</v>
      </c>
    </row>
    <row r="2993" spans="1:20" ht="43.5" x14ac:dyDescent="0.35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184"/>
        <v>103</v>
      </c>
      <c r="P2993">
        <f t="shared" si="185"/>
        <v>94.41</v>
      </c>
      <c r="Q2993" t="s">
        <v>8316</v>
      </c>
      <c r="R2993" t="s">
        <v>8356</v>
      </c>
      <c r="S2993" s="9">
        <f t="shared" si="186"/>
        <v>42740.628819444442</v>
      </c>
      <c r="T2993" s="9">
        <f t="shared" si="187"/>
        <v>42762.628819444442</v>
      </c>
    </row>
    <row r="2994" spans="1:20" ht="43.5" x14ac:dyDescent="0.3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184"/>
        <v>105</v>
      </c>
      <c r="P2994">
        <f t="shared" si="185"/>
        <v>48.98</v>
      </c>
      <c r="Q2994" t="s">
        <v>8316</v>
      </c>
      <c r="R2994" t="s">
        <v>8356</v>
      </c>
      <c r="S2994" s="9">
        <f t="shared" si="186"/>
        <v>42622.559143518512</v>
      </c>
      <c r="T2994" s="9">
        <f t="shared" si="187"/>
        <v>42652.559143518512</v>
      </c>
    </row>
    <row r="2995" spans="1:20" x14ac:dyDescent="0.35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184"/>
        <v>100</v>
      </c>
      <c r="P2995">
        <f t="shared" si="185"/>
        <v>45.59</v>
      </c>
      <c r="Q2995" t="s">
        <v>8316</v>
      </c>
      <c r="R2995" t="s">
        <v>8356</v>
      </c>
      <c r="S2995" s="9">
        <f t="shared" si="186"/>
        <v>42390.63040509259</v>
      </c>
      <c r="T2995" s="9">
        <f t="shared" si="187"/>
        <v>42420.63040509259</v>
      </c>
    </row>
    <row r="2996" spans="1:20" ht="43.5" x14ac:dyDescent="0.3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184"/>
        <v>458</v>
      </c>
      <c r="P2996">
        <f t="shared" si="185"/>
        <v>23.28</v>
      </c>
      <c r="Q2996" t="s">
        <v>8316</v>
      </c>
      <c r="R2996" t="s">
        <v>8356</v>
      </c>
      <c r="S2996" s="9">
        <f t="shared" si="186"/>
        <v>41885.270509259259</v>
      </c>
      <c r="T2996" s="9">
        <f t="shared" si="187"/>
        <v>41915.270509259259</v>
      </c>
    </row>
    <row r="2997" spans="1:20" ht="43.5" x14ac:dyDescent="0.35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184"/>
        <v>105</v>
      </c>
      <c r="P2997">
        <f t="shared" si="185"/>
        <v>63.23</v>
      </c>
      <c r="Q2997" t="s">
        <v>8316</v>
      </c>
      <c r="R2997" t="s">
        <v>8356</v>
      </c>
      <c r="S2997" s="9">
        <f t="shared" si="186"/>
        <v>42724.456840277773</v>
      </c>
      <c r="T2997" s="9">
        <f t="shared" si="187"/>
        <v>42754.456840277773</v>
      </c>
    </row>
    <row r="2998" spans="1:20" ht="29" x14ac:dyDescent="0.35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184"/>
        <v>172</v>
      </c>
      <c r="P2998">
        <f t="shared" si="185"/>
        <v>153.52000000000001</v>
      </c>
      <c r="Q2998" t="s">
        <v>8316</v>
      </c>
      <c r="R2998" t="s">
        <v>8356</v>
      </c>
      <c r="S2998" s="9">
        <f t="shared" si="186"/>
        <v>42090.704166666663</v>
      </c>
      <c r="T2998" s="9">
        <f t="shared" si="187"/>
        <v>42150.704166666663</v>
      </c>
    </row>
    <row r="2999" spans="1:20" ht="43.5" x14ac:dyDescent="0.35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184"/>
        <v>104</v>
      </c>
      <c r="P2999">
        <f t="shared" si="185"/>
        <v>90.2</v>
      </c>
      <c r="Q2999" t="s">
        <v>8316</v>
      </c>
      <c r="R2999" t="s">
        <v>8356</v>
      </c>
      <c r="S2999" s="9">
        <f t="shared" si="186"/>
        <v>42775.525381944441</v>
      </c>
      <c r="T2999" s="9">
        <f t="shared" si="187"/>
        <v>42792.999305555553</v>
      </c>
    </row>
    <row r="3000" spans="1:20" ht="43.5" x14ac:dyDescent="0.35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184"/>
        <v>103</v>
      </c>
      <c r="P3000">
        <f t="shared" si="185"/>
        <v>118.97</v>
      </c>
      <c r="Q3000" t="s">
        <v>8316</v>
      </c>
      <c r="R3000" t="s">
        <v>8356</v>
      </c>
      <c r="S3000" s="9">
        <f t="shared" si="186"/>
        <v>41777.985289351847</v>
      </c>
      <c r="T3000" s="9">
        <f t="shared" si="187"/>
        <v>41805.975694444445</v>
      </c>
    </row>
    <row r="3001" spans="1:20" ht="43.5" x14ac:dyDescent="0.35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184"/>
        <v>119</v>
      </c>
      <c r="P3001">
        <f t="shared" si="185"/>
        <v>80.25</v>
      </c>
      <c r="Q3001" t="s">
        <v>8316</v>
      </c>
      <c r="R3001" t="s">
        <v>8356</v>
      </c>
      <c r="S3001" s="9">
        <f t="shared" si="186"/>
        <v>42780.531944444439</v>
      </c>
      <c r="T3001" s="9">
        <f t="shared" si="187"/>
        <v>42794.874999999993</v>
      </c>
    </row>
    <row r="3002" spans="1:20" ht="43.5" x14ac:dyDescent="0.35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9">
        <f t="shared" si="186"/>
        <v>42752.61886574074</v>
      </c>
      <c r="T3002" s="9">
        <f t="shared" si="187"/>
        <v>42766.541666666664</v>
      </c>
    </row>
    <row r="3003" spans="1:20" ht="43.5" x14ac:dyDescent="0.3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184"/>
        <v>319</v>
      </c>
      <c r="P3003">
        <f t="shared" si="185"/>
        <v>131.38</v>
      </c>
      <c r="Q3003" t="s">
        <v>8316</v>
      </c>
      <c r="R3003" t="s">
        <v>8356</v>
      </c>
      <c r="S3003" s="9">
        <f t="shared" si="186"/>
        <v>42534.687291666669</v>
      </c>
      <c r="T3003" s="9">
        <f t="shared" si="187"/>
        <v>42564.687291666669</v>
      </c>
    </row>
    <row r="3004" spans="1:20" ht="29" x14ac:dyDescent="0.35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184"/>
        <v>109</v>
      </c>
      <c r="P3004">
        <f t="shared" si="185"/>
        <v>73.03</v>
      </c>
      <c r="Q3004" t="s">
        <v>8316</v>
      </c>
      <c r="R3004" t="s">
        <v>8356</v>
      </c>
      <c r="S3004" s="9">
        <f t="shared" si="186"/>
        <v>41239.627916666665</v>
      </c>
      <c r="T3004" s="9">
        <f t="shared" si="187"/>
        <v>41269.627916666665</v>
      </c>
    </row>
    <row r="3005" spans="1:20" ht="43.5" x14ac:dyDescent="0.35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184"/>
        <v>101</v>
      </c>
      <c r="P3005">
        <f t="shared" si="185"/>
        <v>178.53</v>
      </c>
      <c r="Q3005" t="s">
        <v>8316</v>
      </c>
      <c r="R3005" t="s">
        <v>8356</v>
      </c>
      <c r="S3005" s="9">
        <f t="shared" si="186"/>
        <v>42398.640925925924</v>
      </c>
      <c r="T3005" s="9">
        <f t="shared" si="187"/>
        <v>42430.040972222218</v>
      </c>
    </row>
    <row r="3006" spans="1:20" ht="43.5" x14ac:dyDescent="0.35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184"/>
        <v>113</v>
      </c>
      <c r="P3006">
        <f t="shared" si="185"/>
        <v>162.91</v>
      </c>
      <c r="Q3006" t="s">
        <v>8316</v>
      </c>
      <c r="R3006" t="s">
        <v>8356</v>
      </c>
      <c r="S3006" s="9">
        <f t="shared" si="186"/>
        <v>41928.672731481478</v>
      </c>
      <c r="T3006" s="9">
        <f t="shared" si="187"/>
        <v>41958.714398148142</v>
      </c>
    </row>
    <row r="3007" spans="1:20" ht="43.5" x14ac:dyDescent="0.35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184"/>
        <v>120</v>
      </c>
      <c r="P3007">
        <f t="shared" si="185"/>
        <v>108.24</v>
      </c>
      <c r="Q3007" t="s">
        <v>8316</v>
      </c>
      <c r="R3007" t="s">
        <v>8356</v>
      </c>
      <c r="S3007" s="9">
        <f t="shared" si="186"/>
        <v>41888.466493055552</v>
      </c>
      <c r="T3007" s="9">
        <f t="shared" si="187"/>
        <v>41918.466493055552</v>
      </c>
    </row>
    <row r="3008" spans="1:20" ht="29" x14ac:dyDescent="0.35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184"/>
        <v>108</v>
      </c>
      <c r="P3008">
        <f t="shared" si="185"/>
        <v>88.87</v>
      </c>
      <c r="Q3008" t="s">
        <v>8316</v>
      </c>
      <c r="R3008" t="s">
        <v>8356</v>
      </c>
      <c r="S3008" s="9">
        <f t="shared" si="186"/>
        <v>41957.54850694444</v>
      </c>
      <c r="T3008" s="9">
        <f t="shared" si="187"/>
        <v>41987.54850694444</v>
      </c>
    </row>
    <row r="3009" spans="1:20" ht="29" x14ac:dyDescent="0.35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9">
        <f t="shared" si="186"/>
        <v>42098.007905092592</v>
      </c>
      <c r="T3009" s="9">
        <f t="shared" si="187"/>
        <v>42119.007905092592</v>
      </c>
    </row>
    <row r="3010" spans="1:20" ht="43.5" x14ac:dyDescent="0.3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ref="O3010:O3073" si="188">ROUND((E3010/D3010)*100,0)</f>
        <v>101</v>
      </c>
      <c r="P3010">
        <f t="shared" ref="P3010:P3073" si="189">ROUND(E3010/L3010,2)</f>
        <v>116.73</v>
      </c>
      <c r="Q3010" t="s">
        <v>8316</v>
      </c>
      <c r="R3010" t="s">
        <v>8356</v>
      </c>
      <c r="S3010" s="9">
        <f t="shared" si="186"/>
        <v>42360.003692129627</v>
      </c>
      <c r="T3010" s="9">
        <f t="shared" si="187"/>
        <v>42390.003692129627</v>
      </c>
    </row>
    <row r="3011" spans="1:20" ht="43.5" x14ac:dyDescent="0.35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si="188"/>
        <v>120</v>
      </c>
      <c r="P3011">
        <f t="shared" si="189"/>
        <v>233.9</v>
      </c>
      <c r="Q3011" t="s">
        <v>8316</v>
      </c>
      <c r="R3011" t="s">
        <v>8356</v>
      </c>
      <c r="S3011" s="9">
        <f t="shared" ref="S3011:S3074" si="190">(J3011/86400)+25569+(-5/24)</f>
        <v>41939.361574074072</v>
      </c>
      <c r="T3011" s="9">
        <f t="shared" ref="T3011:T3074" si="191">(I3011/86400)+25569+(-5/24)</f>
        <v>41969.403240740743</v>
      </c>
    </row>
    <row r="3012" spans="1:20" ht="43.5" x14ac:dyDescent="0.35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9">
        <f t="shared" si="190"/>
        <v>41996.624062499999</v>
      </c>
      <c r="T3012" s="9">
        <f t="shared" si="191"/>
        <v>42056.624062499999</v>
      </c>
    </row>
    <row r="3013" spans="1:20" ht="43.5" x14ac:dyDescent="0.3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188"/>
        <v>124</v>
      </c>
      <c r="P3013">
        <f t="shared" si="189"/>
        <v>14.84</v>
      </c>
      <c r="Q3013" t="s">
        <v>8316</v>
      </c>
      <c r="R3013" t="s">
        <v>8356</v>
      </c>
      <c r="S3013" s="9">
        <f t="shared" si="190"/>
        <v>42334.260601851849</v>
      </c>
      <c r="T3013" s="9">
        <f t="shared" si="191"/>
        <v>42361.749305555553</v>
      </c>
    </row>
    <row r="3014" spans="1:20" ht="43.5" x14ac:dyDescent="0.3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188"/>
        <v>117</v>
      </c>
      <c r="P3014">
        <f t="shared" si="189"/>
        <v>85.18</v>
      </c>
      <c r="Q3014" t="s">
        <v>8316</v>
      </c>
      <c r="R3014" t="s">
        <v>8356</v>
      </c>
      <c r="S3014" s="9">
        <f t="shared" si="190"/>
        <v>42024.494560185187</v>
      </c>
      <c r="T3014" s="9">
        <f t="shared" si="191"/>
        <v>42045.494560185187</v>
      </c>
    </row>
    <row r="3015" spans="1:20" ht="43.5" x14ac:dyDescent="0.3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188"/>
        <v>157</v>
      </c>
      <c r="P3015">
        <f t="shared" si="189"/>
        <v>146.69</v>
      </c>
      <c r="Q3015" t="s">
        <v>8316</v>
      </c>
      <c r="R3015" t="s">
        <v>8356</v>
      </c>
      <c r="S3015" s="9">
        <f t="shared" si="190"/>
        <v>42146.627881944441</v>
      </c>
      <c r="T3015" s="9">
        <f t="shared" si="191"/>
        <v>42176.627881944441</v>
      </c>
    </row>
    <row r="3016" spans="1:20" ht="43.5" x14ac:dyDescent="0.35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188"/>
        <v>113</v>
      </c>
      <c r="P3016">
        <f t="shared" si="189"/>
        <v>50.76</v>
      </c>
      <c r="Q3016" t="s">
        <v>8316</v>
      </c>
      <c r="R3016" t="s">
        <v>8356</v>
      </c>
      <c r="S3016" s="9">
        <f t="shared" si="190"/>
        <v>41919.915277777771</v>
      </c>
      <c r="T3016" s="9">
        <f t="shared" si="191"/>
        <v>41948</v>
      </c>
    </row>
    <row r="3017" spans="1:20" ht="43.5" x14ac:dyDescent="0.3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188"/>
        <v>103</v>
      </c>
      <c r="P3017">
        <f t="shared" si="189"/>
        <v>87.7</v>
      </c>
      <c r="Q3017" t="s">
        <v>8316</v>
      </c>
      <c r="R3017" t="s">
        <v>8356</v>
      </c>
      <c r="S3017" s="9">
        <f t="shared" si="190"/>
        <v>41785.518958333334</v>
      </c>
      <c r="T3017" s="9">
        <f t="shared" si="191"/>
        <v>41800.958333333328</v>
      </c>
    </row>
    <row r="3018" spans="1:20" ht="43.5" x14ac:dyDescent="0.35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188"/>
        <v>103</v>
      </c>
      <c r="P3018">
        <f t="shared" si="189"/>
        <v>242.28</v>
      </c>
      <c r="Q3018" t="s">
        <v>8316</v>
      </c>
      <c r="R3018" t="s">
        <v>8356</v>
      </c>
      <c r="S3018" s="9">
        <f t="shared" si="190"/>
        <v>41778.339722222219</v>
      </c>
      <c r="T3018" s="9">
        <f t="shared" si="191"/>
        <v>41838.339722222219</v>
      </c>
    </row>
    <row r="3019" spans="1:20" ht="43.5" x14ac:dyDescent="0.35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188"/>
        <v>106</v>
      </c>
      <c r="P3019">
        <f t="shared" si="189"/>
        <v>146.44999999999999</v>
      </c>
      <c r="Q3019" t="s">
        <v>8316</v>
      </c>
      <c r="R3019" t="s">
        <v>8356</v>
      </c>
      <c r="S3019" s="9">
        <f t="shared" si="190"/>
        <v>41841.641701388886</v>
      </c>
      <c r="T3019" s="9">
        <f t="shared" si="191"/>
        <v>41871.641701388886</v>
      </c>
    </row>
    <row r="3020" spans="1:20" ht="43.5" x14ac:dyDescent="0.35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188"/>
        <v>101</v>
      </c>
      <c r="P3020">
        <f t="shared" si="189"/>
        <v>103.17</v>
      </c>
      <c r="Q3020" t="s">
        <v>8316</v>
      </c>
      <c r="R3020" t="s">
        <v>8356</v>
      </c>
      <c r="S3020" s="9">
        <f t="shared" si="190"/>
        <v>42163.09</v>
      </c>
      <c r="T3020" s="9">
        <f t="shared" si="191"/>
        <v>42205.708333333336</v>
      </c>
    </row>
    <row r="3021" spans="1:20" ht="43.5" x14ac:dyDescent="0.35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188"/>
        <v>121</v>
      </c>
      <c r="P3021">
        <f t="shared" si="189"/>
        <v>80.459999999999994</v>
      </c>
      <c r="Q3021" t="s">
        <v>8316</v>
      </c>
      <c r="R3021" t="s">
        <v>8356</v>
      </c>
      <c r="S3021" s="9">
        <f t="shared" si="190"/>
        <v>41758.625231481477</v>
      </c>
      <c r="T3021" s="9">
        <f t="shared" si="191"/>
        <v>41785.916666666664</v>
      </c>
    </row>
    <row r="3022" spans="1:20" ht="43.5" x14ac:dyDescent="0.35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188"/>
        <v>101</v>
      </c>
      <c r="P3022">
        <f t="shared" si="189"/>
        <v>234.67</v>
      </c>
      <c r="Q3022" t="s">
        <v>8316</v>
      </c>
      <c r="R3022" t="s">
        <v>8356</v>
      </c>
      <c r="S3022" s="9">
        <f t="shared" si="190"/>
        <v>42170.638113425921</v>
      </c>
      <c r="T3022" s="9">
        <f t="shared" si="191"/>
        <v>42230.638113425921</v>
      </c>
    </row>
    <row r="3023" spans="1:20" ht="43.5" x14ac:dyDescent="0.3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188"/>
        <v>116</v>
      </c>
      <c r="P3023">
        <f t="shared" si="189"/>
        <v>50.69</v>
      </c>
      <c r="Q3023" t="s">
        <v>8316</v>
      </c>
      <c r="R3023" t="s">
        <v>8356</v>
      </c>
      <c r="S3023" s="9">
        <f t="shared" si="190"/>
        <v>42660.410520833328</v>
      </c>
      <c r="T3023" s="9">
        <f t="shared" si="191"/>
        <v>42696.040972222218</v>
      </c>
    </row>
    <row r="3024" spans="1:20" ht="43.5" x14ac:dyDescent="0.35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188"/>
        <v>101</v>
      </c>
      <c r="P3024">
        <f t="shared" si="189"/>
        <v>162.71</v>
      </c>
      <c r="Q3024" t="s">
        <v>8316</v>
      </c>
      <c r="R3024" t="s">
        <v>8356</v>
      </c>
      <c r="S3024" s="9">
        <f t="shared" si="190"/>
        <v>42564.745474537034</v>
      </c>
      <c r="T3024" s="9">
        <f t="shared" si="191"/>
        <v>42609.745474537034</v>
      </c>
    </row>
    <row r="3025" spans="1:20" ht="43.5" x14ac:dyDescent="0.35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188"/>
        <v>103</v>
      </c>
      <c r="P3025">
        <f t="shared" si="189"/>
        <v>120.17</v>
      </c>
      <c r="Q3025" t="s">
        <v>8316</v>
      </c>
      <c r="R3025" t="s">
        <v>8356</v>
      </c>
      <c r="S3025" s="9">
        <f t="shared" si="190"/>
        <v>42121.467430555553</v>
      </c>
      <c r="T3025" s="9">
        <f t="shared" si="191"/>
        <v>42166.467430555553</v>
      </c>
    </row>
    <row r="3026" spans="1:20" ht="43.5" x14ac:dyDescent="0.35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188"/>
        <v>246</v>
      </c>
      <c r="P3026">
        <f t="shared" si="189"/>
        <v>67.7</v>
      </c>
      <c r="Q3026" t="s">
        <v>8316</v>
      </c>
      <c r="R3026" t="s">
        <v>8356</v>
      </c>
      <c r="S3026" s="9">
        <f t="shared" si="190"/>
        <v>41158.785590277774</v>
      </c>
      <c r="T3026" s="9">
        <f t="shared" si="191"/>
        <v>41188.785590277774</v>
      </c>
    </row>
    <row r="3027" spans="1:20" ht="29" x14ac:dyDescent="0.3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188"/>
        <v>302</v>
      </c>
      <c r="P3027">
        <f t="shared" si="189"/>
        <v>52.1</v>
      </c>
      <c r="Q3027" t="s">
        <v>8316</v>
      </c>
      <c r="R3027" t="s">
        <v>8356</v>
      </c>
      <c r="S3027" s="9">
        <f t="shared" si="190"/>
        <v>41761.301076388889</v>
      </c>
      <c r="T3027" s="9">
        <f t="shared" si="191"/>
        <v>41789.458333333328</v>
      </c>
    </row>
    <row r="3028" spans="1:20" ht="43.5" x14ac:dyDescent="0.35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188"/>
        <v>143</v>
      </c>
      <c r="P3028">
        <f t="shared" si="189"/>
        <v>51.6</v>
      </c>
      <c r="Q3028" t="s">
        <v>8316</v>
      </c>
      <c r="R3028" t="s">
        <v>8356</v>
      </c>
      <c r="S3028" s="9">
        <f t="shared" si="190"/>
        <v>42783.251064814809</v>
      </c>
      <c r="T3028" s="9">
        <f t="shared" si="191"/>
        <v>42797.251064814809</v>
      </c>
    </row>
    <row r="3029" spans="1:20" ht="29" x14ac:dyDescent="0.35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188"/>
        <v>131</v>
      </c>
      <c r="P3029">
        <f t="shared" si="189"/>
        <v>164.3</v>
      </c>
      <c r="Q3029" t="s">
        <v>8316</v>
      </c>
      <c r="R3029" t="s">
        <v>8356</v>
      </c>
      <c r="S3029" s="9">
        <f t="shared" si="190"/>
        <v>42053.49596064815</v>
      </c>
      <c r="T3029" s="9">
        <f t="shared" si="191"/>
        <v>42083.454293981478</v>
      </c>
    </row>
    <row r="3030" spans="1:20" ht="29" x14ac:dyDescent="0.35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188"/>
        <v>168</v>
      </c>
      <c r="P3030">
        <f t="shared" si="189"/>
        <v>84.86</v>
      </c>
      <c r="Q3030" t="s">
        <v>8316</v>
      </c>
      <c r="R3030" t="s">
        <v>8356</v>
      </c>
      <c r="S3030" s="9">
        <f t="shared" si="190"/>
        <v>42567.055844907409</v>
      </c>
      <c r="T3030" s="9">
        <f t="shared" si="191"/>
        <v>42597.055844907409</v>
      </c>
    </row>
    <row r="3031" spans="1:20" ht="43.5" x14ac:dyDescent="0.35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188"/>
        <v>110</v>
      </c>
      <c r="P3031">
        <f t="shared" si="189"/>
        <v>94.55</v>
      </c>
      <c r="Q3031" t="s">
        <v>8316</v>
      </c>
      <c r="R3031" t="s">
        <v>8356</v>
      </c>
      <c r="S3031" s="9">
        <f t="shared" si="190"/>
        <v>41932.500543981478</v>
      </c>
      <c r="T3031" s="9">
        <f t="shared" si="191"/>
        <v>41960.982638888883</v>
      </c>
    </row>
    <row r="3032" spans="1:20" ht="43.5" x14ac:dyDescent="0.35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188"/>
        <v>107</v>
      </c>
      <c r="P3032">
        <f t="shared" si="189"/>
        <v>45.54</v>
      </c>
      <c r="Q3032" t="s">
        <v>8316</v>
      </c>
      <c r="R3032" t="s">
        <v>8356</v>
      </c>
      <c r="S3032" s="9">
        <f t="shared" si="190"/>
        <v>42233.5390162037</v>
      </c>
      <c r="T3032" s="9">
        <f t="shared" si="191"/>
        <v>42263.5390162037</v>
      </c>
    </row>
    <row r="3033" spans="1:20" ht="58" x14ac:dyDescent="0.3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188"/>
        <v>100</v>
      </c>
      <c r="P3033">
        <f t="shared" si="189"/>
        <v>51.72</v>
      </c>
      <c r="Q3033" t="s">
        <v>8316</v>
      </c>
      <c r="R3033" t="s">
        <v>8356</v>
      </c>
      <c r="S3033" s="9">
        <f t="shared" si="190"/>
        <v>42597.674155092587</v>
      </c>
      <c r="T3033" s="9">
        <f t="shared" si="191"/>
        <v>42657.674155092587</v>
      </c>
    </row>
    <row r="3034" spans="1:20" ht="43.5" x14ac:dyDescent="0.35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188"/>
        <v>127</v>
      </c>
      <c r="P3034">
        <f t="shared" si="189"/>
        <v>50.88</v>
      </c>
      <c r="Q3034" t="s">
        <v>8316</v>
      </c>
      <c r="R3034" t="s">
        <v>8356</v>
      </c>
      <c r="S3034" s="9">
        <f t="shared" si="190"/>
        <v>42227.836331018516</v>
      </c>
      <c r="T3034" s="9">
        <f t="shared" si="191"/>
        <v>42257.836331018516</v>
      </c>
    </row>
    <row r="3035" spans="1:20" ht="43.5" x14ac:dyDescent="0.3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188"/>
        <v>147</v>
      </c>
      <c r="P3035">
        <f t="shared" si="189"/>
        <v>191.13</v>
      </c>
      <c r="Q3035" t="s">
        <v>8316</v>
      </c>
      <c r="R3035" t="s">
        <v>8356</v>
      </c>
      <c r="S3035" s="9">
        <f t="shared" si="190"/>
        <v>42569.901909722219</v>
      </c>
      <c r="T3035" s="9">
        <f t="shared" si="191"/>
        <v>42599.901909722219</v>
      </c>
    </row>
    <row r="3036" spans="1:20" ht="58" x14ac:dyDescent="0.35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188"/>
        <v>113</v>
      </c>
      <c r="P3036">
        <f t="shared" si="189"/>
        <v>89.31</v>
      </c>
      <c r="Q3036" t="s">
        <v>8316</v>
      </c>
      <c r="R3036" t="s">
        <v>8356</v>
      </c>
      <c r="S3036" s="9">
        <f t="shared" si="190"/>
        <v>42644.327025462961</v>
      </c>
      <c r="T3036" s="9">
        <f t="shared" si="191"/>
        <v>42674.957638888889</v>
      </c>
    </row>
    <row r="3037" spans="1:20" ht="29" x14ac:dyDescent="0.35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188"/>
        <v>109</v>
      </c>
      <c r="P3037">
        <f t="shared" si="189"/>
        <v>88.59</v>
      </c>
      <c r="Q3037" t="s">
        <v>8316</v>
      </c>
      <c r="R3037" t="s">
        <v>8356</v>
      </c>
      <c r="S3037" s="9">
        <f t="shared" si="190"/>
        <v>41368.351956018516</v>
      </c>
      <c r="T3037" s="9">
        <f t="shared" si="191"/>
        <v>41398.351956018516</v>
      </c>
    </row>
    <row r="3038" spans="1:20" ht="43.5" x14ac:dyDescent="0.35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188"/>
        <v>127</v>
      </c>
      <c r="P3038">
        <f t="shared" si="189"/>
        <v>96.3</v>
      </c>
      <c r="Q3038" t="s">
        <v>8316</v>
      </c>
      <c r="R3038" t="s">
        <v>8356</v>
      </c>
      <c r="S3038" s="9">
        <f t="shared" si="190"/>
        <v>41466.576898148145</v>
      </c>
      <c r="T3038" s="9">
        <f t="shared" si="191"/>
        <v>41502.290972222218</v>
      </c>
    </row>
    <row r="3039" spans="1:20" ht="58" x14ac:dyDescent="0.35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188"/>
        <v>213</v>
      </c>
      <c r="P3039">
        <f t="shared" si="189"/>
        <v>33.31</v>
      </c>
      <c r="Q3039" t="s">
        <v>8316</v>
      </c>
      <c r="R3039" t="s">
        <v>8356</v>
      </c>
      <c r="S3039" s="9">
        <f t="shared" si="190"/>
        <v>40378.684872685182</v>
      </c>
      <c r="T3039" s="9">
        <f t="shared" si="191"/>
        <v>40452.999305555553</v>
      </c>
    </row>
    <row r="3040" spans="1:20" ht="43.5" x14ac:dyDescent="0.3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188"/>
        <v>101</v>
      </c>
      <c r="P3040">
        <f t="shared" si="189"/>
        <v>37.22</v>
      </c>
      <c r="Q3040" t="s">
        <v>8316</v>
      </c>
      <c r="R3040" t="s">
        <v>8356</v>
      </c>
      <c r="S3040" s="9">
        <f t="shared" si="190"/>
        <v>42373.043946759259</v>
      </c>
      <c r="T3040" s="9">
        <f t="shared" si="191"/>
        <v>42433.043946759259</v>
      </c>
    </row>
    <row r="3041" spans="1:20" ht="43.5" x14ac:dyDescent="0.3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188"/>
        <v>109</v>
      </c>
      <c r="P3041">
        <f t="shared" si="189"/>
        <v>92.13</v>
      </c>
      <c r="Q3041" t="s">
        <v>8316</v>
      </c>
      <c r="R3041" t="s">
        <v>8356</v>
      </c>
      <c r="S3041" s="9">
        <f t="shared" si="190"/>
        <v>41610.586087962962</v>
      </c>
      <c r="T3041" s="9">
        <f t="shared" si="191"/>
        <v>41637.124305555553</v>
      </c>
    </row>
    <row r="3042" spans="1:20" ht="43.5" x14ac:dyDescent="0.3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188"/>
        <v>108</v>
      </c>
      <c r="P3042">
        <f t="shared" si="189"/>
        <v>76.790000000000006</v>
      </c>
      <c r="Q3042" t="s">
        <v>8316</v>
      </c>
      <c r="R3042" t="s">
        <v>8356</v>
      </c>
      <c r="S3042" s="9">
        <f t="shared" si="190"/>
        <v>42177.583576388883</v>
      </c>
      <c r="T3042" s="9">
        <f t="shared" si="191"/>
        <v>42181.749999999993</v>
      </c>
    </row>
    <row r="3043" spans="1:20" ht="29" x14ac:dyDescent="0.35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188"/>
        <v>110</v>
      </c>
      <c r="P3043">
        <f t="shared" si="189"/>
        <v>96.53</v>
      </c>
      <c r="Q3043" t="s">
        <v>8316</v>
      </c>
      <c r="R3043" t="s">
        <v>8356</v>
      </c>
      <c r="S3043" s="9">
        <f t="shared" si="190"/>
        <v>42359.660277777781</v>
      </c>
      <c r="T3043" s="9">
        <f t="shared" si="191"/>
        <v>42389.660277777781</v>
      </c>
    </row>
    <row r="3044" spans="1:20" ht="43.5" x14ac:dyDescent="0.35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188"/>
        <v>128</v>
      </c>
      <c r="P3044">
        <f t="shared" si="189"/>
        <v>51.89</v>
      </c>
      <c r="Q3044" t="s">
        <v>8316</v>
      </c>
      <c r="R3044" t="s">
        <v>8356</v>
      </c>
      <c r="S3044" s="9">
        <f t="shared" si="190"/>
        <v>42253.479710648149</v>
      </c>
      <c r="T3044" s="9">
        <f t="shared" si="191"/>
        <v>42283.479710648149</v>
      </c>
    </row>
    <row r="3045" spans="1:20" ht="43.5" x14ac:dyDescent="0.3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188"/>
        <v>110</v>
      </c>
      <c r="P3045">
        <f t="shared" si="189"/>
        <v>128.91</v>
      </c>
      <c r="Q3045" t="s">
        <v>8316</v>
      </c>
      <c r="R3045" t="s">
        <v>8356</v>
      </c>
      <c r="S3045" s="9">
        <f t="shared" si="190"/>
        <v>42082.862256944441</v>
      </c>
      <c r="T3045" s="9">
        <f t="shared" si="191"/>
        <v>42109.909722222219</v>
      </c>
    </row>
    <row r="3046" spans="1:20" ht="43.5" x14ac:dyDescent="0.3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188"/>
        <v>109</v>
      </c>
      <c r="P3046">
        <f t="shared" si="189"/>
        <v>84.11</v>
      </c>
      <c r="Q3046" t="s">
        <v>8316</v>
      </c>
      <c r="R3046" t="s">
        <v>8356</v>
      </c>
      <c r="S3046" s="9">
        <f t="shared" si="190"/>
        <v>42387.518495370365</v>
      </c>
      <c r="T3046" s="9">
        <f t="shared" si="191"/>
        <v>42402.518495370365</v>
      </c>
    </row>
    <row r="3047" spans="1:20" ht="43.5" x14ac:dyDescent="0.35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188"/>
        <v>133</v>
      </c>
      <c r="P3047">
        <f t="shared" si="189"/>
        <v>82.94</v>
      </c>
      <c r="Q3047" t="s">
        <v>8316</v>
      </c>
      <c r="R3047" t="s">
        <v>8356</v>
      </c>
      <c r="S3047" s="9">
        <f t="shared" si="190"/>
        <v>41842.947395833333</v>
      </c>
      <c r="T3047" s="9">
        <f t="shared" si="191"/>
        <v>41872.947395833333</v>
      </c>
    </row>
    <row r="3048" spans="1:20" ht="43.5" x14ac:dyDescent="0.35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188"/>
        <v>191</v>
      </c>
      <c r="P3048">
        <f t="shared" si="189"/>
        <v>259.95</v>
      </c>
      <c r="Q3048" t="s">
        <v>8316</v>
      </c>
      <c r="R3048" t="s">
        <v>8356</v>
      </c>
      <c r="S3048" s="9">
        <f t="shared" si="190"/>
        <v>41862.59474537037</v>
      </c>
      <c r="T3048" s="9">
        <f t="shared" si="191"/>
        <v>41891.994444444441</v>
      </c>
    </row>
    <row r="3049" spans="1:20" ht="29" x14ac:dyDescent="0.3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9">
        <f t="shared" si="190"/>
        <v>42443.780717592592</v>
      </c>
      <c r="T3049" s="9">
        <f t="shared" si="191"/>
        <v>42487.344444444439</v>
      </c>
    </row>
    <row r="3050" spans="1:20" ht="43.5" x14ac:dyDescent="0.35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188"/>
        <v>166</v>
      </c>
      <c r="P3050">
        <f t="shared" si="189"/>
        <v>177.02</v>
      </c>
      <c r="Q3050" t="s">
        <v>8316</v>
      </c>
      <c r="R3050" t="s">
        <v>8356</v>
      </c>
      <c r="S3050" s="9">
        <f t="shared" si="190"/>
        <v>41975.692847222221</v>
      </c>
      <c r="T3050" s="9">
        <f t="shared" si="191"/>
        <v>42004.681944444441</v>
      </c>
    </row>
    <row r="3051" spans="1:20" ht="43.5" x14ac:dyDescent="0.35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188"/>
        <v>107</v>
      </c>
      <c r="P3051">
        <f t="shared" si="189"/>
        <v>74.069999999999993</v>
      </c>
      <c r="Q3051" t="s">
        <v>8316</v>
      </c>
      <c r="R3051" t="s">
        <v>8356</v>
      </c>
      <c r="S3051" s="9">
        <f t="shared" si="190"/>
        <v>42138.806192129625</v>
      </c>
      <c r="T3051" s="9">
        <f t="shared" si="191"/>
        <v>42168.806192129625</v>
      </c>
    </row>
    <row r="3052" spans="1:20" ht="29" x14ac:dyDescent="0.35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188"/>
        <v>106</v>
      </c>
      <c r="P3052">
        <f t="shared" si="189"/>
        <v>70.67</v>
      </c>
      <c r="Q3052" t="s">
        <v>8316</v>
      </c>
      <c r="R3052" t="s">
        <v>8356</v>
      </c>
      <c r="S3052" s="9">
        <f t="shared" si="190"/>
        <v>42464.960185185184</v>
      </c>
      <c r="T3052" s="9">
        <f t="shared" si="191"/>
        <v>42494.960185185184</v>
      </c>
    </row>
    <row r="3053" spans="1:20" ht="43.5" hidden="1" x14ac:dyDescent="0.35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188"/>
        <v>24</v>
      </c>
      <c r="P3053">
        <f t="shared" si="189"/>
        <v>23.63</v>
      </c>
      <c r="Q3053" t="s">
        <v>8316</v>
      </c>
      <c r="R3053" t="s">
        <v>8356</v>
      </c>
      <c r="S3053" s="9">
        <f t="shared" si="190"/>
        <v>42744.207696759258</v>
      </c>
      <c r="T3053" s="9">
        <f t="shared" si="191"/>
        <v>42774.207696759258</v>
      </c>
    </row>
    <row r="3054" spans="1:20" ht="29" hidden="1" x14ac:dyDescent="0.35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188"/>
        <v>0</v>
      </c>
      <c r="P3054">
        <f t="shared" si="189"/>
        <v>37.5</v>
      </c>
      <c r="Q3054" t="s">
        <v>8316</v>
      </c>
      <c r="R3054" t="s">
        <v>8356</v>
      </c>
      <c r="S3054" s="9">
        <f t="shared" si="190"/>
        <v>42122.461736111109</v>
      </c>
      <c r="T3054" s="9">
        <f t="shared" si="191"/>
        <v>42152.457638888889</v>
      </c>
    </row>
    <row r="3055" spans="1:20" ht="43.5" hidden="1" x14ac:dyDescent="0.35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188"/>
        <v>0</v>
      </c>
      <c r="P3055">
        <f t="shared" si="189"/>
        <v>13.33</v>
      </c>
      <c r="Q3055" t="s">
        <v>8316</v>
      </c>
      <c r="R3055" t="s">
        <v>8356</v>
      </c>
      <c r="S3055" s="9">
        <f t="shared" si="190"/>
        <v>41862.553391203699</v>
      </c>
      <c r="T3055" s="9">
        <f t="shared" si="191"/>
        <v>41913.957638888889</v>
      </c>
    </row>
    <row r="3056" spans="1:20" ht="43.5" hidden="1" x14ac:dyDescent="0.35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9">
        <f t="shared" si="190"/>
        <v>42027.624467592592</v>
      </c>
      <c r="T3056" s="9">
        <f t="shared" si="191"/>
        <v>42064.836111111108</v>
      </c>
    </row>
    <row r="3057" spans="1:20" ht="43.5" hidden="1" x14ac:dyDescent="0.35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188"/>
        <v>0</v>
      </c>
      <c r="P3057">
        <f t="shared" si="189"/>
        <v>1</v>
      </c>
      <c r="Q3057" t="s">
        <v>8316</v>
      </c>
      <c r="R3057" t="s">
        <v>8356</v>
      </c>
      <c r="S3057" s="9">
        <f t="shared" si="190"/>
        <v>41953.749884259254</v>
      </c>
      <c r="T3057" s="9">
        <f t="shared" si="191"/>
        <v>42013.749884259254</v>
      </c>
    </row>
    <row r="3058" spans="1:20" ht="43.5" hidden="1" x14ac:dyDescent="0.35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9">
        <f t="shared" si="190"/>
        <v>41851.428055555552</v>
      </c>
      <c r="T3058" s="9">
        <f t="shared" si="191"/>
        <v>41911.428055555552</v>
      </c>
    </row>
    <row r="3059" spans="1:20" ht="43.5" hidden="1" x14ac:dyDescent="0.3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9">
        <f t="shared" si="190"/>
        <v>42433.442256944443</v>
      </c>
      <c r="T3059" s="9">
        <f t="shared" si="191"/>
        <v>42463.400590277779</v>
      </c>
    </row>
    <row r="3060" spans="1:20" ht="43.5" hidden="1" x14ac:dyDescent="0.35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188"/>
        <v>0</v>
      </c>
      <c r="P3060">
        <f t="shared" si="189"/>
        <v>1</v>
      </c>
      <c r="Q3060" t="s">
        <v>8316</v>
      </c>
      <c r="R3060" t="s">
        <v>8356</v>
      </c>
      <c r="S3060" s="9">
        <f t="shared" si="190"/>
        <v>42460.165972222218</v>
      </c>
      <c r="T3060" s="9">
        <f t="shared" si="191"/>
        <v>42510.165972222218</v>
      </c>
    </row>
    <row r="3061" spans="1:20" ht="43.5" hidden="1" x14ac:dyDescent="0.35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188"/>
        <v>3</v>
      </c>
      <c r="P3061">
        <f t="shared" si="189"/>
        <v>41</v>
      </c>
      <c r="Q3061" t="s">
        <v>8316</v>
      </c>
      <c r="R3061" t="s">
        <v>8356</v>
      </c>
      <c r="S3061" s="9">
        <f t="shared" si="190"/>
        <v>41829.727384259255</v>
      </c>
      <c r="T3061" s="9">
        <f t="shared" si="191"/>
        <v>41859.727384259255</v>
      </c>
    </row>
    <row r="3062" spans="1:20" ht="29" hidden="1" x14ac:dyDescent="0.35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188"/>
        <v>0</v>
      </c>
      <c r="P3062">
        <f t="shared" si="189"/>
        <v>55.83</v>
      </c>
      <c r="Q3062" t="s">
        <v>8316</v>
      </c>
      <c r="R3062" t="s">
        <v>8356</v>
      </c>
      <c r="S3062" s="9">
        <f t="shared" si="190"/>
        <v>42245.066365740735</v>
      </c>
      <c r="T3062" s="9">
        <f t="shared" si="191"/>
        <v>42275.066365740735</v>
      </c>
    </row>
    <row r="3063" spans="1:20" hidden="1" x14ac:dyDescent="0.35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9">
        <f t="shared" si="190"/>
        <v>41834.575787037036</v>
      </c>
      <c r="T3063" s="9">
        <f t="shared" si="191"/>
        <v>41864.575787037036</v>
      </c>
    </row>
    <row r="3064" spans="1:20" ht="43.5" hidden="1" x14ac:dyDescent="0.35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188"/>
        <v>67</v>
      </c>
      <c r="P3064">
        <f t="shared" si="189"/>
        <v>99.76</v>
      </c>
      <c r="Q3064" t="s">
        <v>8316</v>
      </c>
      <c r="R3064" t="s">
        <v>8356</v>
      </c>
      <c r="S3064" s="9">
        <f t="shared" si="190"/>
        <v>42248.3274537037</v>
      </c>
      <c r="T3064" s="9">
        <f t="shared" si="191"/>
        <v>42277.541666666664</v>
      </c>
    </row>
    <row r="3065" spans="1:20" ht="29" hidden="1" x14ac:dyDescent="0.35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188"/>
        <v>20</v>
      </c>
      <c r="P3065">
        <f t="shared" si="189"/>
        <v>25.52</v>
      </c>
      <c r="Q3065" t="s">
        <v>8316</v>
      </c>
      <c r="R3065" t="s">
        <v>8356</v>
      </c>
      <c r="S3065" s="9">
        <f t="shared" si="190"/>
        <v>42630.714560185188</v>
      </c>
      <c r="T3065" s="9">
        <f t="shared" si="191"/>
        <v>42665.714560185188</v>
      </c>
    </row>
    <row r="3066" spans="1:20" ht="29" hidden="1" x14ac:dyDescent="0.35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188"/>
        <v>11</v>
      </c>
      <c r="P3066">
        <f t="shared" si="189"/>
        <v>117.65</v>
      </c>
      <c r="Q3066" t="s">
        <v>8316</v>
      </c>
      <c r="R3066" t="s">
        <v>8356</v>
      </c>
      <c r="S3066" s="9">
        <f t="shared" si="190"/>
        <v>42298.9218287037</v>
      </c>
      <c r="T3066" s="9">
        <f t="shared" si="191"/>
        <v>42330.082638888889</v>
      </c>
    </row>
    <row r="3067" spans="1:20" ht="43.5" hidden="1" x14ac:dyDescent="0.35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188"/>
        <v>0</v>
      </c>
      <c r="P3067">
        <f t="shared" si="189"/>
        <v>5</v>
      </c>
      <c r="Q3067" t="s">
        <v>8316</v>
      </c>
      <c r="R3067" t="s">
        <v>8356</v>
      </c>
      <c r="S3067" s="9">
        <f t="shared" si="190"/>
        <v>41824.846898148149</v>
      </c>
      <c r="T3067" s="9">
        <f t="shared" si="191"/>
        <v>41849.846898148149</v>
      </c>
    </row>
    <row r="3068" spans="1:20" ht="43.5" hidden="1" x14ac:dyDescent="0.3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188"/>
        <v>12</v>
      </c>
      <c r="P3068">
        <f t="shared" si="189"/>
        <v>2796.67</v>
      </c>
      <c r="Q3068" t="s">
        <v>8316</v>
      </c>
      <c r="R3068" t="s">
        <v>8356</v>
      </c>
      <c r="S3068" s="9">
        <f t="shared" si="190"/>
        <v>42531.020104166666</v>
      </c>
      <c r="T3068" s="9">
        <f t="shared" si="191"/>
        <v>42561.020104166666</v>
      </c>
    </row>
    <row r="3069" spans="1:20" ht="43.5" hidden="1" x14ac:dyDescent="0.35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188"/>
        <v>3</v>
      </c>
      <c r="P3069">
        <f t="shared" si="189"/>
        <v>200</v>
      </c>
      <c r="Q3069" t="s">
        <v>8316</v>
      </c>
      <c r="R3069" t="s">
        <v>8356</v>
      </c>
      <c r="S3069" s="9">
        <f t="shared" si="190"/>
        <v>42226.730081018519</v>
      </c>
      <c r="T3069" s="9">
        <f t="shared" si="191"/>
        <v>42256.730081018519</v>
      </c>
    </row>
    <row r="3070" spans="1:20" ht="43.5" hidden="1" x14ac:dyDescent="0.35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188"/>
        <v>0</v>
      </c>
      <c r="P3070">
        <f t="shared" si="189"/>
        <v>87.5</v>
      </c>
      <c r="Q3070" t="s">
        <v>8316</v>
      </c>
      <c r="R3070" t="s">
        <v>8356</v>
      </c>
      <c r="S3070" s="9">
        <f t="shared" si="190"/>
        <v>42263.483240740738</v>
      </c>
      <c r="T3070" s="9">
        <f t="shared" si="191"/>
        <v>42293.483240740738</v>
      </c>
    </row>
    <row r="3071" spans="1:20" ht="43.5" hidden="1" x14ac:dyDescent="0.35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188"/>
        <v>14</v>
      </c>
      <c r="P3071">
        <f t="shared" si="189"/>
        <v>20.14</v>
      </c>
      <c r="Q3071" t="s">
        <v>8316</v>
      </c>
      <c r="R3071" t="s">
        <v>8356</v>
      </c>
      <c r="S3071" s="9">
        <f t="shared" si="190"/>
        <v>41957.625393518516</v>
      </c>
      <c r="T3071" s="9">
        <f t="shared" si="191"/>
        <v>41987.625393518516</v>
      </c>
    </row>
    <row r="3072" spans="1:20" ht="29" hidden="1" x14ac:dyDescent="0.3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188"/>
        <v>3</v>
      </c>
      <c r="P3072">
        <f t="shared" si="189"/>
        <v>20.88</v>
      </c>
      <c r="Q3072" t="s">
        <v>8316</v>
      </c>
      <c r="R3072" t="s">
        <v>8356</v>
      </c>
      <c r="S3072" s="9">
        <f t="shared" si="190"/>
        <v>42690.525104166663</v>
      </c>
      <c r="T3072" s="9">
        <f t="shared" si="191"/>
        <v>42711.525104166663</v>
      </c>
    </row>
    <row r="3073" spans="1:20" ht="43.5" hidden="1" x14ac:dyDescent="0.3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188"/>
        <v>60</v>
      </c>
      <c r="P3073">
        <f t="shared" si="189"/>
        <v>61.31</v>
      </c>
      <c r="Q3073" t="s">
        <v>8316</v>
      </c>
      <c r="R3073" t="s">
        <v>8356</v>
      </c>
      <c r="S3073" s="9">
        <f t="shared" si="190"/>
        <v>42097.524085648147</v>
      </c>
      <c r="T3073" s="9">
        <f t="shared" si="191"/>
        <v>42115.040972222218</v>
      </c>
    </row>
    <row r="3074" spans="1:20" ht="43.5" hidden="1" x14ac:dyDescent="0.35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ref="O3074:O3137" si="192">ROUND((E3074/D3074)*100,0)</f>
        <v>0</v>
      </c>
      <c r="P3074">
        <f t="shared" ref="P3074:P3137" si="193">ROUND(E3074/L3074,2)</f>
        <v>1</v>
      </c>
      <c r="Q3074" t="s">
        <v>8316</v>
      </c>
      <c r="R3074" t="s">
        <v>8356</v>
      </c>
      <c r="S3074" s="9">
        <f t="shared" si="190"/>
        <v>42658.482199074067</v>
      </c>
      <c r="T3074" s="9">
        <f t="shared" si="191"/>
        <v>42672.865277777775</v>
      </c>
    </row>
    <row r="3075" spans="1:20" ht="43.5" hidden="1" x14ac:dyDescent="0.3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si="192"/>
        <v>0</v>
      </c>
      <c r="P3075">
        <f t="shared" si="193"/>
        <v>92.14</v>
      </c>
      <c r="Q3075" t="s">
        <v>8316</v>
      </c>
      <c r="R3075" t="s">
        <v>8356</v>
      </c>
      <c r="S3075" s="9">
        <f t="shared" ref="S3075:S3138" si="194">(J3075/86400)+25569+(-5/24)</f>
        <v>42111.475694444445</v>
      </c>
      <c r="T3075" s="9">
        <f t="shared" ref="T3075:T3138" si="195">(I3075/86400)+25569+(-5/24)</f>
        <v>42169.59652777778</v>
      </c>
    </row>
    <row r="3076" spans="1:20" ht="58" hidden="1" x14ac:dyDescent="0.35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192"/>
        <v>0</v>
      </c>
      <c r="P3076">
        <f t="shared" si="193"/>
        <v>7.33</v>
      </c>
      <c r="Q3076" t="s">
        <v>8316</v>
      </c>
      <c r="R3076" t="s">
        <v>8356</v>
      </c>
      <c r="S3076" s="9">
        <f t="shared" si="194"/>
        <v>42409.362951388888</v>
      </c>
      <c r="T3076" s="9">
        <f t="shared" si="195"/>
        <v>42439.362951388888</v>
      </c>
    </row>
    <row r="3077" spans="1:20" ht="43.5" hidden="1" x14ac:dyDescent="0.3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192"/>
        <v>9</v>
      </c>
      <c r="P3077">
        <f t="shared" si="193"/>
        <v>64.8</v>
      </c>
      <c r="Q3077" t="s">
        <v>8316</v>
      </c>
      <c r="R3077" t="s">
        <v>8356</v>
      </c>
      <c r="S3077" s="9">
        <f t="shared" si="194"/>
        <v>42550.89398148148</v>
      </c>
      <c r="T3077" s="9">
        <f t="shared" si="195"/>
        <v>42600.89398148148</v>
      </c>
    </row>
    <row r="3078" spans="1:20" ht="29" hidden="1" x14ac:dyDescent="0.35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192"/>
        <v>15</v>
      </c>
      <c r="P3078">
        <f t="shared" si="193"/>
        <v>30.12</v>
      </c>
      <c r="Q3078" t="s">
        <v>8316</v>
      </c>
      <c r="R3078" t="s">
        <v>8356</v>
      </c>
      <c r="S3078" s="9">
        <f t="shared" si="194"/>
        <v>42226.443553240737</v>
      </c>
      <c r="T3078" s="9">
        <f t="shared" si="195"/>
        <v>42286.443553240737</v>
      </c>
    </row>
    <row r="3079" spans="1:20" ht="43.5" hidden="1" x14ac:dyDescent="0.35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192"/>
        <v>0</v>
      </c>
      <c r="P3079">
        <f t="shared" si="193"/>
        <v>52.5</v>
      </c>
      <c r="Q3079" t="s">
        <v>8316</v>
      </c>
      <c r="R3079" t="s">
        <v>8356</v>
      </c>
      <c r="S3079" s="9">
        <f t="shared" si="194"/>
        <v>42766.74858796296</v>
      </c>
      <c r="T3079" s="9">
        <f t="shared" si="195"/>
        <v>42796.74858796296</v>
      </c>
    </row>
    <row r="3080" spans="1:20" ht="43.5" hidden="1" x14ac:dyDescent="0.35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192"/>
        <v>0</v>
      </c>
      <c r="P3080">
        <f t="shared" si="193"/>
        <v>23.67</v>
      </c>
      <c r="Q3080" t="s">
        <v>8316</v>
      </c>
      <c r="R3080" t="s">
        <v>8356</v>
      </c>
      <c r="S3080" s="9">
        <f t="shared" si="194"/>
        <v>42030.930497685178</v>
      </c>
      <c r="T3080" s="9">
        <f t="shared" si="195"/>
        <v>42060.930497685178</v>
      </c>
    </row>
    <row r="3081" spans="1:20" ht="43.5" hidden="1" x14ac:dyDescent="0.3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192"/>
        <v>1</v>
      </c>
      <c r="P3081">
        <f t="shared" si="193"/>
        <v>415.78</v>
      </c>
      <c r="Q3081" t="s">
        <v>8316</v>
      </c>
      <c r="R3081" t="s">
        <v>8356</v>
      </c>
      <c r="S3081" s="9">
        <f t="shared" si="194"/>
        <v>42055.50503472222</v>
      </c>
      <c r="T3081" s="9">
        <f t="shared" si="195"/>
        <v>42085.463368055549</v>
      </c>
    </row>
    <row r="3082" spans="1:20" ht="43.5" hidden="1" x14ac:dyDescent="0.35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192"/>
        <v>0</v>
      </c>
      <c r="P3082">
        <f t="shared" si="193"/>
        <v>53.71</v>
      </c>
      <c r="Q3082" t="s">
        <v>8316</v>
      </c>
      <c r="R3082" t="s">
        <v>8356</v>
      </c>
      <c r="S3082" s="9">
        <f t="shared" si="194"/>
        <v>41939.8199537037</v>
      </c>
      <c r="T3082" s="9">
        <f t="shared" si="195"/>
        <v>41999.861620370364</v>
      </c>
    </row>
    <row r="3083" spans="1:20" ht="43.5" hidden="1" x14ac:dyDescent="0.35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192"/>
        <v>0</v>
      </c>
      <c r="P3083">
        <f t="shared" si="193"/>
        <v>420.6</v>
      </c>
      <c r="Q3083" t="s">
        <v>8316</v>
      </c>
      <c r="R3083" t="s">
        <v>8356</v>
      </c>
      <c r="S3083" s="9">
        <f t="shared" si="194"/>
        <v>42236.973275462959</v>
      </c>
      <c r="T3083" s="9">
        <f t="shared" si="195"/>
        <v>42266.973275462959</v>
      </c>
    </row>
    <row r="3084" spans="1:20" ht="43.5" hidden="1" x14ac:dyDescent="0.35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9">
        <f t="shared" si="194"/>
        <v>42293.714652777773</v>
      </c>
      <c r="T3084" s="9">
        <f t="shared" si="195"/>
        <v>42323.756319444445</v>
      </c>
    </row>
    <row r="3085" spans="1:20" ht="58" hidden="1" x14ac:dyDescent="0.35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192"/>
        <v>0</v>
      </c>
      <c r="P3085">
        <f t="shared" si="193"/>
        <v>18.670000000000002</v>
      </c>
      <c r="Q3085" t="s">
        <v>8316</v>
      </c>
      <c r="R3085" t="s">
        <v>8356</v>
      </c>
      <c r="S3085" s="9">
        <f t="shared" si="194"/>
        <v>41853.355069444442</v>
      </c>
      <c r="T3085" s="9">
        <f t="shared" si="195"/>
        <v>41883</v>
      </c>
    </row>
    <row r="3086" spans="1:20" ht="43.5" hidden="1" x14ac:dyDescent="0.35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192"/>
        <v>12</v>
      </c>
      <c r="P3086">
        <f t="shared" si="193"/>
        <v>78.33</v>
      </c>
      <c r="Q3086" t="s">
        <v>8316</v>
      </c>
      <c r="R3086" t="s">
        <v>8356</v>
      </c>
      <c r="S3086" s="9">
        <f t="shared" si="194"/>
        <v>42100.515405092585</v>
      </c>
      <c r="T3086" s="9">
        <f t="shared" si="195"/>
        <v>42129.574999999997</v>
      </c>
    </row>
    <row r="3087" spans="1:20" ht="43.5" hidden="1" x14ac:dyDescent="0.35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192"/>
        <v>2</v>
      </c>
      <c r="P3087">
        <f t="shared" si="193"/>
        <v>67.78</v>
      </c>
      <c r="Q3087" t="s">
        <v>8316</v>
      </c>
      <c r="R3087" t="s">
        <v>8356</v>
      </c>
      <c r="S3087" s="9">
        <f t="shared" si="194"/>
        <v>42246.675451388888</v>
      </c>
      <c r="T3087" s="9">
        <f t="shared" si="195"/>
        <v>42276.675451388888</v>
      </c>
    </row>
    <row r="3088" spans="1:20" ht="43.5" hidden="1" x14ac:dyDescent="0.35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192"/>
        <v>0</v>
      </c>
      <c r="P3088">
        <f t="shared" si="193"/>
        <v>16.670000000000002</v>
      </c>
      <c r="Q3088" t="s">
        <v>8316</v>
      </c>
      <c r="R3088" t="s">
        <v>8356</v>
      </c>
      <c r="S3088" s="9">
        <f t="shared" si="194"/>
        <v>42173.462488425925</v>
      </c>
      <c r="T3088" s="9">
        <f t="shared" si="195"/>
        <v>42233.462488425925</v>
      </c>
    </row>
    <row r="3089" spans="1:20" ht="43.5" hidden="1" x14ac:dyDescent="0.35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192"/>
        <v>1</v>
      </c>
      <c r="P3089">
        <f t="shared" si="193"/>
        <v>62.5</v>
      </c>
      <c r="Q3089" t="s">
        <v>8316</v>
      </c>
      <c r="R3089" t="s">
        <v>8356</v>
      </c>
      <c r="S3089" s="9">
        <f t="shared" si="194"/>
        <v>42664.942013888889</v>
      </c>
      <c r="T3089" s="9">
        <f t="shared" si="195"/>
        <v>42724.983680555553</v>
      </c>
    </row>
    <row r="3090" spans="1:20" ht="29" hidden="1" x14ac:dyDescent="0.35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192"/>
        <v>0</v>
      </c>
      <c r="P3090">
        <f t="shared" si="193"/>
        <v>42</v>
      </c>
      <c r="Q3090" t="s">
        <v>8316</v>
      </c>
      <c r="R3090" t="s">
        <v>8356</v>
      </c>
      <c r="S3090" s="9">
        <f t="shared" si="194"/>
        <v>41981.363969907405</v>
      </c>
      <c r="T3090" s="9">
        <f t="shared" si="195"/>
        <v>42012.361805555549</v>
      </c>
    </row>
    <row r="3091" spans="1:20" ht="29" hidden="1" x14ac:dyDescent="0.35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192"/>
        <v>23</v>
      </c>
      <c r="P3091">
        <f t="shared" si="193"/>
        <v>130.09</v>
      </c>
      <c r="Q3091" t="s">
        <v>8316</v>
      </c>
      <c r="R3091" t="s">
        <v>8356</v>
      </c>
      <c r="S3091" s="9">
        <f t="shared" si="194"/>
        <v>42528.334293981483</v>
      </c>
      <c r="T3091" s="9">
        <f t="shared" si="195"/>
        <v>42559.874305555553</v>
      </c>
    </row>
    <row r="3092" spans="1:20" ht="43.5" hidden="1" x14ac:dyDescent="0.35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192"/>
        <v>5</v>
      </c>
      <c r="P3092">
        <f t="shared" si="193"/>
        <v>1270.22</v>
      </c>
      <c r="Q3092" t="s">
        <v>8316</v>
      </c>
      <c r="R3092" t="s">
        <v>8356</v>
      </c>
      <c r="S3092" s="9">
        <f t="shared" si="194"/>
        <v>42065.610474537032</v>
      </c>
      <c r="T3092" s="9">
        <f t="shared" si="195"/>
        <v>42125.568807870368</v>
      </c>
    </row>
    <row r="3093" spans="1:20" ht="43.5" hidden="1" x14ac:dyDescent="0.35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192"/>
        <v>16</v>
      </c>
      <c r="P3093">
        <f t="shared" si="193"/>
        <v>88.44</v>
      </c>
      <c r="Q3093" t="s">
        <v>8316</v>
      </c>
      <c r="R3093" t="s">
        <v>8356</v>
      </c>
      <c r="S3093" s="9">
        <f t="shared" si="194"/>
        <v>42566.740081018514</v>
      </c>
      <c r="T3093" s="9">
        <f t="shared" si="195"/>
        <v>42596.740081018514</v>
      </c>
    </row>
    <row r="3094" spans="1:20" ht="43.5" hidden="1" x14ac:dyDescent="0.3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192"/>
        <v>1</v>
      </c>
      <c r="P3094">
        <f t="shared" si="193"/>
        <v>56.34</v>
      </c>
      <c r="Q3094" t="s">
        <v>8316</v>
      </c>
      <c r="R3094" t="s">
        <v>8356</v>
      </c>
      <c r="S3094" s="9">
        <f t="shared" si="194"/>
        <v>42255.41101851852</v>
      </c>
      <c r="T3094" s="9">
        <f t="shared" si="195"/>
        <v>42292.708333333336</v>
      </c>
    </row>
    <row r="3095" spans="1:20" ht="43.5" hidden="1" x14ac:dyDescent="0.35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192"/>
        <v>23</v>
      </c>
      <c r="P3095">
        <f t="shared" si="193"/>
        <v>53.53</v>
      </c>
      <c r="Q3095" t="s">
        <v>8316</v>
      </c>
      <c r="R3095" t="s">
        <v>8356</v>
      </c>
      <c r="S3095" s="9">
        <f t="shared" si="194"/>
        <v>41760.700706018521</v>
      </c>
      <c r="T3095" s="9">
        <f t="shared" si="195"/>
        <v>41790.957638888889</v>
      </c>
    </row>
    <row r="3096" spans="1:20" ht="29" hidden="1" x14ac:dyDescent="0.35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192"/>
        <v>0</v>
      </c>
      <c r="P3096">
        <f t="shared" si="193"/>
        <v>25</v>
      </c>
      <c r="Q3096" t="s">
        <v>8316</v>
      </c>
      <c r="R3096" t="s">
        <v>8356</v>
      </c>
      <c r="S3096" s="9">
        <f t="shared" si="194"/>
        <v>42207.587453703702</v>
      </c>
      <c r="T3096" s="9">
        <f t="shared" si="195"/>
        <v>42267.587453703702</v>
      </c>
    </row>
    <row r="3097" spans="1:20" ht="43.5" hidden="1" x14ac:dyDescent="0.3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192"/>
        <v>0</v>
      </c>
      <c r="P3097">
        <f t="shared" si="193"/>
        <v>50</v>
      </c>
      <c r="Q3097" t="s">
        <v>8316</v>
      </c>
      <c r="R3097" t="s">
        <v>8356</v>
      </c>
      <c r="S3097" s="9">
        <f t="shared" si="194"/>
        <v>42522.81689814815</v>
      </c>
      <c r="T3097" s="9">
        <f t="shared" si="195"/>
        <v>42582.81689814815</v>
      </c>
    </row>
    <row r="3098" spans="1:20" ht="43.5" hidden="1" x14ac:dyDescent="0.3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192"/>
        <v>4</v>
      </c>
      <c r="P3098">
        <f t="shared" si="193"/>
        <v>56.79</v>
      </c>
      <c r="Q3098" t="s">
        <v>8316</v>
      </c>
      <c r="R3098" t="s">
        <v>8356</v>
      </c>
      <c r="S3098" s="9">
        <f t="shared" si="194"/>
        <v>42114.617199074077</v>
      </c>
      <c r="T3098" s="9">
        <f t="shared" si="195"/>
        <v>42144.617199074077</v>
      </c>
    </row>
    <row r="3099" spans="1:20" ht="43.5" hidden="1" x14ac:dyDescent="0.35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192"/>
        <v>17</v>
      </c>
      <c r="P3099">
        <f t="shared" si="193"/>
        <v>40.83</v>
      </c>
      <c r="Q3099" t="s">
        <v>8316</v>
      </c>
      <c r="R3099" t="s">
        <v>8356</v>
      </c>
      <c r="S3099" s="9">
        <f t="shared" si="194"/>
        <v>42629.29515046296</v>
      </c>
      <c r="T3099" s="9">
        <f t="shared" si="195"/>
        <v>42650.374999999993</v>
      </c>
    </row>
    <row r="3100" spans="1:20" ht="43.5" hidden="1" x14ac:dyDescent="0.35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192"/>
        <v>4</v>
      </c>
      <c r="P3100">
        <f t="shared" si="193"/>
        <v>65.11</v>
      </c>
      <c r="Q3100" t="s">
        <v>8316</v>
      </c>
      <c r="R3100" t="s">
        <v>8356</v>
      </c>
      <c r="S3100" s="9">
        <f t="shared" si="194"/>
        <v>42359.58390046296</v>
      </c>
      <c r="T3100" s="9">
        <f t="shared" si="195"/>
        <v>42407.803472222215</v>
      </c>
    </row>
    <row r="3101" spans="1:20" ht="43.5" hidden="1" x14ac:dyDescent="0.35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192"/>
        <v>14</v>
      </c>
      <c r="P3101">
        <f t="shared" si="193"/>
        <v>55.6</v>
      </c>
      <c r="Q3101" t="s">
        <v>8316</v>
      </c>
      <c r="R3101" t="s">
        <v>8356</v>
      </c>
      <c r="S3101" s="9">
        <f t="shared" si="194"/>
        <v>42381.981377314813</v>
      </c>
      <c r="T3101" s="9">
        <f t="shared" si="195"/>
        <v>42411.981377314813</v>
      </c>
    </row>
    <row r="3102" spans="1:20" ht="43.5" hidden="1" x14ac:dyDescent="0.35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192"/>
        <v>15</v>
      </c>
      <c r="P3102">
        <f t="shared" si="193"/>
        <v>140.54</v>
      </c>
      <c r="Q3102" t="s">
        <v>8316</v>
      </c>
      <c r="R3102" t="s">
        <v>8356</v>
      </c>
      <c r="S3102" s="9">
        <f t="shared" si="194"/>
        <v>41902.4140625</v>
      </c>
      <c r="T3102" s="9">
        <f t="shared" si="195"/>
        <v>41932.4140625</v>
      </c>
    </row>
    <row r="3103" spans="1:20" ht="43.5" hidden="1" x14ac:dyDescent="0.35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9">
        <f t="shared" si="194"/>
        <v>42171.175196759257</v>
      </c>
      <c r="T3103" s="9">
        <f t="shared" si="195"/>
        <v>42201.12222222222</v>
      </c>
    </row>
    <row r="3104" spans="1:20" ht="43.5" hidden="1" x14ac:dyDescent="0.35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192"/>
        <v>39</v>
      </c>
      <c r="P3104">
        <f t="shared" si="193"/>
        <v>69.53</v>
      </c>
      <c r="Q3104" t="s">
        <v>8316</v>
      </c>
      <c r="R3104" t="s">
        <v>8356</v>
      </c>
      <c r="S3104" s="9">
        <f t="shared" si="194"/>
        <v>42555.132152777776</v>
      </c>
      <c r="T3104" s="9">
        <f t="shared" si="195"/>
        <v>42605.132152777776</v>
      </c>
    </row>
    <row r="3105" spans="1:20" ht="29" hidden="1" x14ac:dyDescent="0.35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192"/>
        <v>0</v>
      </c>
      <c r="P3105">
        <f t="shared" si="193"/>
        <v>5.5</v>
      </c>
      <c r="Q3105" t="s">
        <v>8316</v>
      </c>
      <c r="R3105" t="s">
        <v>8356</v>
      </c>
      <c r="S3105" s="9">
        <f t="shared" si="194"/>
        <v>42106.94798611111</v>
      </c>
      <c r="T3105" s="9">
        <f t="shared" si="195"/>
        <v>42166.94798611111</v>
      </c>
    </row>
    <row r="3106" spans="1:20" ht="43.5" hidden="1" x14ac:dyDescent="0.35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192"/>
        <v>30</v>
      </c>
      <c r="P3106">
        <f t="shared" si="193"/>
        <v>237</v>
      </c>
      <c r="Q3106" t="s">
        <v>8316</v>
      </c>
      <c r="R3106" t="s">
        <v>8356</v>
      </c>
      <c r="S3106" s="9">
        <f t="shared" si="194"/>
        <v>42006.70035879629</v>
      </c>
      <c r="T3106" s="9">
        <f t="shared" si="195"/>
        <v>42037.874999999993</v>
      </c>
    </row>
    <row r="3107" spans="1:20" ht="43.5" hidden="1" x14ac:dyDescent="0.3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192"/>
        <v>42</v>
      </c>
      <c r="P3107">
        <f t="shared" si="193"/>
        <v>79.87</v>
      </c>
      <c r="Q3107" t="s">
        <v>8316</v>
      </c>
      <c r="R3107" t="s">
        <v>8356</v>
      </c>
      <c r="S3107" s="9">
        <f t="shared" si="194"/>
        <v>41876.510601851849</v>
      </c>
      <c r="T3107" s="9">
        <f t="shared" si="195"/>
        <v>41931</v>
      </c>
    </row>
    <row r="3108" spans="1:20" ht="43.5" hidden="1" x14ac:dyDescent="0.35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192"/>
        <v>4</v>
      </c>
      <c r="P3108">
        <f t="shared" si="193"/>
        <v>10.25</v>
      </c>
      <c r="Q3108" t="s">
        <v>8316</v>
      </c>
      <c r="R3108" t="s">
        <v>8356</v>
      </c>
      <c r="S3108" s="9">
        <f t="shared" si="194"/>
        <v>42241.220787037033</v>
      </c>
      <c r="T3108" s="9">
        <f t="shared" si="195"/>
        <v>42263.708333333336</v>
      </c>
    </row>
    <row r="3109" spans="1:20" ht="43.5" hidden="1" x14ac:dyDescent="0.35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192"/>
        <v>20</v>
      </c>
      <c r="P3109">
        <f t="shared" si="193"/>
        <v>272.58999999999997</v>
      </c>
      <c r="Q3109" t="s">
        <v>8316</v>
      </c>
      <c r="R3109" t="s">
        <v>8356</v>
      </c>
      <c r="S3109" s="9">
        <f t="shared" si="194"/>
        <v>42128.605914351851</v>
      </c>
      <c r="T3109" s="9">
        <f t="shared" si="195"/>
        <v>42135.605914351851</v>
      </c>
    </row>
    <row r="3110" spans="1:20" hidden="1" x14ac:dyDescent="0.35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192"/>
        <v>0</v>
      </c>
      <c r="P3110">
        <f t="shared" si="193"/>
        <v>13</v>
      </c>
      <c r="Q3110" t="s">
        <v>8316</v>
      </c>
      <c r="R3110" t="s">
        <v>8356</v>
      </c>
      <c r="S3110" s="9">
        <f t="shared" si="194"/>
        <v>42062.47215277778</v>
      </c>
      <c r="T3110" s="9">
        <f t="shared" si="195"/>
        <v>42122.430486111109</v>
      </c>
    </row>
    <row r="3111" spans="1:20" ht="43.5" hidden="1" x14ac:dyDescent="0.35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192"/>
        <v>25</v>
      </c>
      <c r="P3111">
        <f t="shared" si="193"/>
        <v>58.18</v>
      </c>
      <c r="Q3111" t="s">
        <v>8316</v>
      </c>
      <c r="R3111" t="s">
        <v>8356</v>
      </c>
      <c r="S3111" s="9">
        <f t="shared" si="194"/>
        <v>41843.916782407403</v>
      </c>
      <c r="T3111" s="9">
        <f t="shared" si="195"/>
        <v>41878.916782407403</v>
      </c>
    </row>
    <row r="3112" spans="1:20" ht="29" hidden="1" x14ac:dyDescent="0.3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192"/>
        <v>0</v>
      </c>
      <c r="P3112">
        <f t="shared" si="193"/>
        <v>10</v>
      </c>
      <c r="Q3112" t="s">
        <v>8316</v>
      </c>
      <c r="R3112" t="s">
        <v>8356</v>
      </c>
      <c r="S3112" s="9">
        <f t="shared" si="194"/>
        <v>42744.823136574072</v>
      </c>
      <c r="T3112" s="9">
        <f t="shared" si="195"/>
        <v>42784.823136574072</v>
      </c>
    </row>
    <row r="3113" spans="1:20" ht="29" hidden="1" x14ac:dyDescent="0.35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192"/>
        <v>27</v>
      </c>
      <c r="P3113">
        <f t="shared" si="193"/>
        <v>70.11</v>
      </c>
      <c r="Q3113" t="s">
        <v>8316</v>
      </c>
      <c r="R3113" t="s">
        <v>8356</v>
      </c>
      <c r="S3113" s="9">
        <f t="shared" si="194"/>
        <v>41885.386805555558</v>
      </c>
      <c r="T3113" s="9">
        <f t="shared" si="195"/>
        <v>41916.386805555558</v>
      </c>
    </row>
    <row r="3114" spans="1:20" ht="43.5" hidden="1" x14ac:dyDescent="0.35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192"/>
        <v>5</v>
      </c>
      <c r="P3114">
        <f t="shared" si="193"/>
        <v>57.89</v>
      </c>
      <c r="Q3114" t="s">
        <v>8316</v>
      </c>
      <c r="R3114" t="s">
        <v>8356</v>
      </c>
      <c r="S3114" s="9">
        <f t="shared" si="194"/>
        <v>42614.913587962961</v>
      </c>
      <c r="T3114" s="9">
        <f t="shared" si="195"/>
        <v>42674.913587962961</v>
      </c>
    </row>
    <row r="3115" spans="1:20" ht="43.5" hidden="1" x14ac:dyDescent="0.35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192"/>
        <v>4</v>
      </c>
      <c r="P3115">
        <f t="shared" si="193"/>
        <v>125.27</v>
      </c>
      <c r="Q3115" t="s">
        <v>8316</v>
      </c>
      <c r="R3115" t="s">
        <v>8356</v>
      </c>
      <c r="S3115" s="9">
        <f t="shared" si="194"/>
        <v>42081.522939814815</v>
      </c>
      <c r="T3115" s="9">
        <f t="shared" si="195"/>
        <v>42111.522939814815</v>
      </c>
    </row>
    <row r="3116" spans="1:20" ht="43.5" hidden="1" x14ac:dyDescent="0.35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9">
        <f t="shared" si="194"/>
        <v>41843.42418981481</v>
      </c>
      <c r="T3116" s="9">
        <f t="shared" si="195"/>
        <v>41903.42418981481</v>
      </c>
    </row>
    <row r="3117" spans="1:20" ht="43.5" hidden="1" x14ac:dyDescent="0.35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9">
        <f t="shared" si="194"/>
        <v>42496.238738425927</v>
      </c>
      <c r="T3117" s="9">
        <f t="shared" si="195"/>
        <v>42526.238738425927</v>
      </c>
    </row>
    <row r="3118" spans="1:20" ht="43.5" hidden="1" x14ac:dyDescent="0.3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192"/>
        <v>57</v>
      </c>
      <c r="P3118">
        <f t="shared" si="193"/>
        <v>43</v>
      </c>
      <c r="Q3118" t="s">
        <v>8316</v>
      </c>
      <c r="R3118" t="s">
        <v>8356</v>
      </c>
      <c r="S3118" s="9">
        <f t="shared" si="194"/>
        <v>42081.30700231481</v>
      </c>
      <c r="T3118" s="9">
        <f t="shared" si="195"/>
        <v>42095.30700231481</v>
      </c>
    </row>
    <row r="3119" spans="1:20" ht="43.5" hidden="1" x14ac:dyDescent="0.3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192"/>
        <v>0</v>
      </c>
      <c r="P3119">
        <f t="shared" si="193"/>
        <v>1</v>
      </c>
      <c r="Q3119" t="s">
        <v>8316</v>
      </c>
      <c r="R3119" t="s">
        <v>8356</v>
      </c>
      <c r="S3119" s="9">
        <f t="shared" si="194"/>
        <v>42509.166203703702</v>
      </c>
      <c r="T3119" s="9">
        <f t="shared" si="195"/>
        <v>42517.341666666667</v>
      </c>
    </row>
    <row r="3120" spans="1:20" ht="29" hidden="1" x14ac:dyDescent="0.35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192"/>
        <v>0</v>
      </c>
      <c r="P3120">
        <f t="shared" si="193"/>
        <v>775</v>
      </c>
      <c r="Q3120" t="s">
        <v>8316</v>
      </c>
      <c r="R3120" t="s">
        <v>8356</v>
      </c>
      <c r="S3120" s="9">
        <f t="shared" si="194"/>
        <v>42534.441238425927</v>
      </c>
      <c r="T3120" s="9">
        <f t="shared" si="195"/>
        <v>42553.441238425927</v>
      </c>
    </row>
    <row r="3121" spans="1:20" ht="43.5" hidden="1" x14ac:dyDescent="0.35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192"/>
        <v>0</v>
      </c>
      <c r="P3121">
        <f t="shared" si="193"/>
        <v>5</v>
      </c>
      <c r="Q3121" t="s">
        <v>8316</v>
      </c>
      <c r="R3121" t="s">
        <v>8356</v>
      </c>
      <c r="S3121" s="9">
        <f t="shared" si="194"/>
        <v>42059.837175925924</v>
      </c>
      <c r="T3121" s="9">
        <f t="shared" si="195"/>
        <v>42089.795509259253</v>
      </c>
    </row>
    <row r="3122" spans="1:20" ht="29" hidden="1" x14ac:dyDescent="0.3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192"/>
        <v>0</v>
      </c>
      <c r="P3122">
        <f t="shared" si="193"/>
        <v>12.8</v>
      </c>
      <c r="Q3122" t="s">
        <v>8316</v>
      </c>
      <c r="R3122" t="s">
        <v>8356</v>
      </c>
      <c r="S3122" s="9">
        <f t="shared" si="194"/>
        <v>42435.733749999992</v>
      </c>
      <c r="T3122" s="9">
        <f t="shared" si="195"/>
        <v>42495.692083333335</v>
      </c>
    </row>
    <row r="3123" spans="1:20" ht="29" hidden="1" x14ac:dyDescent="0.35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192"/>
        <v>1</v>
      </c>
      <c r="P3123">
        <f t="shared" si="193"/>
        <v>10</v>
      </c>
      <c r="Q3123" t="s">
        <v>8316</v>
      </c>
      <c r="R3123" t="s">
        <v>8356</v>
      </c>
      <c r="S3123" s="9">
        <f t="shared" si="194"/>
        <v>41848.471469907403</v>
      </c>
      <c r="T3123" s="9">
        <f t="shared" si="195"/>
        <v>41908.471469907403</v>
      </c>
    </row>
    <row r="3124" spans="1:20" hidden="1" x14ac:dyDescent="0.35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192"/>
        <v>58</v>
      </c>
      <c r="P3124">
        <f t="shared" si="193"/>
        <v>58</v>
      </c>
      <c r="Q3124" t="s">
        <v>8316</v>
      </c>
      <c r="R3124" t="s">
        <v>8356</v>
      </c>
      <c r="S3124" s="9">
        <f t="shared" si="194"/>
        <v>42678.723749999997</v>
      </c>
      <c r="T3124" s="9">
        <f t="shared" si="195"/>
        <v>42683.765416666669</v>
      </c>
    </row>
    <row r="3125" spans="1:20" ht="43.5" hidden="1" x14ac:dyDescent="0.35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192"/>
        <v>68</v>
      </c>
      <c r="P3125">
        <f t="shared" si="193"/>
        <v>244.8</v>
      </c>
      <c r="Q3125" t="s">
        <v>8316</v>
      </c>
      <c r="R3125" t="s">
        <v>8356</v>
      </c>
      <c r="S3125" s="9">
        <f t="shared" si="194"/>
        <v>42530.784699074073</v>
      </c>
      <c r="T3125" s="9">
        <f t="shared" si="195"/>
        <v>42560.784699074073</v>
      </c>
    </row>
    <row r="3126" spans="1:20" ht="29" hidden="1" x14ac:dyDescent="0.35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192"/>
        <v>0</v>
      </c>
      <c r="P3126">
        <f t="shared" si="193"/>
        <v>6.5</v>
      </c>
      <c r="Q3126" t="s">
        <v>8316</v>
      </c>
      <c r="R3126" t="s">
        <v>8356</v>
      </c>
      <c r="S3126" s="9">
        <f t="shared" si="194"/>
        <v>41977.571770833332</v>
      </c>
      <c r="T3126" s="9">
        <f t="shared" si="195"/>
        <v>42037.571770833332</v>
      </c>
    </row>
    <row r="3127" spans="1:20" hidden="1" x14ac:dyDescent="0.35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9">
        <f t="shared" si="194"/>
        <v>42345.998518518514</v>
      </c>
      <c r="T3127" s="9">
        <f t="shared" si="195"/>
        <v>42375.998518518514</v>
      </c>
    </row>
    <row r="3128" spans="1:20" ht="58" hidden="1" x14ac:dyDescent="0.35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192"/>
        <v>4</v>
      </c>
      <c r="P3128">
        <f t="shared" si="193"/>
        <v>61.18</v>
      </c>
      <c r="Q3128" t="s">
        <v>8316</v>
      </c>
      <c r="R3128" t="s">
        <v>8356</v>
      </c>
      <c r="S3128" s="9">
        <f t="shared" si="194"/>
        <v>42426.809745370367</v>
      </c>
      <c r="T3128" s="9">
        <f t="shared" si="195"/>
        <v>42456.768078703702</v>
      </c>
    </row>
    <row r="3129" spans="1:20" ht="43.5" hidden="1" x14ac:dyDescent="0.35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9">
        <f t="shared" si="194"/>
        <v>42034.648483796293</v>
      </c>
      <c r="T3129" s="9">
        <f t="shared" si="195"/>
        <v>42064.648483796293</v>
      </c>
    </row>
    <row r="3130" spans="1:20" ht="43.5" hidden="1" x14ac:dyDescent="0.35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192"/>
        <v>109</v>
      </c>
      <c r="P3130">
        <f t="shared" si="193"/>
        <v>139.24</v>
      </c>
      <c r="Q3130" t="s">
        <v>8316</v>
      </c>
      <c r="R3130" t="s">
        <v>8317</v>
      </c>
      <c r="S3130" s="9">
        <f t="shared" si="194"/>
        <v>42780.617372685178</v>
      </c>
      <c r="T3130" s="9">
        <f t="shared" si="195"/>
        <v>42810.575706018521</v>
      </c>
    </row>
    <row r="3131" spans="1:20" ht="43.5" hidden="1" x14ac:dyDescent="0.35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192"/>
        <v>1</v>
      </c>
      <c r="P3131">
        <f t="shared" si="193"/>
        <v>10</v>
      </c>
      <c r="Q3131" t="s">
        <v>8316</v>
      </c>
      <c r="R3131" t="s">
        <v>8317</v>
      </c>
      <c r="S3131" s="9">
        <f t="shared" si="194"/>
        <v>42803.634479166663</v>
      </c>
      <c r="T3131" s="9">
        <f t="shared" si="195"/>
        <v>42843.592812499999</v>
      </c>
    </row>
    <row r="3132" spans="1:20" ht="29" hidden="1" x14ac:dyDescent="0.35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192"/>
        <v>4</v>
      </c>
      <c r="P3132">
        <f t="shared" si="193"/>
        <v>93.75</v>
      </c>
      <c r="Q3132" t="s">
        <v>8316</v>
      </c>
      <c r="R3132" t="s">
        <v>8317</v>
      </c>
      <c r="S3132" s="9">
        <f t="shared" si="194"/>
        <v>42808.431898148141</v>
      </c>
      <c r="T3132" s="9">
        <f t="shared" si="195"/>
        <v>42838.999305555553</v>
      </c>
    </row>
    <row r="3133" spans="1:20" ht="29" hidden="1" x14ac:dyDescent="0.35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192"/>
        <v>16</v>
      </c>
      <c r="P3133">
        <f t="shared" si="193"/>
        <v>53.75</v>
      </c>
      <c r="Q3133" t="s">
        <v>8316</v>
      </c>
      <c r="R3133" t="s">
        <v>8317</v>
      </c>
      <c r="S3133" s="9">
        <f t="shared" si="194"/>
        <v>42803.370891203704</v>
      </c>
      <c r="T3133" s="9">
        <f t="shared" si="195"/>
        <v>42833.329224537032</v>
      </c>
    </row>
    <row r="3134" spans="1:20" ht="29" hidden="1" x14ac:dyDescent="0.35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192"/>
        <v>0</v>
      </c>
      <c r="P3134">
        <f t="shared" si="193"/>
        <v>10</v>
      </c>
      <c r="Q3134" t="s">
        <v>8316</v>
      </c>
      <c r="R3134" t="s">
        <v>8317</v>
      </c>
      <c r="S3134" s="9">
        <f t="shared" si="194"/>
        <v>42786.141898148147</v>
      </c>
      <c r="T3134" s="9">
        <f t="shared" si="195"/>
        <v>42846.100231481476</v>
      </c>
    </row>
    <row r="3135" spans="1:20" ht="43.5" hidden="1" x14ac:dyDescent="0.35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9">
        <f t="shared" si="194"/>
        <v>42788.356874999998</v>
      </c>
      <c r="T3135" s="9">
        <f t="shared" si="195"/>
        <v>42818.315208333333</v>
      </c>
    </row>
    <row r="3136" spans="1:20" ht="43.5" hidden="1" x14ac:dyDescent="0.35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192"/>
        <v>23</v>
      </c>
      <c r="P3136">
        <f t="shared" si="193"/>
        <v>18.75</v>
      </c>
      <c r="Q3136" t="s">
        <v>8316</v>
      </c>
      <c r="R3136" t="s">
        <v>8317</v>
      </c>
      <c r="S3136" s="9">
        <f t="shared" si="194"/>
        <v>42800.511793981474</v>
      </c>
      <c r="T3136" s="9">
        <f t="shared" si="195"/>
        <v>42821.470127314817</v>
      </c>
    </row>
    <row r="3137" spans="1:20" ht="43.5" hidden="1" x14ac:dyDescent="0.35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192"/>
        <v>21</v>
      </c>
      <c r="P3137">
        <f t="shared" si="193"/>
        <v>23.14</v>
      </c>
      <c r="Q3137" t="s">
        <v>8316</v>
      </c>
      <c r="R3137" t="s">
        <v>8317</v>
      </c>
      <c r="S3137" s="9">
        <f t="shared" si="194"/>
        <v>42806.943530092591</v>
      </c>
      <c r="T3137" s="9">
        <f t="shared" si="195"/>
        <v>42828.943530092591</v>
      </c>
    </row>
    <row r="3138" spans="1:20" ht="43.5" hidden="1" x14ac:dyDescent="0.35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ref="O3138:O3201" si="196">ROUND((E3138/D3138)*100,0)</f>
        <v>128</v>
      </c>
      <c r="P3138">
        <f t="shared" ref="P3138:P3201" si="197">ROUND(E3138/L3138,2)</f>
        <v>29.05</v>
      </c>
      <c r="Q3138" t="s">
        <v>8316</v>
      </c>
      <c r="R3138" t="s">
        <v>8317</v>
      </c>
      <c r="S3138" s="9">
        <f t="shared" si="194"/>
        <v>42789.25409722222</v>
      </c>
      <c r="T3138" s="9">
        <f t="shared" si="195"/>
        <v>42825.749305555553</v>
      </c>
    </row>
    <row r="3139" spans="1:20" ht="29" hidden="1" x14ac:dyDescent="0.35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si="196"/>
        <v>3</v>
      </c>
      <c r="P3139">
        <f t="shared" si="197"/>
        <v>50</v>
      </c>
      <c r="Q3139" t="s">
        <v>8316</v>
      </c>
      <c r="R3139" t="s">
        <v>8317</v>
      </c>
      <c r="S3139" s="9">
        <f t="shared" ref="S3139:S3202" si="198">(J3139/86400)+25569+(-5/24)</f>
        <v>42807.676724537036</v>
      </c>
      <c r="T3139" s="9">
        <f t="shared" ref="T3139:T3202" si="199">(I3139/86400)+25569+(-5/24)</f>
        <v>42858.591666666667</v>
      </c>
    </row>
    <row r="3140" spans="1:20" ht="58" hidden="1" x14ac:dyDescent="0.35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9">
        <f t="shared" si="198"/>
        <v>42809.437581018516</v>
      </c>
      <c r="T3140" s="9">
        <f t="shared" si="199"/>
        <v>42828.437581018516</v>
      </c>
    </row>
    <row r="3141" spans="1:20" ht="43.5" hidden="1" x14ac:dyDescent="0.35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196"/>
        <v>5</v>
      </c>
      <c r="P3141">
        <f t="shared" si="197"/>
        <v>450</v>
      </c>
      <c r="Q3141" t="s">
        <v>8316</v>
      </c>
      <c r="R3141" t="s">
        <v>8317</v>
      </c>
      <c r="S3141" s="9">
        <f t="shared" si="198"/>
        <v>42785.062037037038</v>
      </c>
      <c r="T3141" s="9">
        <f t="shared" si="199"/>
        <v>42818.981249999997</v>
      </c>
    </row>
    <row r="3142" spans="1:20" ht="43.5" hidden="1" x14ac:dyDescent="0.35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196"/>
        <v>1</v>
      </c>
      <c r="P3142">
        <f t="shared" si="197"/>
        <v>24</v>
      </c>
      <c r="Q3142" t="s">
        <v>8316</v>
      </c>
      <c r="R3142" t="s">
        <v>8317</v>
      </c>
      <c r="S3142" s="9">
        <f t="shared" si="198"/>
        <v>42802.510451388887</v>
      </c>
      <c r="T3142" s="9">
        <f t="shared" si="199"/>
        <v>42832.468784722216</v>
      </c>
    </row>
    <row r="3143" spans="1:20" ht="58" hidden="1" x14ac:dyDescent="0.35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196"/>
        <v>52</v>
      </c>
      <c r="P3143">
        <f t="shared" si="197"/>
        <v>32.25</v>
      </c>
      <c r="Q3143" t="s">
        <v>8316</v>
      </c>
      <c r="R3143" t="s">
        <v>8317</v>
      </c>
      <c r="S3143" s="9">
        <f t="shared" si="198"/>
        <v>42800.544999999998</v>
      </c>
      <c r="T3143" s="9">
        <f t="shared" si="199"/>
        <v>42841.624999999993</v>
      </c>
    </row>
    <row r="3144" spans="1:20" ht="43.5" hidden="1" x14ac:dyDescent="0.3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196"/>
        <v>2</v>
      </c>
      <c r="P3144">
        <f t="shared" si="197"/>
        <v>15</v>
      </c>
      <c r="Q3144" t="s">
        <v>8316</v>
      </c>
      <c r="R3144" t="s">
        <v>8317</v>
      </c>
      <c r="S3144" s="9">
        <f t="shared" si="198"/>
        <v>42783.304849537039</v>
      </c>
      <c r="T3144" s="9">
        <f t="shared" si="199"/>
        <v>42813.263182870367</v>
      </c>
    </row>
    <row r="3145" spans="1:20" ht="58" hidden="1" x14ac:dyDescent="0.35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9">
        <f t="shared" si="198"/>
        <v>42808.149953703702</v>
      </c>
      <c r="T3145" s="9">
        <f t="shared" si="199"/>
        <v>42834.149953703702</v>
      </c>
    </row>
    <row r="3146" spans="1:20" ht="43.5" hidden="1" x14ac:dyDescent="0.35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196"/>
        <v>75</v>
      </c>
      <c r="P3146">
        <f t="shared" si="197"/>
        <v>251.33</v>
      </c>
      <c r="Q3146" t="s">
        <v>8316</v>
      </c>
      <c r="R3146" t="s">
        <v>8317</v>
      </c>
      <c r="S3146" s="9">
        <f t="shared" si="198"/>
        <v>42796.329942129632</v>
      </c>
      <c r="T3146" s="9">
        <f t="shared" si="199"/>
        <v>42813.041666666664</v>
      </c>
    </row>
    <row r="3147" spans="1:20" ht="29" hidden="1" x14ac:dyDescent="0.35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9">
        <f t="shared" si="198"/>
        <v>42761.832569444443</v>
      </c>
      <c r="T3147" s="9">
        <f t="shared" si="199"/>
        <v>42821.790902777771</v>
      </c>
    </row>
    <row r="3148" spans="1:20" ht="29" hidden="1" x14ac:dyDescent="0.35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196"/>
        <v>11</v>
      </c>
      <c r="P3148">
        <f t="shared" si="197"/>
        <v>437.5</v>
      </c>
      <c r="Q3148" t="s">
        <v>8316</v>
      </c>
      <c r="R3148" t="s">
        <v>8317</v>
      </c>
      <c r="S3148" s="9">
        <f t="shared" si="198"/>
        <v>42796.474143518521</v>
      </c>
      <c r="T3148" s="9">
        <f t="shared" si="199"/>
        <v>42841.432476851849</v>
      </c>
    </row>
    <row r="3149" spans="1:20" ht="43.5" x14ac:dyDescent="0.35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196"/>
        <v>118</v>
      </c>
      <c r="P3149">
        <f t="shared" si="197"/>
        <v>110.35</v>
      </c>
      <c r="Q3149" t="s">
        <v>8316</v>
      </c>
      <c r="R3149" t="s">
        <v>8317</v>
      </c>
      <c r="S3149" s="9">
        <f t="shared" si="198"/>
        <v>41909.761053240734</v>
      </c>
      <c r="T3149" s="9">
        <f t="shared" si="199"/>
        <v>41949.802719907406</v>
      </c>
    </row>
    <row r="3150" spans="1:20" ht="29" x14ac:dyDescent="0.35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196"/>
        <v>131</v>
      </c>
      <c r="P3150">
        <f t="shared" si="197"/>
        <v>41.42</v>
      </c>
      <c r="Q3150" t="s">
        <v>8316</v>
      </c>
      <c r="R3150" t="s">
        <v>8317</v>
      </c>
      <c r="S3150" s="9">
        <f t="shared" si="198"/>
        <v>41891.456990740735</v>
      </c>
      <c r="T3150" s="9">
        <f t="shared" si="199"/>
        <v>41912.958333333328</v>
      </c>
    </row>
    <row r="3151" spans="1:20" ht="43.5" x14ac:dyDescent="0.35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9">
        <f t="shared" si="198"/>
        <v>41225.809027777774</v>
      </c>
      <c r="T3151" s="9">
        <f t="shared" si="199"/>
        <v>41249.875</v>
      </c>
    </row>
    <row r="3152" spans="1:20" ht="58" x14ac:dyDescent="0.35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196"/>
        <v>101</v>
      </c>
      <c r="P3152">
        <f t="shared" si="197"/>
        <v>33.99</v>
      </c>
      <c r="Q3152" t="s">
        <v>8316</v>
      </c>
      <c r="R3152" t="s">
        <v>8317</v>
      </c>
      <c r="S3152" s="9">
        <f t="shared" si="198"/>
        <v>40478.055590277778</v>
      </c>
      <c r="T3152" s="9">
        <f t="shared" si="199"/>
        <v>40567.958333333328</v>
      </c>
    </row>
    <row r="3153" spans="1:20" ht="29" x14ac:dyDescent="0.35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196"/>
        <v>100</v>
      </c>
      <c r="P3153">
        <f t="shared" si="197"/>
        <v>103.35</v>
      </c>
      <c r="Q3153" t="s">
        <v>8316</v>
      </c>
      <c r="R3153" t="s">
        <v>8317</v>
      </c>
      <c r="S3153" s="9">
        <f t="shared" si="198"/>
        <v>41862.631643518514</v>
      </c>
      <c r="T3153" s="9">
        <f t="shared" si="199"/>
        <v>41892.631643518514</v>
      </c>
    </row>
    <row r="3154" spans="1:20" ht="43.5" x14ac:dyDescent="0.3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196"/>
        <v>106</v>
      </c>
      <c r="P3154">
        <f t="shared" si="197"/>
        <v>34.79</v>
      </c>
      <c r="Q3154" t="s">
        <v>8316</v>
      </c>
      <c r="R3154" t="s">
        <v>8317</v>
      </c>
      <c r="S3154" s="9">
        <f t="shared" si="198"/>
        <v>41550.659340277773</v>
      </c>
      <c r="T3154" s="9">
        <f t="shared" si="199"/>
        <v>41580.659340277773</v>
      </c>
    </row>
    <row r="3155" spans="1:20" ht="43.5" x14ac:dyDescent="0.3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196"/>
        <v>336</v>
      </c>
      <c r="P3155">
        <f t="shared" si="197"/>
        <v>41.77</v>
      </c>
      <c r="Q3155" t="s">
        <v>8316</v>
      </c>
      <c r="R3155" t="s">
        <v>8317</v>
      </c>
      <c r="S3155" s="9">
        <f t="shared" si="198"/>
        <v>40632.946030092593</v>
      </c>
      <c r="T3155" s="9">
        <f t="shared" si="199"/>
        <v>40663.999305555553</v>
      </c>
    </row>
    <row r="3156" spans="1:20" ht="43.5" x14ac:dyDescent="0.35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196"/>
        <v>113</v>
      </c>
      <c r="P3156">
        <f t="shared" si="197"/>
        <v>64.27</v>
      </c>
      <c r="Q3156" t="s">
        <v>8316</v>
      </c>
      <c r="R3156" t="s">
        <v>8317</v>
      </c>
      <c r="S3156" s="9">
        <f t="shared" si="198"/>
        <v>40970.667337962957</v>
      </c>
      <c r="T3156" s="9">
        <f t="shared" si="199"/>
        <v>41000.625671296293</v>
      </c>
    </row>
    <row r="3157" spans="1:20" ht="43.5" x14ac:dyDescent="0.3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196"/>
        <v>189</v>
      </c>
      <c r="P3157">
        <f t="shared" si="197"/>
        <v>31.21</v>
      </c>
      <c r="Q3157" t="s">
        <v>8316</v>
      </c>
      <c r="R3157" t="s">
        <v>8317</v>
      </c>
      <c r="S3157" s="9">
        <f t="shared" si="198"/>
        <v>41233.290798611109</v>
      </c>
      <c r="T3157" s="9">
        <f t="shared" si="199"/>
        <v>41263.290798611109</v>
      </c>
    </row>
    <row r="3158" spans="1:20" ht="43.5" x14ac:dyDescent="0.35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196"/>
        <v>102</v>
      </c>
      <c r="P3158">
        <f t="shared" si="197"/>
        <v>62.92</v>
      </c>
      <c r="Q3158" t="s">
        <v>8316</v>
      </c>
      <c r="R3158" t="s">
        <v>8317</v>
      </c>
      <c r="S3158" s="9">
        <f t="shared" si="198"/>
        <v>41026.744722222218</v>
      </c>
      <c r="T3158" s="9">
        <f t="shared" si="199"/>
        <v>41061.744722222218</v>
      </c>
    </row>
    <row r="3159" spans="1:20" ht="29" x14ac:dyDescent="0.35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196"/>
        <v>101</v>
      </c>
      <c r="P3159">
        <f t="shared" si="197"/>
        <v>98.54</v>
      </c>
      <c r="Q3159" t="s">
        <v>8316</v>
      </c>
      <c r="R3159" t="s">
        <v>8317</v>
      </c>
      <c r="S3159" s="9">
        <f t="shared" si="198"/>
        <v>41829.579918981479</v>
      </c>
      <c r="T3159" s="9">
        <f t="shared" si="199"/>
        <v>41839</v>
      </c>
    </row>
    <row r="3160" spans="1:20" ht="29" x14ac:dyDescent="0.35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196"/>
        <v>114</v>
      </c>
      <c r="P3160">
        <f t="shared" si="197"/>
        <v>82.61</v>
      </c>
      <c r="Q3160" t="s">
        <v>8316</v>
      </c>
      <c r="R3160" t="s">
        <v>8317</v>
      </c>
      <c r="S3160" s="9">
        <f t="shared" si="198"/>
        <v>41447.631388888891</v>
      </c>
      <c r="T3160" s="9">
        <f t="shared" si="199"/>
        <v>41477.631388888891</v>
      </c>
    </row>
    <row r="3161" spans="1:20" ht="29" x14ac:dyDescent="0.35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196"/>
        <v>133</v>
      </c>
      <c r="P3161">
        <f t="shared" si="197"/>
        <v>38.5</v>
      </c>
      <c r="Q3161" t="s">
        <v>8316</v>
      </c>
      <c r="R3161" t="s">
        <v>8317</v>
      </c>
      <c r="S3161" s="9">
        <f t="shared" si="198"/>
        <v>40883.858344907407</v>
      </c>
      <c r="T3161" s="9">
        <f t="shared" si="199"/>
        <v>40926.75</v>
      </c>
    </row>
    <row r="3162" spans="1:20" ht="43.5" x14ac:dyDescent="0.3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196"/>
        <v>102</v>
      </c>
      <c r="P3162">
        <f t="shared" si="197"/>
        <v>80.16</v>
      </c>
      <c r="Q3162" t="s">
        <v>8316</v>
      </c>
      <c r="R3162" t="s">
        <v>8317</v>
      </c>
      <c r="S3162" s="9">
        <f t="shared" si="198"/>
        <v>41841.056562499994</v>
      </c>
      <c r="T3162" s="9">
        <f t="shared" si="199"/>
        <v>41863.999305555553</v>
      </c>
    </row>
    <row r="3163" spans="1:20" ht="43.5" x14ac:dyDescent="0.35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196"/>
        <v>105</v>
      </c>
      <c r="P3163">
        <f t="shared" si="197"/>
        <v>28.41</v>
      </c>
      <c r="Q3163" t="s">
        <v>8316</v>
      </c>
      <c r="R3163" t="s">
        <v>8317</v>
      </c>
      <c r="S3163" s="9">
        <f t="shared" si="198"/>
        <v>41897.327800925923</v>
      </c>
      <c r="T3163" s="9">
        <f t="shared" si="199"/>
        <v>41927.327800925923</v>
      </c>
    </row>
    <row r="3164" spans="1:20" ht="43.5" x14ac:dyDescent="0.35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196"/>
        <v>127</v>
      </c>
      <c r="P3164">
        <f t="shared" si="197"/>
        <v>80.73</v>
      </c>
      <c r="Q3164" t="s">
        <v>8316</v>
      </c>
      <c r="R3164" t="s">
        <v>8317</v>
      </c>
      <c r="S3164" s="9">
        <f t="shared" si="198"/>
        <v>41799.47756944444</v>
      </c>
      <c r="T3164" s="9">
        <f t="shared" si="199"/>
        <v>41826.875</v>
      </c>
    </row>
    <row r="3165" spans="1:20" ht="43.5" x14ac:dyDescent="0.3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196"/>
        <v>111</v>
      </c>
      <c r="P3165">
        <f t="shared" si="197"/>
        <v>200.69</v>
      </c>
      <c r="Q3165" t="s">
        <v>8316</v>
      </c>
      <c r="R3165" t="s">
        <v>8317</v>
      </c>
      <c r="S3165" s="9">
        <f t="shared" si="198"/>
        <v>41775.545428240737</v>
      </c>
      <c r="T3165" s="9">
        <f t="shared" si="199"/>
        <v>41805.545428240737</v>
      </c>
    </row>
    <row r="3166" spans="1:20" ht="43.5" x14ac:dyDescent="0.35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196"/>
        <v>107</v>
      </c>
      <c r="P3166">
        <f t="shared" si="197"/>
        <v>37.590000000000003</v>
      </c>
      <c r="Q3166" t="s">
        <v>8316</v>
      </c>
      <c r="R3166" t="s">
        <v>8317</v>
      </c>
      <c r="S3166" s="9">
        <f t="shared" si="198"/>
        <v>41766.597395833327</v>
      </c>
      <c r="T3166" s="9">
        <f t="shared" si="199"/>
        <v>41799.597395833327</v>
      </c>
    </row>
    <row r="3167" spans="1:20" ht="43.5" x14ac:dyDescent="0.35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196"/>
        <v>163</v>
      </c>
      <c r="P3167">
        <f t="shared" si="197"/>
        <v>58.1</v>
      </c>
      <c r="Q3167" t="s">
        <v>8316</v>
      </c>
      <c r="R3167" t="s">
        <v>8317</v>
      </c>
      <c r="S3167" s="9">
        <f t="shared" si="198"/>
        <v>40643.950925925921</v>
      </c>
      <c r="T3167" s="9">
        <f t="shared" si="199"/>
        <v>40665.957638888889</v>
      </c>
    </row>
    <row r="3168" spans="1:20" ht="43.5" x14ac:dyDescent="0.35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196"/>
        <v>160</v>
      </c>
      <c r="P3168">
        <f t="shared" si="197"/>
        <v>60.3</v>
      </c>
      <c r="Q3168" t="s">
        <v>8316</v>
      </c>
      <c r="R3168" t="s">
        <v>8317</v>
      </c>
      <c r="S3168" s="9">
        <f t="shared" si="198"/>
        <v>41940.483252314814</v>
      </c>
      <c r="T3168" s="9">
        <f t="shared" si="199"/>
        <v>41969.124305555553</v>
      </c>
    </row>
    <row r="3169" spans="1:20" ht="29" x14ac:dyDescent="0.35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196"/>
        <v>116</v>
      </c>
      <c r="P3169">
        <f t="shared" si="197"/>
        <v>63.36</v>
      </c>
      <c r="Q3169" t="s">
        <v>8316</v>
      </c>
      <c r="R3169" t="s">
        <v>8317</v>
      </c>
      <c r="S3169" s="9">
        <f t="shared" si="198"/>
        <v>41838.967372685183</v>
      </c>
      <c r="T3169" s="9">
        <f t="shared" si="199"/>
        <v>41852.967372685183</v>
      </c>
    </row>
    <row r="3170" spans="1:20" ht="43.5" x14ac:dyDescent="0.3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196"/>
        <v>124</v>
      </c>
      <c r="P3170">
        <f t="shared" si="197"/>
        <v>50.9</v>
      </c>
      <c r="Q3170" t="s">
        <v>8316</v>
      </c>
      <c r="R3170" t="s">
        <v>8317</v>
      </c>
      <c r="S3170" s="9">
        <f t="shared" si="198"/>
        <v>41771.897604166668</v>
      </c>
      <c r="T3170" s="9">
        <f t="shared" si="199"/>
        <v>41803.708333333328</v>
      </c>
    </row>
    <row r="3171" spans="1:20" ht="29" x14ac:dyDescent="0.35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196"/>
        <v>103</v>
      </c>
      <c r="P3171">
        <f t="shared" si="197"/>
        <v>100.5</v>
      </c>
      <c r="Q3171" t="s">
        <v>8316</v>
      </c>
      <c r="R3171" t="s">
        <v>8317</v>
      </c>
      <c r="S3171" s="9">
        <f t="shared" si="198"/>
        <v>41591.529641203699</v>
      </c>
      <c r="T3171" s="9">
        <f t="shared" si="199"/>
        <v>41620.999305555553</v>
      </c>
    </row>
    <row r="3172" spans="1:20" ht="29" x14ac:dyDescent="0.35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196"/>
        <v>112</v>
      </c>
      <c r="P3172">
        <f t="shared" si="197"/>
        <v>31.62</v>
      </c>
      <c r="Q3172" t="s">
        <v>8316</v>
      </c>
      <c r="R3172" t="s">
        <v>8317</v>
      </c>
      <c r="S3172" s="9">
        <f t="shared" si="198"/>
        <v>41788.872037037036</v>
      </c>
      <c r="T3172" s="9">
        <f t="shared" si="199"/>
        <v>41821.958333333328</v>
      </c>
    </row>
    <row r="3173" spans="1:20" ht="43.5" x14ac:dyDescent="0.35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196"/>
        <v>109</v>
      </c>
      <c r="P3173">
        <f t="shared" si="197"/>
        <v>65.099999999999994</v>
      </c>
      <c r="Q3173" t="s">
        <v>8316</v>
      </c>
      <c r="R3173" t="s">
        <v>8317</v>
      </c>
      <c r="S3173" s="9">
        <f t="shared" si="198"/>
        <v>42466.399976851848</v>
      </c>
      <c r="T3173" s="9">
        <f t="shared" si="199"/>
        <v>42496.399976851848</v>
      </c>
    </row>
    <row r="3174" spans="1:20" ht="43.5" x14ac:dyDescent="0.3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196"/>
        <v>115</v>
      </c>
      <c r="P3174">
        <f t="shared" si="197"/>
        <v>79.31</v>
      </c>
      <c r="Q3174" t="s">
        <v>8316</v>
      </c>
      <c r="R3174" t="s">
        <v>8317</v>
      </c>
      <c r="S3174" s="9">
        <f t="shared" si="198"/>
        <v>40923.521620370368</v>
      </c>
      <c r="T3174" s="9">
        <f t="shared" si="199"/>
        <v>40953.521620370368</v>
      </c>
    </row>
    <row r="3175" spans="1:20" ht="43.5" x14ac:dyDescent="0.35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196"/>
        <v>103</v>
      </c>
      <c r="P3175">
        <f t="shared" si="197"/>
        <v>139.19</v>
      </c>
      <c r="Q3175" t="s">
        <v>8316</v>
      </c>
      <c r="R3175" t="s">
        <v>8317</v>
      </c>
      <c r="S3175" s="9">
        <f t="shared" si="198"/>
        <v>41878.670046296298</v>
      </c>
      <c r="T3175" s="9">
        <f t="shared" si="199"/>
        <v>41908.670046296298</v>
      </c>
    </row>
    <row r="3176" spans="1:20" ht="43.5" x14ac:dyDescent="0.35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196"/>
        <v>101</v>
      </c>
      <c r="P3176">
        <f t="shared" si="197"/>
        <v>131.91</v>
      </c>
      <c r="Q3176" t="s">
        <v>8316</v>
      </c>
      <c r="R3176" t="s">
        <v>8317</v>
      </c>
      <c r="S3176" s="9">
        <f t="shared" si="198"/>
        <v>41862.656342592592</v>
      </c>
      <c r="T3176" s="9">
        <f t="shared" si="199"/>
        <v>41876.656342592592</v>
      </c>
    </row>
    <row r="3177" spans="1:20" ht="43.5" x14ac:dyDescent="0.35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196"/>
        <v>110</v>
      </c>
      <c r="P3177">
        <f t="shared" si="197"/>
        <v>91.3</v>
      </c>
      <c r="Q3177" t="s">
        <v>8316</v>
      </c>
      <c r="R3177" t="s">
        <v>8317</v>
      </c>
      <c r="S3177" s="9">
        <f t="shared" si="198"/>
        <v>40531.678553240738</v>
      </c>
      <c r="T3177" s="9">
        <f t="shared" si="199"/>
        <v>40591.678553240738</v>
      </c>
    </row>
    <row r="3178" spans="1:20" ht="43.5" x14ac:dyDescent="0.35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196"/>
        <v>115</v>
      </c>
      <c r="P3178">
        <f t="shared" si="197"/>
        <v>39.67</v>
      </c>
      <c r="Q3178" t="s">
        <v>8316</v>
      </c>
      <c r="R3178" t="s">
        <v>8317</v>
      </c>
      <c r="S3178" s="9">
        <f t="shared" si="198"/>
        <v>41477.722581018512</v>
      </c>
      <c r="T3178" s="9">
        <f t="shared" si="199"/>
        <v>41504.416666666664</v>
      </c>
    </row>
    <row r="3179" spans="1:20" ht="43.5" x14ac:dyDescent="0.3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196"/>
        <v>117</v>
      </c>
      <c r="P3179">
        <f t="shared" si="197"/>
        <v>57.55</v>
      </c>
      <c r="Q3179" t="s">
        <v>8316</v>
      </c>
      <c r="R3179" t="s">
        <v>8317</v>
      </c>
      <c r="S3179" s="9">
        <f t="shared" si="198"/>
        <v>41781.458437499998</v>
      </c>
      <c r="T3179" s="9">
        <f t="shared" si="199"/>
        <v>41811.458437499998</v>
      </c>
    </row>
    <row r="3180" spans="1:20" ht="43.5" x14ac:dyDescent="0.35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196"/>
        <v>172</v>
      </c>
      <c r="P3180">
        <f t="shared" si="197"/>
        <v>33.03</v>
      </c>
      <c r="Q3180" t="s">
        <v>8316</v>
      </c>
      <c r="R3180" t="s">
        <v>8317</v>
      </c>
      <c r="S3180" s="9">
        <f t="shared" si="198"/>
        <v>41806.396701388883</v>
      </c>
      <c r="T3180" s="9">
        <f t="shared" si="199"/>
        <v>41836.396701388883</v>
      </c>
    </row>
    <row r="3181" spans="1:20" ht="29" x14ac:dyDescent="0.35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196"/>
        <v>114</v>
      </c>
      <c r="P3181">
        <f t="shared" si="197"/>
        <v>77.34</v>
      </c>
      <c r="Q3181" t="s">
        <v>8316</v>
      </c>
      <c r="R3181" t="s">
        <v>8317</v>
      </c>
      <c r="S3181" s="9">
        <f t="shared" si="198"/>
        <v>41375.49387731481</v>
      </c>
      <c r="T3181" s="9">
        <f t="shared" si="199"/>
        <v>41400.49387731481</v>
      </c>
    </row>
    <row r="3182" spans="1:20" ht="43.5" x14ac:dyDescent="0.3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196"/>
        <v>120</v>
      </c>
      <c r="P3182">
        <f t="shared" si="197"/>
        <v>31.93</v>
      </c>
      <c r="Q3182" t="s">
        <v>8316</v>
      </c>
      <c r="R3182" t="s">
        <v>8317</v>
      </c>
      <c r="S3182" s="9">
        <f t="shared" si="198"/>
        <v>41780.204270833332</v>
      </c>
      <c r="T3182" s="9">
        <f t="shared" si="199"/>
        <v>41810.204270833332</v>
      </c>
    </row>
    <row r="3183" spans="1:20" ht="43.5" x14ac:dyDescent="0.35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196"/>
        <v>109</v>
      </c>
      <c r="P3183">
        <f t="shared" si="197"/>
        <v>36.33</v>
      </c>
      <c r="Q3183" t="s">
        <v>8316</v>
      </c>
      <c r="R3183" t="s">
        <v>8317</v>
      </c>
      <c r="S3183" s="9">
        <f t="shared" si="198"/>
        <v>41779.101701388885</v>
      </c>
      <c r="T3183" s="9">
        <f t="shared" si="199"/>
        <v>41805.458333333328</v>
      </c>
    </row>
    <row r="3184" spans="1:20" ht="58" x14ac:dyDescent="0.35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196"/>
        <v>101</v>
      </c>
      <c r="P3184">
        <f t="shared" si="197"/>
        <v>46.77</v>
      </c>
      <c r="Q3184" t="s">
        <v>8316</v>
      </c>
      <c r="R3184" t="s">
        <v>8317</v>
      </c>
      <c r="S3184" s="9">
        <f t="shared" si="198"/>
        <v>40883.740983796291</v>
      </c>
      <c r="T3184" s="9">
        <f t="shared" si="199"/>
        <v>40939.5</v>
      </c>
    </row>
    <row r="3185" spans="1:20" ht="43.5" x14ac:dyDescent="0.3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196"/>
        <v>109</v>
      </c>
      <c r="P3185">
        <f t="shared" si="197"/>
        <v>40.07</v>
      </c>
      <c r="Q3185" t="s">
        <v>8316</v>
      </c>
      <c r="R3185" t="s">
        <v>8317</v>
      </c>
      <c r="S3185" s="9">
        <f t="shared" si="198"/>
        <v>41491.586446759255</v>
      </c>
      <c r="T3185" s="9">
        <f t="shared" si="199"/>
        <v>41509.586446759255</v>
      </c>
    </row>
    <row r="3186" spans="1:20" ht="43.5" x14ac:dyDescent="0.3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196"/>
        <v>107</v>
      </c>
      <c r="P3186">
        <f t="shared" si="197"/>
        <v>100.22</v>
      </c>
      <c r="Q3186" t="s">
        <v>8316</v>
      </c>
      <c r="R3186" t="s">
        <v>8317</v>
      </c>
      <c r="S3186" s="9">
        <f t="shared" si="198"/>
        <v>41791.785081018512</v>
      </c>
      <c r="T3186" s="9">
        <f t="shared" si="199"/>
        <v>41821.785081018512</v>
      </c>
    </row>
    <row r="3187" spans="1:20" ht="43.5" x14ac:dyDescent="0.35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196"/>
        <v>100</v>
      </c>
      <c r="P3187">
        <f t="shared" si="197"/>
        <v>41.67</v>
      </c>
      <c r="Q3187" t="s">
        <v>8316</v>
      </c>
      <c r="R3187" t="s">
        <v>8317</v>
      </c>
      <c r="S3187" s="9">
        <f t="shared" si="198"/>
        <v>41829.768993055557</v>
      </c>
      <c r="T3187" s="9">
        <f t="shared" si="199"/>
        <v>41836.768993055557</v>
      </c>
    </row>
    <row r="3188" spans="1:20" ht="43.5" x14ac:dyDescent="0.35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196"/>
        <v>102</v>
      </c>
      <c r="P3188">
        <f t="shared" si="197"/>
        <v>46.71</v>
      </c>
      <c r="Q3188" t="s">
        <v>8316</v>
      </c>
      <c r="R3188" t="s">
        <v>8317</v>
      </c>
      <c r="S3188" s="9">
        <f t="shared" si="198"/>
        <v>41868.715717592589</v>
      </c>
      <c r="T3188" s="9">
        <f t="shared" si="199"/>
        <v>41898.666666666664</v>
      </c>
    </row>
    <row r="3189" spans="1:20" ht="43.5" x14ac:dyDescent="0.35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196"/>
        <v>116</v>
      </c>
      <c r="P3189">
        <f t="shared" si="197"/>
        <v>71.489999999999995</v>
      </c>
      <c r="Q3189" t="s">
        <v>8316</v>
      </c>
      <c r="R3189" t="s">
        <v>8317</v>
      </c>
      <c r="S3189" s="9">
        <f t="shared" si="198"/>
        <v>41835.458020833328</v>
      </c>
      <c r="T3189" s="9">
        <f t="shared" si="199"/>
        <v>41855.458020833328</v>
      </c>
    </row>
    <row r="3190" spans="1:20" ht="43.5" hidden="1" x14ac:dyDescent="0.35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196"/>
        <v>65</v>
      </c>
      <c r="P3190">
        <f t="shared" si="197"/>
        <v>14.44</v>
      </c>
      <c r="Q3190" t="s">
        <v>8316</v>
      </c>
      <c r="R3190" t="s">
        <v>8358</v>
      </c>
      <c r="S3190" s="9">
        <f t="shared" si="198"/>
        <v>42144.207199074073</v>
      </c>
      <c r="T3190" s="9">
        <f t="shared" si="199"/>
        <v>42165.207199074073</v>
      </c>
    </row>
    <row r="3191" spans="1:20" ht="43.5" hidden="1" x14ac:dyDescent="0.35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196"/>
        <v>12</v>
      </c>
      <c r="P3191">
        <f t="shared" si="197"/>
        <v>356.84</v>
      </c>
      <c r="Q3191" t="s">
        <v>8316</v>
      </c>
      <c r="R3191" t="s">
        <v>8358</v>
      </c>
      <c r="S3191" s="9">
        <f t="shared" si="198"/>
        <v>42118.138101851851</v>
      </c>
      <c r="T3191" s="9">
        <f t="shared" si="199"/>
        <v>42148.138101851851</v>
      </c>
    </row>
    <row r="3192" spans="1:20" ht="29" hidden="1" x14ac:dyDescent="0.3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9">
        <f t="shared" si="198"/>
        <v>42682.942997685182</v>
      </c>
      <c r="T3192" s="9">
        <f t="shared" si="199"/>
        <v>42712.984664351847</v>
      </c>
    </row>
    <row r="3193" spans="1:20" ht="43.5" hidden="1" x14ac:dyDescent="0.3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196"/>
        <v>4</v>
      </c>
      <c r="P3193">
        <f t="shared" si="197"/>
        <v>37.75</v>
      </c>
      <c r="Q3193" t="s">
        <v>8316</v>
      </c>
      <c r="R3193" t="s">
        <v>8358</v>
      </c>
      <c r="S3193" s="9">
        <f t="shared" si="198"/>
        <v>42538.547094907401</v>
      </c>
      <c r="T3193" s="9">
        <f t="shared" si="199"/>
        <v>42598.547094907401</v>
      </c>
    </row>
    <row r="3194" spans="1:20" ht="43.5" hidden="1" x14ac:dyDescent="0.35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196"/>
        <v>1</v>
      </c>
      <c r="P3194">
        <f t="shared" si="197"/>
        <v>12.75</v>
      </c>
      <c r="Q3194" t="s">
        <v>8316</v>
      </c>
      <c r="R3194" t="s">
        <v>8358</v>
      </c>
      <c r="S3194" s="9">
        <f t="shared" si="198"/>
        <v>42018.732164351844</v>
      </c>
      <c r="T3194" s="9">
        <f t="shared" si="199"/>
        <v>42063.708333333336</v>
      </c>
    </row>
    <row r="3195" spans="1:20" ht="43.5" hidden="1" x14ac:dyDescent="0.3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196"/>
        <v>12</v>
      </c>
      <c r="P3195">
        <f t="shared" si="197"/>
        <v>24.46</v>
      </c>
      <c r="Q3195" t="s">
        <v>8316</v>
      </c>
      <c r="R3195" t="s">
        <v>8358</v>
      </c>
      <c r="S3195" s="9">
        <f t="shared" si="198"/>
        <v>42010.759907407402</v>
      </c>
      <c r="T3195" s="9">
        <f t="shared" si="199"/>
        <v>42055.759907407402</v>
      </c>
    </row>
    <row r="3196" spans="1:20" ht="43.5" hidden="1" x14ac:dyDescent="0.35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9">
        <f t="shared" si="198"/>
        <v>42181.854143518511</v>
      </c>
      <c r="T3196" s="9">
        <f t="shared" si="199"/>
        <v>42211.854143518511</v>
      </c>
    </row>
    <row r="3197" spans="1:20" ht="43.5" hidden="1" x14ac:dyDescent="0.35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196"/>
        <v>59</v>
      </c>
      <c r="P3197">
        <f t="shared" si="197"/>
        <v>53.08</v>
      </c>
      <c r="Q3197" t="s">
        <v>8316</v>
      </c>
      <c r="R3197" t="s">
        <v>8358</v>
      </c>
      <c r="S3197" s="9">
        <f t="shared" si="198"/>
        <v>42017.385902777773</v>
      </c>
      <c r="T3197" s="9">
        <f t="shared" si="199"/>
        <v>42047.385902777773</v>
      </c>
    </row>
    <row r="3198" spans="1:20" ht="43.5" hidden="1" x14ac:dyDescent="0.3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196"/>
        <v>0</v>
      </c>
      <c r="P3198">
        <f t="shared" si="197"/>
        <v>300</v>
      </c>
      <c r="Q3198" t="s">
        <v>8316</v>
      </c>
      <c r="R3198" t="s">
        <v>8358</v>
      </c>
      <c r="S3198" s="9">
        <f t="shared" si="198"/>
        <v>42157.389756944445</v>
      </c>
      <c r="T3198" s="9">
        <f t="shared" si="199"/>
        <v>42217.374999999993</v>
      </c>
    </row>
    <row r="3199" spans="1:20" ht="29" hidden="1" x14ac:dyDescent="0.35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196"/>
        <v>11</v>
      </c>
      <c r="P3199">
        <f t="shared" si="197"/>
        <v>286.25</v>
      </c>
      <c r="Q3199" t="s">
        <v>8316</v>
      </c>
      <c r="R3199" t="s">
        <v>8358</v>
      </c>
      <c r="S3199" s="9">
        <f t="shared" si="198"/>
        <v>42009.28493055555</v>
      </c>
      <c r="T3199" s="9">
        <f t="shared" si="199"/>
        <v>42039.28493055555</v>
      </c>
    </row>
    <row r="3200" spans="1:20" ht="43.5" hidden="1" x14ac:dyDescent="0.35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196"/>
        <v>0</v>
      </c>
      <c r="P3200">
        <f t="shared" si="197"/>
        <v>36.67</v>
      </c>
      <c r="Q3200" t="s">
        <v>8316</v>
      </c>
      <c r="R3200" t="s">
        <v>8358</v>
      </c>
      <c r="S3200" s="9">
        <f t="shared" si="198"/>
        <v>42013.216168981475</v>
      </c>
      <c r="T3200" s="9">
        <f t="shared" si="199"/>
        <v>42051.216168981475</v>
      </c>
    </row>
    <row r="3201" spans="1:20" ht="43.5" hidden="1" x14ac:dyDescent="0.3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196"/>
        <v>52</v>
      </c>
      <c r="P3201">
        <f t="shared" si="197"/>
        <v>49.21</v>
      </c>
      <c r="Q3201" t="s">
        <v>8316</v>
      </c>
      <c r="R3201" t="s">
        <v>8358</v>
      </c>
      <c r="S3201" s="9">
        <f t="shared" si="198"/>
        <v>41858.553449074076</v>
      </c>
      <c r="T3201" s="9">
        <f t="shared" si="199"/>
        <v>41888.666666666664</v>
      </c>
    </row>
    <row r="3202" spans="1:20" ht="43.5" hidden="1" x14ac:dyDescent="0.35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ref="O3202:O3265" si="200">ROUND((E3202/D3202)*100,0)</f>
        <v>0</v>
      </c>
      <c r="P3202">
        <f t="shared" ref="P3202:P3265" si="201">ROUND(E3202/L3202,2)</f>
        <v>1</v>
      </c>
      <c r="Q3202" t="s">
        <v>8316</v>
      </c>
      <c r="R3202" t="s">
        <v>8358</v>
      </c>
      <c r="S3202" s="9">
        <f t="shared" si="198"/>
        <v>42460.112280092588</v>
      </c>
      <c r="T3202" s="9">
        <f t="shared" si="199"/>
        <v>42490.023611111108</v>
      </c>
    </row>
    <row r="3203" spans="1:20" ht="43.5" hidden="1" x14ac:dyDescent="0.35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si="200"/>
        <v>1</v>
      </c>
      <c r="P3203">
        <f t="shared" si="201"/>
        <v>12.5</v>
      </c>
      <c r="Q3203" t="s">
        <v>8316</v>
      </c>
      <c r="R3203" t="s">
        <v>8358</v>
      </c>
      <c r="S3203" s="9">
        <f t="shared" ref="S3203:S3266" si="202">(J3203/86400)+25569+(-5/24)</f>
        <v>41861.558761574073</v>
      </c>
      <c r="T3203" s="9">
        <f t="shared" ref="T3203:T3266" si="203">(I3203/86400)+25569+(-5/24)</f>
        <v>41882.558761574073</v>
      </c>
    </row>
    <row r="3204" spans="1:20" ht="43.5" hidden="1" x14ac:dyDescent="0.3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200"/>
        <v>55</v>
      </c>
      <c r="P3204">
        <f t="shared" si="201"/>
        <v>109.04</v>
      </c>
      <c r="Q3204" t="s">
        <v>8316</v>
      </c>
      <c r="R3204" t="s">
        <v>8358</v>
      </c>
      <c r="S3204" s="9">
        <f t="shared" si="202"/>
        <v>42293.645208333335</v>
      </c>
      <c r="T3204" s="9">
        <f t="shared" si="203"/>
        <v>42352.040972222218</v>
      </c>
    </row>
    <row r="3205" spans="1:20" ht="29" hidden="1" x14ac:dyDescent="0.35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200"/>
        <v>25</v>
      </c>
      <c r="P3205">
        <f t="shared" si="201"/>
        <v>41.67</v>
      </c>
      <c r="Q3205" t="s">
        <v>8316</v>
      </c>
      <c r="R3205" t="s">
        <v>8358</v>
      </c>
      <c r="S3205" s="9">
        <f t="shared" si="202"/>
        <v>42242.780347222222</v>
      </c>
      <c r="T3205" s="9">
        <f t="shared" si="203"/>
        <v>42272.780347222222</v>
      </c>
    </row>
    <row r="3206" spans="1:20" ht="43.5" hidden="1" x14ac:dyDescent="0.35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9">
        <f t="shared" si="202"/>
        <v>42172.477766203701</v>
      </c>
      <c r="T3206" s="9">
        <f t="shared" si="203"/>
        <v>42202.468055555553</v>
      </c>
    </row>
    <row r="3207" spans="1:20" ht="43.5" hidden="1" x14ac:dyDescent="0.35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200"/>
        <v>3</v>
      </c>
      <c r="P3207">
        <f t="shared" si="201"/>
        <v>22.75</v>
      </c>
      <c r="Q3207" t="s">
        <v>8316</v>
      </c>
      <c r="R3207" t="s">
        <v>8358</v>
      </c>
      <c r="S3207" s="9">
        <f t="shared" si="202"/>
        <v>42095.166342592587</v>
      </c>
      <c r="T3207" s="9">
        <f t="shared" si="203"/>
        <v>42125.166342592587</v>
      </c>
    </row>
    <row r="3208" spans="1:20" ht="43.5" hidden="1" x14ac:dyDescent="0.35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9">
        <f t="shared" si="202"/>
        <v>42236.067719907405</v>
      </c>
      <c r="T3208" s="9">
        <f t="shared" si="203"/>
        <v>42266.067719907405</v>
      </c>
    </row>
    <row r="3209" spans="1:20" ht="43.5" hidden="1" x14ac:dyDescent="0.35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200"/>
        <v>46</v>
      </c>
      <c r="P3209">
        <f t="shared" si="201"/>
        <v>70.83</v>
      </c>
      <c r="Q3209" t="s">
        <v>8316</v>
      </c>
      <c r="R3209" t="s">
        <v>8358</v>
      </c>
      <c r="S3209" s="9">
        <f t="shared" si="202"/>
        <v>42057.069525462961</v>
      </c>
      <c r="T3209" s="9">
        <f t="shared" si="203"/>
        <v>42117.027858796289</v>
      </c>
    </row>
    <row r="3210" spans="1:20" ht="43.5" x14ac:dyDescent="0.3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200"/>
        <v>104</v>
      </c>
      <c r="P3210">
        <f t="shared" si="201"/>
        <v>63.11</v>
      </c>
      <c r="Q3210" t="s">
        <v>8316</v>
      </c>
      <c r="R3210" t="s">
        <v>8317</v>
      </c>
      <c r="S3210" s="9">
        <f t="shared" si="202"/>
        <v>41827.396724537037</v>
      </c>
      <c r="T3210" s="9">
        <f t="shared" si="203"/>
        <v>41848.396724537037</v>
      </c>
    </row>
    <row r="3211" spans="1:20" ht="43.5" x14ac:dyDescent="0.3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200"/>
        <v>119</v>
      </c>
      <c r="P3211">
        <f t="shared" si="201"/>
        <v>50.16</v>
      </c>
      <c r="Q3211" t="s">
        <v>8316</v>
      </c>
      <c r="R3211" t="s">
        <v>8317</v>
      </c>
      <c r="S3211" s="9">
        <f t="shared" si="202"/>
        <v>41778.42891203703</v>
      </c>
      <c r="T3211" s="9">
        <f t="shared" si="203"/>
        <v>41810.75</v>
      </c>
    </row>
    <row r="3212" spans="1:20" ht="43.5" x14ac:dyDescent="0.35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200"/>
        <v>126</v>
      </c>
      <c r="P3212">
        <f t="shared" si="201"/>
        <v>62.88</v>
      </c>
      <c r="Q3212" t="s">
        <v>8316</v>
      </c>
      <c r="R3212" t="s">
        <v>8317</v>
      </c>
      <c r="S3212" s="9">
        <f t="shared" si="202"/>
        <v>41013.728229166663</v>
      </c>
      <c r="T3212" s="9">
        <f t="shared" si="203"/>
        <v>41060.957638888889</v>
      </c>
    </row>
    <row r="3213" spans="1:20" ht="43.5" x14ac:dyDescent="0.35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200"/>
        <v>120</v>
      </c>
      <c r="P3213">
        <f t="shared" si="201"/>
        <v>85.53</v>
      </c>
      <c r="Q3213" t="s">
        <v>8316</v>
      </c>
      <c r="R3213" t="s">
        <v>8317</v>
      </c>
      <c r="S3213" s="9">
        <f t="shared" si="202"/>
        <v>41834.378240740734</v>
      </c>
      <c r="T3213" s="9">
        <f t="shared" si="203"/>
        <v>41865.875</v>
      </c>
    </row>
    <row r="3214" spans="1:20" ht="29" x14ac:dyDescent="0.35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200"/>
        <v>126</v>
      </c>
      <c r="P3214">
        <f t="shared" si="201"/>
        <v>53.72</v>
      </c>
      <c r="Q3214" t="s">
        <v>8316</v>
      </c>
      <c r="R3214" t="s">
        <v>8317</v>
      </c>
      <c r="S3214" s="9">
        <f t="shared" si="202"/>
        <v>41829.587395833332</v>
      </c>
      <c r="T3214" s="9">
        <f t="shared" si="203"/>
        <v>41859.587395833332</v>
      </c>
    </row>
    <row r="3215" spans="1:20" ht="43.5" x14ac:dyDescent="0.35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200"/>
        <v>100</v>
      </c>
      <c r="P3215">
        <f t="shared" si="201"/>
        <v>127.81</v>
      </c>
      <c r="Q3215" t="s">
        <v>8316</v>
      </c>
      <c r="R3215" t="s">
        <v>8317</v>
      </c>
      <c r="S3215" s="9">
        <f t="shared" si="202"/>
        <v>42171.555081018516</v>
      </c>
      <c r="T3215" s="9">
        <f t="shared" si="203"/>
        <v>42211.555081018516</v>
      </c>
    </row>
    <row r="3216" spans="1:20" ht="43.5" x14ac:dyDescent="0.35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200"/>
        <v>102</v>
      </c>
      <c r="P3216">
        <f t="shared" si="201"/>
        <v>106.57</v>
      </c>
      <c r="Q3216" t="s">
        <v>8316</v>
      </c>
      <c r="R3216" t="s">
        <v>8317</v>
      </c>
      <c r="S3216" s="9">
        <f t="shared" si="202"/>
        <v>42337.584178240737</v>
      </c>
      <c r="T3216" s="9">
        <f t="shared" si="203"/>
        <v>42374.788194444445</v>
      </c>
    </row>
    <row r="3217" spans="1:20" ht="58" x14ac:dyDescent="0.35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200"/>
        <v>100</v>
      </c>
      <c r="P3217">
        <f t="shared" si="201"/>
        <v>262.11</v>
      </c>
      <c r="Q3217" t="s">
        <v>8316</v>
      </c>
      <c r="R3217" t="s">
        <v>8317</v>
      </c>
      <c r="S3217" s="9">
        <f t="shared" si="202"/>
        <v>42219.456840277773</v>
      </c>
      <c r="T3217" s="9">
        <f t="shared" si="203"/>
        <v>42256.957638888889</v>
      </c>
    </row>
    <row r="3218" spans="1:20" ht="43.5" x14ac:dyDescent="0.35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200"/>
        <v>100</v>
      </c>
      <c r="P3218">
        <f t="shared" si="201"/>
        <v>57.17</v>
      </c>
      <c r="Q3218" t="s">
        <v>8316</v>
      </c>
      <c r="R3218" t="s">
        <v>8317</v>
      </c>
      <c r="S3218" s="9">
        <f t="shared" si="202"/>
        <v>42165.254293981481</v>
      </c>
      <c r="T3218" s="9">
        <f t="shared" si="203"/>
        <v>42196.395833333336</v>
      </c>
    </row>
    <row r="3219" spans="1:20" ht="29" x14ac:dyDescent="0.35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200"/>
        <v>116</v>
      </c>
      <c r="P3219">
        <f t="shared" si="201"/>
        <v>50.2</v>
      </c>
      <c r="Q3219" t="s">
        <v>8316</v>
      </c>
      <c r="R3219" t="s">
        <v>8317</v>
      </c>
      <c r="S3219" s="9">
        <f t="shared" si="202"/>
        <v>42648.337777777771</v>
      </c>
      <c r="T3219" s="9">
        <f t="shared" si="203"/>
        <v>42678.337777777771</v>
      </c>
    </row>
    <row r="3220" spans="1:20" ht="43.5" x14ac:dyDescent="0.35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200"/>
        <v>102</v>
      </c>
      <c r="P3220">
        <f t="shared" si="201"/>
        <v>66.59</v>
      </c>
      <c r="Q3220" t="s">
        <v>8316</v>
      </c>
      <c r="R3220" t="s">
        <v>8317</v>
      </c>
      <c r="S3220" s="9">
        <f t="shared" si="202"/>
        <v>41970.793819444443</v>
      </c>
      <c r="T3220" s="9">
        <f t="shared" si="203"/>
        <v>42003.791666666664</v>
      </c>
    </row>
    <row r="3221" spans="1:20" ht="29" x14ac:dyDescent="0.35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200"/>
        <v>100</v>
      </c>
      <c r="P3221">
        <f t="shared" si="201"/>
        <v>168.25</v>
      </c>
      <c r="Q3221" t="s">
        <v>8316</v>
      </c>
      <c r="R3221" t="s">
        <v>8317</v>
      </c>
      <c r="S3221" s="9">
        <f t="shared" si="202"/>
        <v>42050.77484953704</v>
      </c>
      <c r="T3221" s="9">
        <f t="shared" si="203"/>
        <v>42085.733182870368</v>
      </c>
    </row>
    <row r="3222" spans="1:20" ht="29" x14ac:dyDescent="0.35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200"/>
        <v>101</v>
      </c>
      <c r="P3222">
        <f t="shared" si="201"/>
        <v>256.37</v>
      </c>
      <c r="Q3222" t="s">
        <v>8316</v>
      </c>
      <c r="R3222" t="s">
        <v>8317</v>
      </c>
      <c r="S3222" s="9">
        <f t="shared" si="202"/>
        <v>42772.625046296293</v>
      </c>
      <c r="T3222" s="9">
        <f t="shared" si="203"/>
        <v>42806.666666666664</v>
      </c>
    </row>
    <row r="3223" spans="1:20" ht="43.5" x14ac:dyDescent="0.35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200"/>
        <v>103</v>
      </c>
      <c r="P3223">
        <f t="shared" si="201"/>
        <v>36.61</v>
      </c>
      <c r="Q3223" t="s">
        <v>8316</v>
      </c>
      <c r="R3223" t="s">
        <v>8317</v>
      </c>
      <c r="S3223" s="9">
        <f t="shared" si="202"/>
        <v>42155.488460648143</v>
      </c>
      <c r="T3223" s="9">
        <f t="shared" si="203"/>
        <v>42190.488460648143</v>
      </c>
    </row>
    <row r="3224" spans="1:20" ht="29" x14ac:dyDescent="0.35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200"/>
        <v>125</v>
      </c>
      <c r="P3224">
        <f t="shared" si="201"/>
        <v>37.14</v>
      </c>
      <c r="Q3224" t="s">
        <v>8316</v>
      </c>
      <c r="R3224" t="s">
        <v>8317</v>
      </c>
      <c r="S3224" s="9">
        <f t="shared" si="202"/>
        <v>42270.373807870368</v>
      </c>
      <c r="T3224" s="9">
        <f t="shared" si="203"/>
        <v>42301.686805555553</v>
      </c>
    </row>
    <row r="3225" spans="1:20" ht="29" x14ac:dyDescent="0.35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200"/>
        <v>110</v>
      </c>
      <c r="P3225">
        <f t="shared" si="201"/>
        <v>45.88</v>
      </c>
      <c r="Q3225" t="s">
        <v>8316</v>
      </c>
      <c r="R3225" t="s">
        <v>8317</v>
      </c>
      <c r="S3225" s="9">
        <f t="shared" si="202"/>
        <v>42206.627037037033</v>
      </c>
      <c r="T3225" s="9">
        <f t="shared" si="203"/>
        <v>42236.627037037033</v>
      </c>
    </row>
    <row r="3226" spans="1:20" ht="43.5" x14ac:dyDescent="0.35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200"/>
        <v>102</v>
      </c>
      <c r="P3226">
        <f t="shared" si="201"/>
        <v>141.71</v>
      </c>
      <c r="Q3226" t="s">
        <v>8316</v>
      </c>
      <c r="R3226" t="s">
        <v>8317</v>
      </c>
      <c r="S3226" s="9">
        <f t="shared" si="202"/>
        <v>42697.642511574071</v>
      </c>
      <c r="T3226" s="9">
        <f t="shared" si="203"/>
        <v>42744.999999999993</v>
      </c>
    </row>
    <row r="3227" spans="1:20" ht="43.5" x14ac:dyDescent="0.3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200"/>
        <v>102</v>
      </c>
      <c r="P3227">
        <f t="shared" si="201"/>
        <v>52.49</v>
      </c>
      <c r="Q3227" t="s">
        <v>8316</v>
      </c>
      <c r="R3227" t="s">
        <v>8317</v>
      </c>
      <c r="S3227" s="9">
        <f t="shared" si="202"/>
        <v>42503.351134259261</v>
      </c>
      <c r="T3227" s="9">
        <f t="shared" si="203"/>
        <v>42524.666666666664</v>
      </c>
    </row>
    <row r="3228" spans="1:20" ht="43.5" x14ac:dyDescent="0.3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200"/>
        <v>104</v>
      </c>
      <c r="P3228">
        <f t="shared" si="201"/>
        <v>59.52</v>
      </c>
      <c r="Q3228" t="s">
        <v>8316</v>
      </c>
      <c r="R3228" t="s">
        <v>8317</v>
      </c>
      <c r="S3228" s="9">
        <f t="shared" si="202"/>
        <v>42277.375138888885</v>
      </c>
      <c r="T3228" s="9">
        <f t="shared" si="203"/>
        <v>42307.375138888885</v>
      </c>
    </row>
    <row r="3229" spans="1:20" ht="43.5" x14ac:dyDescent="0.35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9">
        <f t="shared" si="202"/>
        <v>42722.674027777779</v>
      </c>
      <c r="T3229" s="9">
        <f t="shared" si="203"/>
        <v>42752.674027777779</v>
      </c>
    </row>
    <row r="3230" spans="1:20" x14ac:dyDescent="0.35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200"/>
        <v>102</v>
      </c>
      <c r="P3230">
        <f t="shared" si="201"/>
        <v>193.62</v>
      </c>
      <c r="Q3230" t="s">
        <v>8316</v>
      </c>
      <c r="R3230" t="s">
        <v>8317</v>
      </c>
      <c r="S3230" s="9">
        <f t="shared" si="202"/>
        <v>42323.500972222224</v>
      </c>
      <c r="T3230" s="9">
        <f t="shared" si="203"/>
        <v>42354.999305555553</v>
      </c>
    </row>
    <row r="3231" spans="1:20" ht="29" x14ac:dyDescent="0.3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200"/>
        <v>108</v>
      </c>
      <c r="P3231">
        <f t="shared" si="201"/>
        <v>106.8</v>
      </c>
      <c r="Q3231" t="s">
        <v>8316</v>
      </c>
      <c r="R3231" t="s">
        <v>8317</v>
      </c>
      <c r="S3231" s="9">
        <f t="shared" si="202"/>
        <v>41933.083310185182</v>
      </c>
      <c r="T3231" s="9">
        <f t="shared" si="203"/>
        <v>41963.124976851854</v>
      </c>
    </row>
    <row r="3232" spans="1:20" ht="43.5" x14ac:dyDescent="0.35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200"/>
        <v>110</v>
      </c>
      <c r="P3232">
        <f t="shared" si="201"/>
        <v>77.22</v>
      </c>
      <c r="Q3232" t="s">
        <v>8316</v>
      </c>
      <c r="R3232" t="s">
        <v>8317</v>
      </c>
      <c r="S3232" s="9">
        <f t="shared" si="202"/>
        <v>41897.959791666661</v>
      </c>
      <c r="T3232" s="9">
        <f t="shared" si="203"/>
        <v>41912.957638888889</v>
      </c>
    </row>
    <row r="3233" spans="1:20" ht="43.5" x14ac:dyDescent="0.3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9">
        <f t="shared" si="202"/>
        <v>42446.735497685186</v>
      </c>
      <c r="T3233" s="9">
        <f t="shared" si="203"/>
        <v>42476.735497685186</v>
      </c>
    </row>
    <row r="3234" spans="1:20" ht="43.5" x14ac:dyDescent="0.3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200"/>
        <v>131</v>
      </c>
      <c r="P3234">
        <f t="shared" si="201"/>
        <v>50.46</v>
      </c>
      <c r="Q3234" t="s">
        <v>8316</v>
      </c>
      <c r="R3234" t="s">
        <v>8317</v>
      </c>
      <c r="S3234" s="9">
        <f t="shared" si="202"/>
        <v>42463.605520833335</v>
      </c>
      <c r="T3234" s="9">
        <f t="shared" si="203"/>
        <v>42493.957638888889</v>
      </c>
    </row>
    <row r="3235" spans="1:20" ht="43.5" x14ac:dyDescent="0.3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200"/>
        <v>119</v>
      </c>
      <c r="P3235">
        <f t="shared" si="201"/>
        <v>97.38</v>
      </c>
      <c r="Q3235" t="s">
        <v>8316</v>
      </c>
      <c r="R3235" t="s">
        <v>8317</v>
      </c>
      <c r="S3235" s="9">
        <f t="shared" si="202"/>
        <v>42766.596701388888</v>
      </c>
      <c r="T3235" s="9">
        <f t="shared" si="203"/>
        <v>42796.596701388888</v>
      </c>
    </row>
    <row r="3236" spans="1:20" ht="43.5" x14ac:dyDescent="0.35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200"/>
        <v>100</v>
      </c>
      <c r="P3236">
        <f t="shared" si="201"/>
        <v>34.92</v>
      </c>
      <c r="Q3236" t="s">
        <v>8316</v>
      </c>
      <c r="R3236" t="s">
        <v>8317</v>
      </c>
      <c r="S3236" s="9">
        <f t="shared" si="202"/>
        <v>42734.581111111103</v>
      </c>
      <c r="T3236" s="9">
        <f t="shared" si="203"/>
        <v>42767.771527777775</v>
      </c>
    </row>
    <row r="3237" spans="1:20" ht="43.5" x14ac:dyDescent="0.35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200"/>
        <v>103</v>
      </c>
      <c r="P3237">
        <f t="shared" si="201"/>
        <v>85.53</v>
      </c>
      <c r="Q3237" t="s">
        <v>8316</v>
      </c>
      <c r="R3237" t="s">
        <v>8317</v>
      </c>
      <c r="S3237" s="9">
        <f t="shared" si="202"/>
        <v>42522.139479166661</v>
      </c>
      <c r="T3237" s="9">
        <f t="shared" si="203"/>
        <v>42552.139479166661</v>
      </c>
    </row>
    <row r="3238" spans="1:20" ht="43.5" x14ac:dyDescent="0.35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200"/>
        <v>101</v>
      </c>
      <c r="P3238">
        <f t="shared" si="201"/>
        <v>182.91</v>
      </c>
      <c r="Q3238" t="s">
        <v>8316</v>
      </c>
      <c r="R3238" t="s">
        <v>8317</v>
      </c>
      <c r="S3238" s="9">
        <f t="shared" si="202"/>
        <v>42702.708715277775</v>
      </c>
      <c r="T3238" s="9">
        <f t="shared" si="203"/>
        <v>42732.708715277775</v>
      </c>
    </row>
    <row r="3239" spans="1:20" ht="29" x14ac:dyDescent="0.35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200"/>
        <v>101</v>
      </c>
      <c r="P3239">
        <f t="shared" si="201"/>
        <v>131.13999999999999</v>
      </c>
      <c r="Q3239" t="s">
        <v>8316</v>
      </c>
      <c r="R3239" t="s">
        <v>8317</v>
      </c>
      <c r="S3239" s="9">
        <f t="shared" si="202"/>
        <v>42252.266018518516</v>
      </c>
      <c r="T3239" s="9">
        <f t="shared" si="203"/>
        <v>42275.957638888889</v>
      </c>
    </row>
    <row r="3240" spans="1:20" ht="43.5" x14ac:dyDescent="0.35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200"/>
        <v>112</v>
      </c>
      <c r="P3240">
        <f t="shared" si="201"/>
        <v>39.81</v>
      </c>
      <c r="Q3240" t="s">
        <v>8316</v>
      </c>
      <c r="R3240" t="s">
        <v>8317</v>
      </c>
      <c r="S3240" s="9">
        <f t="shared" si="202"/>
        <v>42156.302060185182</v>
      </c>
      <c r="T3240" s="9">
        <f t="shared" si="203"/>
        <v>42186.302060185182</v>
      </c>
    </row>
    <row r="3241" spans="1:20" ht="43.5" x14ac:dyDescent="0.35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200"/>
        <v>106</v>
      </c>
      <c r="P3241">
        <f t="shared" si="201"/>
        <v>59.7</v>
      </c>
      <c r="Q3241" t="s">
        <v>8316</v>
      </c>
      <c r="R3241" t="s">
        <v>8317</v>
      </c>
      <c r="S3241" s="9">
        <f t="shared" si="202"/>
        <v>42277.880706018514</v>
      </c>
      <c r="T3241" s="9">
        <f t="shared" si="203"/>
        <v>42302.790972222218</v>
      </c>
    </row>
    <row r="3242" spans="1:20" ht="43.5" x14ac:dyDescent="0.35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200"/>
        <v>101</v>
      </c>
      <c r="P3242">
        <f t="shared" si="201"/>
        <v>88.74</v>
      </c>
      <c r="Q3242" t="s">
        <v>8316</v>
      </c>
      <c r="R3242" t="s">
        <v>8317</v>
      </c>
      <c r="S3242" s="9">
        <f t="shared" si="202"/>
        <v>42754.485509259255</v>
      </c>
      <c r="T3242" s="9">
        <f t="shared" si="203"/>
        <v>42782.749999999993</v>
      </c>
    </row>
    <row r="3243" spans="1:20" ht="43.5" x14ac:dyDescent="0.35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200"/>
        <v>115</v>
      </c>
      <c r="P3243">
        <f t="shared" si="201"/>
        <v>58.69</v>
      </c>
      <c r="Q3243" t="s">
        <v>8316</v>
      </c>
      <c r="R3243" t="s">
        <v>8317</v>
      </c>
      <c r="S3243" s="9">
        <f t="shared" si="202"/>
        <v>41893.116550925923</v>
      </c>
      <c r="T3243" s="9">
        <f t="shared" si="203"/>
        <v>41926.082638888889</v>
      </c>
    </row>
    <row r="3244" spans="1:20" ht="29" x14ac:dyDescent="0.35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200"/>
        <v>127</v>
      </c>
      <c r="P3244">
        <f t="shared" si="201"/>
        <v>69.569999999999993</v>
      </c>
      <c r="Q3244" t="s">
        <v>8316</v>
      </c>
      <c r="R3244" t="s">
        <v>8317</v>
      </c>
      <c r="S3244" s="9">
        <f t="shared" si="202"/>
        <v>41871.547361111108</v>
      </c>
      <c r="T3244" s="9">
        <f t="shared" si="203"/>
        <v>41901.547361111108</v>
      </c>
    </row>
    <row r="3245" spans="1:20" ht="43.5" x14ac:dyDescent="0.3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200"/>
        <v>103</v>
      </c>
      <c r="P3245">
        <f t="shared" si="201"/>
        <v>115.87</v>
      </c>
      <c r="Q3245" t="s">
        <v>8316</v>
      </c>
      <c r="R3245" t="s">
        <v>8317</v>
      </c>
      <c r="S3245" s="9">
        <f t="shared" si="202"/>
        <v>42261.888449074067</v>
      </c>
      <c r="T3245" s="9">
        <f t="shared" si="203"/>
        <v>42285.791666666664</v>
      </c>
    </row>
    <row r="3246" spans="1:20" ht="43.5" x14ac:dyDescent="0.3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200"/>
        <v>103</v>
      </c>
      <c r="P3246">
        <f t="shared" si="201"/>
        <v>23.87</v>
      </c>
      <c r="Q3246" t="s">
        <v>8316</v>
      </c>
      <c r="R3246" t="s">
        <v>8317</v>
      </c>
      <c r="S3246" s="9">
        <f t="shared" si="202"/>
        <v>42675.485902777778</v>
      </c>
      <c r="T3246" s="9">
        <f t="shared" si="203"/>
        <v>42705.527569444443</v>
      </c>
    </row>
    <row r="3247" spans="1:20" ht="43.5" x14ac:dyDescent="0.3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200"/>
        <v>104</v>
      </c>
      <c r="P3247">
        <f t="shared" si="201"/>
        <v>81.13</v>
      </c>
      <c r="Q3247" t="s">
        <v>8316</v>
      </c>
      <c r="R3247" t="s">
        <v>8317</v>
      </c>
      <c r="S3247" s="9">
        <f t="shared" si="202"/>
        <v>42135.391874999994</v>
      </c>
      <c r="T3247" s="9">
        <f t="shared" si="203"/>
        <v>42166.874999999993</v>
      </c>
    </row>
    <row r="3248" spans="1:20" ht="43.5" x14ac:dyDescent="0.3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200"/>
        <v>111</v>
      </c>
      <c r="P3248">
        <f t="shared" si="201"/>
        <v>57.63</v>
      </c>
      <c r="Q3248" t="s">
        <v>8316</v>
      </c>
      <c r="R3248" t="s">
        <v>8317</v>
      </c>
      <c r="S3248" s="9">
        <f t="shared" si="202"/>
        <v>42230.263888888883</v>
      </c>
      <c r="T3248" s="9">
        <f t="shared" si="203"/>
        <v>42258.957638888889</v>
      </c>
    </row>
    <row r="3249" spans="1:20" ht="43.5" x14ac:dyDescent="0.35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200"/>
        <v>106</v>
      </c>
      <c r="P3249">
        <f t="shared" si="201"/>
        <v>46.43</v>
      </c>
      <c r="Q3249" t="s">
        <v>8316</v>
      </c>
      <c r="R3249" t="s">
        <v>8317</v>
      </c>
      <c r="S3249" s="9">
        <f t="shared" si="202"/>
        <v>42167.22583333333</v>
      </c>
      <c r="T3249" s="9">
        <f t="shared" si="203"/>
        <v>42197.22583333333</v>
      </c>
    </row>
    <row r="3250" spans="1:20" ht="29" x14ac:dyDescent="0.35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200"/>
        <v>101</v>
      </c>
      <c r="P3250">
        <f t="shared" si="201"/>
        <v>60.48</v>
      </c>
      <c r="Q3250" t="s">
        <v>8316</v>
      </c>
      <c r="R3250" t="s">
        <v>8317</v>
      </c>
      <c r="S3250" s="9">
        <f t="shared" si="202"/>
        <v>42068.68005787037</v>
      </c>
      <c r="T3250" s="9">
        <f t="shared" si="203"/>
        <v>42098.638391203705</v>
      </c>
    </row>
    <row r="3251" spans="1:20" ht="43.5" x14ac:dyDescent="0.35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200"/>
        <v>105</v>
      </c>
      <c r="P3251">
        <f t="shared" si="201"/>
        <v>65.58</v>
      </c>
      <c r="Q3251" t="s">
        <v>8316</v>
      </c>
      <c r="R3251" t="s">
        <v>8317</v>
      </c>
      <c r="S3251" s="9">
        <f t="shared" si="202"/>
        <v>42145.538356481477</v>
      </c>
      <c r="T3251" s="9">
        <f t="shared" si="203"/>
        <v>42175.538356481477</v>
      </c>
    </row>
    <row r="3252" spans="1:20" ht="43.5" x14ac:dyDescent="0.35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200"/>
        <v>102</v>
      </c>
      <c r="P3252">
        <f t="shared" si="201"/>
        <v>119.19</v>
      </c>
      <c r="Q3252" t="s">
        <v>8316</v>
      </c>
      <c r="R3252" t="s">
        <v>8317</v>
      </c>
      <c r="S3252" s="9">
        <f t="shared" si="202"/>
        <v>41918.533842592587</v>
      </c>
      <c r="T3252" s="9">
        <f t="shared" si="203"/>
        <v>41948.575509259259</v>
      </c>
    </row>
    <row r="3253" spans="1:20" ht="43.5" x14ac:dyDescent="0.35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200"/>
        <v>111</v>
      </c>
      <c r="P3253">
        <f t="shared" si="201"/>
        <v>83.05</v>
      </c>
      <c r="Q3253" t="s">
        <v>8316</v>
      </c>
      <c r="R3253" t="s">
        <v>8317</v>
      </c>
      <c r="S3253" s="9">
        <f t="shared" si="202"/>
        <v>42146.52275462963</v>
      </c>
      <c r="T3253" s="9">
        <f t="shared" si="203"/>
        <v>42176.52275462963</v>
      </c>
    </row>
    <row r="3254" spans="1:20" ht="29" x14ac:dyDescent="0.35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200"/>
        <v>128</v>
      </c>
      <c r="P3254">
        <f t="shared" si="201"/>
        <v>57.52</v>
      </c>
      <c r="Q3254" t="s">
        <v>8316</v>
      </c>
      <c r="R3254" t="s">
        <v>8317</v>
      </c>
      <c r="S3254" s="9">
        <f t="shared" si="202"/>
        <v>42590.264351851853</v>
      </c>
      <c r="T3254" s="9">
        <f t="shared" si="203"/>
        <v>42620.264351851853</v>
      </c>
    </row>
    <row r="3255" spans="1:20" ht="29" x14ac:dyDescent="0.3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200"/>
        <v>102</v>
      </c>
      <c r="P3255">
        <f t="shared" si="201"/>
        <v>177.09</v>
      </c>
      <c r="Q3255" t="s">
        <v>8316</v>
      </c>
      <c r="R3255" t="s">
        <v>8317</v>
      </c>
      <c r="S3255" s="9">
        <f t="shared" si="202"/>
        <v>42602.368379629632</v>
      </c>
      <c r="T3255" s="9">
        <f t="shared" si="203"/>
        <v>42620.947916666664</v>
      </c>
    </row>
    <row r="3256" spans="1:20" ht="43.5" x14ac:dyDescent="0.35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200"/>
        <v>101</v>
      </c>
      <c r="P3256">
        <f t="shared" si="201"/>
        <v>70.77</v>
      </c>
      <c r="Q3256" t="s">
        <v>8316</v>
      </c>
      <c r="R3256" t="s">
        <v>8317</v>
      </c>
      <c r="S3256" s="9">
        <f t="shared" si="202"/>
        <v>42058.877418981479</v>
      </c>
      <c r="T3256" s="9">
        <f t="shared" si="203"/>
        <v>42088.835752314808</v>
      </c>
    </row>
    <row r="3257" spans="1:20" ht="43.5" x14ac:dyDescent="0.35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200"/>
        <v>175</v>
      </c>
      <c r="P3257">
        <f t="shared" si="201"/>
        <v>29.17</v>
      </c>
      <c r="Q3257" t="s">
        <v>8316</v>
      </c>
      <c r="R3257" t="s">
        <v>8317</v>
      </c>
      <c r="S3257" s="9">
        <f t="shared" si="202"/>
        <v>41889.559895833328</v>
      </c>
      <c r="T3257" s="9">
        <f t="shared" si="203"/>
        <v>41919.559895833328</v>
      </c>
    </row>
    <row r="3258" spans="1:20" ht="29" x14ac:dyDescent="0.3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200"/>
        <v>128</v>
      </c>
      <c r="P3258">
        <f t="shared" si="201"/>
        <v>72.760000000000005</v>
      </c>
      <c r="Q3258" t="s">
        <v>8316</v>
      </c>
      <c r="R3258" t="s">
        <v>8317</v>
      </c>
      <c r="S3258" s="9">
        <f t="shared" si="202"/>
        <v>42144.365474537037</v>
      </c>
      <c r="T3258" s="9">
        <f t="shared" si="203"/>
        <v>42165.957638888889</v>
      </c>
    </row>
    <row r="3259" spans="1:20" ht="43.5" x14ac:dyDescent="0.35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200"/>
        <v>106</v>
      </c>
      <c r="P3259">
        <f t="shared" si="201"/>
        <v>51.85</v>
      </c>
      <c r="Q3259" t="s">
        <v>8316</v>
      </c>
      <c r="R3259" t="s">
        <v>8317</v>
      </c>
      <c r="S3259" s="9">
        <f t="shared" si="202"/>
        <v>42758.351296296292</v>
      </c>
      <c r="T3259" s="9">
        <f t="shared" si="203"/>
        <v>42788.351296296292</v>
      </c>
    </row>
    <row r="3260" spans="1:20" ht="29" x14ac:dyDescent="0.35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200"/>
        <v>105</v>
      </c>
      <c r="P3260">
        <f t="shared" si="201"/>
        <v>98.2</v>
      </c>
      <c r="Q3260" t="s">
        <v>8316</v>
      </c>
      <c r="R3260" t="s">
        <v>8317</v>
      </c>
      <c r="S3260" s="9">
        <f t="shared" si="202"/>
        <v>41982.678946759253</v>
      </c>
      <c r="T3260" s="9">
        <f t="shared" si="203"/>
        <v>42012.678946759253</v>
      </c>
    </row>
    <row r="3261" spans="1:20" ht="43.5" x14ac:dyDescent="0.35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200"/>
        <v>106</v>
      </c>
      <c r="P3261">
        <f t="shared" si="201"/>
        <v>251.74</v>
      </c>
      <c r="Q3261" t="s">
        <v>8316</v>
      </c>
      <c r="R3261" t="s">
        <v>8317</v>
      </c>
      <c r="S3261" s="9">
        <f t="shared" si="202"/>
        <v>42614.552604166667</v>
      </c>
      <c r="T3261" s="9">
        <f t="shared" si="203"/>
        <v>42643.957638888889</v>
      </c>
    </row>
    <row r="3262" spans="1:20" ht="43.5" x14ac:dyDescent="0.3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200"/>
        <v>109</v>
      </c>
      <c r="P3262">
        <f t="shared" si="201"/>
        <v>74.819999999999993</v>
      </c>
      <c r="Q3262" t="s">
        <v>8316</v>
      </c>
      <c r="R3262" t="s">
        <v>8317</v>
      </c>
      <c r="S3262" s="9">
        <f t="shared" si="202"/>
        <v>42303.464328703696</v>
      </c>
      <c r="T3262" s="9">
        <f t="shared" si="203"/>
        <v>42338.505995370368</v>
      </c>
    </row>
    <row r="3263" spans="1:20" ht="43.5" x14ac:dyDescent="0.3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200"/>
        <v>100</v>
      </c>
      <c r="P3263">
        <f t="shared" si="201"/>
        <v>67.650000000000006</v>
      </c>
      <c r="Q3263" t="s">
        <v>8316</v>
      </c>
      <c r="R3263" t="s">
        <v>8317</v>
      </c>
      <c r="S3263" s="9">
        <f t="shared" si="202"/>
        <v>42171.517083333332</v>
      </c>
      <c r="T3263" s="9">
        <f t="shared" si="203"/>
        <v>42201.517083333332</v>
      </c>
    </row>
    <row r="3264" spans="1:20" ht="29" x14ac:dyDescent="0.35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200"/>
        <v>103</v>
      </c>
      <c r="P3264">
        <f t="shared" si="201"/>
        <v>93.81</v>
      </c>
      <c r="Q3264" t="s">
        <v>8316</v>
      </c>
      <c r="R3264" t="s">
        <v>8317</v>
      </c>
      <c r="S3264" s="9">
        <f t="shared" si="202"/>
        <v>41964.107199074067</v>
      </c>
      <c r="T3264" s="9">
        <f t="shared" si="203"/>
        <v>41994.958333333336</v>
      </c>
    </row>
    <row r="3265" spans="1:20" ht="29" x14ac:dyDescent="0.35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200"/>
        <v>112</v>
      </c>
      <c r="P3265">
        <f t="shared" si="201"/>
        <v>41.24</v>
      </c>
      <c r="Q3265" t="s">
        <v>8316</v>
      </c>
      <c r="R3265" t="s">
        <v>8317</v>
      </c>
      <c r="S3265" s="9">
        <f t="shared" si="202"/>
        <v>42284.30773148148</v>
      </c>
      <c r="T3265" s="9">
        <f t="shared" si="203"/>
        <v>42307.666666666664</v>
      </c>
    </row>
    <row r="3266" spans="1:20" ht="29" x14ac:dyDescent="0.35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ref="O3266:O3329" si="204">ROUND((E3266/D3266)*100,0)</f>
        <v>103</v>
      </c>
      <c r="P3266">
        <f t="shared" ref="P3266:P3329" si="205">ROUND(E3266/L3266,2)</f>
        <v>52.55</v>
      </c>
      <c r="Q3266" t="s">
        <v>8316</v>
      </c>
      <c r="R3266" t="s">
        <v>8317</v>
      </c>
      <c r="S3266" s="9">
        <f t="shared" si="202"/>
        <v>42016.591874999998</v>
      </c>
      <c r="T3266" s="9">
        <f t="shared" si="203"/>
        <v>42032.708333333336</v>
      </c>
    </row>
    <row r="3267" spans="1:20" ht="43.5" x14ac:dyDescent="0.3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si="204"/>
        <v>164</v>
      </c>
      <c r="P3267">
        <f t="shared" si="205"/>
        <v>70.290000000000006</v>
      </c>
      <c r="Q3267" t="s">
        <v>8316</v>
      </c>
      <c r="R3267" t="s">
        <v>8317</v>
      </c>
      <c r="S3267" s="9">
        <f t="shared" ref="S3267:S3330" si="206">(J3267/86400)+25569+(-5/24)</f>
        <v>42311.503645833327</v>
      </c>
      <c r="T3267" s="9">
        <f t="shared" ref="T3267:T3330" si="207">(I3267/86400)+25569+(-5/24)</f>
        <v>42341.499999999993</v>
      </c>
    </row>
    <row r="3268" spans="1:20" ht="43.5" x14ac:dyDescent="0.3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204"/>
        <v>131</v>
      </c>
      <c r="P3268">
        <f t="shared" si="205"/>
        <v>48.33</v>
      </c>
      <c r="Q3268" t="s">
        <v>8316</v>
      </c>
      <c r="R3268" t="s">
        <v>8317</v>
      </c>
      <c r="S3268" s="9">
        <f t="shared" si="206"/>
        <v>42136.327800925923</v>
      </c>
      <c r="T3268" s="9">
        <f t="shared" si="207"/>
        <v>42167.666666666664</v>
      </c>
    </row>
    <row r="3269" spans="1:20" ht="43.5" x14ac:dyDescent="0.35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204"/>
        <v>102</v>
      </c>
      <c r="P3269">
        <f t="shared" si="205"/>
        <v>53.18</v>
      </c>
      <c r="Q3269" t="s">
        <v>8316</v>
      </c>
      <c r="R3269" t="s">
        <v>8317</v>
      </c>
      <c r="S3269" s="9">
        <f t="shared" si="206"/>
        <v>42172.549305555549</v>
      </c>
      <c r="T3269" s="9">
        <f t="shared" si="207"/>
        <v>42202.549305555549</v>
      </c>
    </row>
    <row r="3270" spans="1:20" ht="43.5" x14ac:dyDescent="0.3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204"/>
        <v>128</v>
      </c>
      <c r="P3270">
        <f t="shared" si="205"/>
        <v>60.95</v>
      </c>
      <c r="Q3270" t="s">
        <v>8316</v>
      </c>
      <c r="R3270" t="s">
        <v>8317</v>
      </c>
      <c r="S3270" s="9">
        <f t="shared" si="206"/>
        <v>42590.695925925924</v>
      </c>
      <c r="T3270" s="9">
        <f t="shared" si="207"/>
        <v>42606.695925925924</v>
      </c>
    </row>
    <row r="3271" spans="1:20" ht="43.5" x14ac:dyDescent="0.3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204"/>
        <v>102</v>
      </c>
      <c r="P3271">
        <f t="shared" si="205"/>
        <v>116</v>
      </c>
      <c r="Q3271" t="s">
        <v>8316</v>
      </c>
      <c r="R3271" t="s">
        <v>8317</v>
      </c>
      <c r="S3271" s="9">
        <f t="shared" si="206"/>
        <v>42137.187465277777</v>
      </c>
      <c r="T3271" s="9">
        <f t="shared" si="207"/>
        <v>42171.249999999993</v>
      </c>
    </row>
    <row r="3272" spans="1:20" ht="43.5" x14ac:dyDescent="0.35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204"/>
        <v>102</v>
      </c>
      <c r="P3272">
        <f t="shared" si="205"/>
        <v>61</v>
      </c>
      <c r="Q3272" t="s">
        <v>8316</v>
      </c>
      <c r="R3272" t="s">
        <v>8317</v>
      </c>
      <c r="S3272" s="9">
        <f t="shared" si="206"/>
        <v>42167.324826388889</v>
      </c>
      <c r="T3272" s="9">
        <f t="shared" si="207"/>
        <v>42197.324826388889</v>
      </c>
    </row>
    <row r="3273" spans="1:20" x14ac:dyDescent="0.35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204"/>
        <v>130</v>
      </c>
      <c r="P3273">
        <f t="shared" si="205"/>
        <v>38.24</v>
      </c>
      <c r="Q3273" t="s">
        <v>8316</v>
      </c>
      <c r="R3273" t="s">
        <v>8317</v>
      </c>
      <c r="S3273" s="9">
        <f t="shared" si="206"/>
        <v>41915.22887731481</v>
      </c>
      <c r="T3273" s="9">
        <f t="shared" si="207"/>
        <v>41945.270543981482</v>
      </c>
    </row>
    <row r="3274" spans="1:20" ht="43.5" x14ac:dyDescent="0.3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204"/>
        <v>154</v>
      </c>
      <c r="P3274">
        <f t="shared" si="205"/>
        <v>106.5</v>
      </c>
      <c r="Q3274" t="s">
        <v>8316</v>
      </c>
      <c r="R3274" t="s">
        <v>8317</v>
      </c>
      <c r="S3274" s="9">
        <f t="shared" si="206"/>
        <v>42284.291770833333</v>
      </c>
      <c r="T3274" s="9">
        <f t="shared" si="207"/>
        <v>42314.333437499998</v>
      </c>
    </row>
    <row r="3275" spans="1:20" ht="43.5" x14ac:dyDescent="0.35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204"/>
        <v>107</v>
      </c>
      <c r="P3275">
        <f t="shared" si="205"/>
        <v>204.57</v>
      </c>
      <c r="Q3275" t="s">
        <v>8316</v>
      </c>
      <c r="R3275" t="s">
        <v>8317</v>
      </c>
      <c r="S3275" s="9">
        <f t="shared" si="206"/>
        <v>42611.5930787037</v>
      </c>
      <c r="T3275" s="9">
        <f t="shared" si="207"/>
        <v>42627.583333333336</v>
      </c>
    </row>
    <row r="3276" spans="1:20" ht="43.5" x14ac:dyDescent="0.3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204"/>
        <v>101</v>
      </c>
      <c r="P3276">
        <f t="shared" si="205"/>
        <v>54.91</v>
      </c>
      <c r="Q3276" t="s">
        <v>8316</v>
      </c>
      <c r="R3276" t="s">
        <v>8317</v>
      </c>
      <c r="S3276" s="9">
        <f t="shared" si="206"/>
        <v>42400.496203703697</v>
      </c>
      <c r="T3276" s="9">
        <f t="shared" si="207"/>
        <v>42444.666666666664</v>
      </c>
    </row>
    <row r="3277" spans="1:20" ht="43.5" x14ac:dyDescent="0.35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204"/>
        <v>100</v>
      </c>
      <c r="P3277">
        <f t="shared" si="205"/>
        <v>150.41999999999999</v>
      </c>
      <c r="Q3277" t="s">
        <v>8316</v>
      </c>
      <c r="R3277" t="s">
        <v>8317</v>
      </c>
      <c r="S3277" s="9">
        <f t="shared" si="206"/>
        <v>42017.672118055554</v>
      </c>
      <c r="T3277" s="9">
        <f t="shared" si="207"/>
        <v>42043.979166666664</v>
      </c>
    </row>
    <row r="3278" spans="1:20" ht="43.5" x14ac:dyDescent="0.35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204"/>
        <v>117</v>
      </c>
      <c r="P3278">
        <f t="shared" si="205"/>
        <v>52.58</v>
      </c>
      <c r="Q3278" t="s">
        <v>8316</v>
      </c>
      <c r="R3278" t="s">
        <v>8317</v>
      </c>
      <c r="S3278" s="9">
        <f t="shared" si="206"/>
        <v>42426.741655092592</v>
      </c>
      <c r="T3278" s="9">
        <f t="shared" si="207"/>
        <v>42460.957638888889</v>
      </c>
    </row>
    <row r="3279" spans="1:20" ht="43.5" x14ac:dyDescent="0.35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204"/>
        <v>109</v>
      </c>
      <c r="P3279">
        <f t="shared" si="205"/>
        <v>54.3</v>
      </c>
      <c r="Q3279" t="s">
        <v>8316</v>
      </c>
      <c r="R3279" t="s">
        <v>8317</v>
      </c>
      <c r="S3279" s="9">
        <f t="shared" si="206"/>
        <v>41931.474606481475</v>
      </c>
      <c r="T3279" s="9">
        <f t="shared" si="207"/>
        <v>41961.516273148147</v>
      </c>
    </row>
    <row r="3280" spans="1:20" ht="43.5" x14ac:dyDescent="0.35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204"/>
        <v>103</v>
      </c>
      <c r="P3280">
        <f t="shared" si="205"/>
        <v>76.03</v>
      </c>
      <c r="Q3280" t="s">
        <v>8316</v>
      </c>
      <c r="R3280" t="s">
        <v>8317</v>
      </c>
      <c r="S3280" s="9">
        <f t="shared" si="206"/>
        <v>42124.640081018515</v>
      </c>
      <c r="T3280" s="9">
        <f t="shared" si="207"/>
        <v>42154.640081018515</v>
      </c>
    </row>
    <row r="3281" spans="1:20" ht="43.5" x14ac:dyDescent="0.35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204"/>
        <v>114</v>
      </c>
      <c r="P3281">
        <f t="shared" si="205"/>
        <v>105.21</v>
      </c>
      <c r="Q3281" t="s">
        <v>8316</v>
      </c>
      <c r="R3281" t="s">
        <v>8317</v>
      </c>
      <c r="S3281" s="9">
        <f t="shared" si="206"/>
        <v>42430.894201388888</v>
      </c>
      <c r="T3281" s="9">
        <f t="shared" si="207"/>
        <v>42460.852534722224</v>
      </c>
    </row>
    <row r="3282" spans="1:20" ht="43.5" x14ac:dyDescent="0.35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204"/>
        <v>103</v>
      </c>
      <c r="P3282">
        <f t="shared" si="205"/>
        <v>68.67</v>
      </c>
      <c r="Q3282" t="s">
        <v>8316</v>
      </c>
      <c r="R3282" t="s">
        <v>8317</v>
      </c>
      <c r="S3282" s="9">
        <f t="shared" si="206"/>
        <v>42121.548587962963</v>
      </c>
      <c r="T3282" s="9">
        <f t="shared" si="207"/>
        <v>42155.999999999993</v>
      </c>
    </row>
    <row r="3283" spans="1:20" ht="29" x14ac:dyDescent="0.35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204"/>
        <v>122</v>
      </c>
      <c r="P3283">
        <f t="shared" si="205"/>
        <v>129.36000000000001</v>
      </c>
      <c r="Q3283" t="s">
        <v>8316</v>
      </c>
      <c r="R3283" t="s">
        <v>8317</v>
      </c>
      <c r="S3283" s="9">
        <f t="shared" si="206"/>
        <v>42218.811400462961</v>
      </c>
      <c r="T3283" s="9">
        <f t="shared" si="207"/>
        <v>42248.811400462961</v>
      </c>
    </row>
    <row r="3284" spans="1:20" ht="43.5" x14ac:dyDescent="0.35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204"/>
        <v>103</v>
      </c>
      <c r="P3284">
        <f t="shared" si="205"/>
        <v>134.26</v>
      </c>
      <c r="Q3284" t="s">
        <v>8316</v>
      </c>
      <c r="R3284" t="s">
        <v>8317</v>
      </c>
      <c r="S3284" s="9">
        <f t="shared" si="206"/>
        <v>42444.985972222225</v>
      </c>
      <c r="T3284" s="9">
        <f t="shared" si="207"/>
        <v>42488.985972222225</v>
      </c>
    </row>
    <row r="3285" spans="1:20" ht="43.5" x14ac:dyDescent="0.35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204"/>
        <v>105</v>
      </c>
      <c r="P3285">
        <f t="shared" si="205"/>
        <v>17.829999999999998</v>
      </c>
      <c r="Q3285" t="s">
        <v>8316</v>
      </c>
      <c r="R3285" t="s">
        <v>8317</v>
      </c>
      <c r="S3285" s="9">
        <f t="shared" si="206"/>
        <v>42379.535856481474</v>
      </c>
      <c r="T3285" s="9">
        <f t="shared" si="207"/>
        <v>42410.666666666664</v>
      </c>
    </row>
    <row r="3286" spans="1:20" ht="43.5" x14ac:dyDescent="0.3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204"/>
        <v>102</v>
      </c>
      <c r="P3286">
        <f t="shared" si="205"/>
        <v>203.2</v>
      </c>
      <c r="Q3286" t="s">
        <v>8316</v>
      </c>
      <c r="R3286" t="s">
        <v>8317</v>
      </c>
      <c r="S3286" s="9">
        <f t="shared" si="206"/>
        <v>42380.676539351851</v>
      </c>
      <c r="T3286" s="9">
        <f t="shared" si="207"/>
        <v>42398.040972222218</v>
      </c>
    </row>
    <row r="3287" spans="1:20" x14ac:dyDescent="0.35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204"/>
        <v>112</v>
      </c>
      <c r="P3287">
        <f t="shared" si="205"/>
        <v>69.19</v>
      </c>
      <c r="Q3287" t="s">
        <v>8316</v>
      </c>
      <c r="R3287" t="s">
        <v>8317</v>
      </c>
      <c r="S3287" s="9">
        <f t="shared" si="206"/>
        <v>42762.734097222223</v>
      </c>
      <c r="T3287" s="9">
        <f t="shared" si="207"/>
        <v>42793.999999999993</v>
      </c>
    </row>
    <row r="3288" spans="1:20" ht="43.5" x14ac:dyDescent="0.35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204"/>
        <v>102</v>
      </c>
      <c r="P3288">
        <f t="shared" si="205"/>
        <v>125.12</v>
      </c>
      <c r="Q3288" t="s">
        <v>8316</v>
      </c>
      <c r="R3288" t="s">
        <v>8317</v>
      </c>
      <c r="S3288" s="9">
        <f t="shared" si="206"/>
        <v>42567.631736111107</v>
      </c>
      <c r="T3288" s="9">
        <f t="shared" si="207"/>
        <v>42597.631736111107</v>
      </c>
    </row>
    <row r="3289" spans="1:20" ht="29" x14ac:dyDescent="0.35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204"/>
        <v>100</v>
      </c>
      <c r="P3289">
        <f t="shared" si="205"/>
        <v>73.53</v>
      </c>
      <c r="Q3289" t="s">
        <v>8316</v>
      </c>
      <c r="R3289" t="s">
        <v>8317</v>
      </c>
      <c r="S3289" s="9">
        <f t="shared" si="206"/>
        <v>42311.541990740741</v>
      </c>
      <c r="T3289" s="9">
        <f t="shared" si="207"/>
        <v>42336.541990740741</v>
      </c>
    </row>
    <row r="3290" spans="1:20" ht="43.5" x14ac:dyDescent="0.35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204"/>
        <v>100</v>
      </c>
      <c r="P3290">
        <f t="shared" si="205"/>
        <v>48.44</v>
      </c>
      <c r="Q3290" t="s">
        <v>8316</v>
      </c>
      <c r="R3290" t="s">
        <v>8317</v>
      </c>
      <c r="S3290" s="9">
        <f t="shared" si="206"/>
        <v>42505.566145833327</v>
      </c>
      <c r="T3290" s="9">
        <f t="shared" si="207"/>
        <v>42541.749999999993</v>
      </c>
    </row>
    <row r="3291" spans="1:20" ht="43.5" x14ac:dyDescent="0.35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204"/>
        <v>133</v>
      </c>
      <c r="P3291">
        <f t="shared" si="205"/>
        <v>26.61</v>
      </c>
      <c r="Q3291" t="s">
        <v>8316</v>
      </c>
      <c r="R3291" t="s">
        <v>8317</v>
      </c>
      <c r="S3291" s="9">
        <f t="shared" si="206"/>
        <v>42758.159745370365</v>
      </c>
      <c r="T3291" s="9">
        <f t="shared" si="207"/>
        <v>42786.159745370365</v>
      </c>
    </row>
    <row r="3292" spans="1:20" ht="58" x14ac:dyDescent="0.3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204"/>
        <v>121</v>
      </c>
      <c r="P3292">
        <f t="shared" si="205"/>
        <v>33.67</v>
      </c>
      <c r="Q3292" t="s">
        <v>8316</v>
      </c>
      <c r="R3292" t="s">
        <v>8317</v>
      </c>
      <c r="S3292" s="9">
        <f t="shared" si="206"/>
        <v>42775.306608796294</v>
      </c>
      <c r="T3292" s="9">
        <f t="shared" si="207"/>
        <v>42805.306608796294</v>
      </c>
    </row>
    <row r="3293" spans="1:20" ht="43.5" x14ac:dyDescent="0.35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204"/>
        <v>114</v>
      </c>
      <c r="P3293">
        <f t="shared" si="205"/>
        <v>40.71</v>
      </c>
      <c r="Q3293" t="s">
        <v>8316</v>
      </c>
      <c r="R3293" t="s">
        <v>8317</v>
      </c>
      <c r="S3293" s="9">
        <f t="shared" si="206"/>
        <v>42232.494212962956</v>
      </c>
      <c r="T3293" s="9">
        <f t="shared" si="207"/>
        <v>42263.957638888889</v>
      </c>
    </row>
    <row r="3294" spans="1:20" ht="43.5" x14ac:dyDescent="0.3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204"/>
        <v>286</v>
      </c>
      <c r="P3294">
        <f t="shared" si="205"/>
        <v>19.27</v>
      </c>
      <c r="Q3294" t="s">
        <v>8316</v>
      </c>
      <c r="R3294" t="s">
        <v>8317</v>
      </c>
      <c r="S3294" s="9">
        <f t="shared" si="206"/>
        <v>42282.561898148146</v>
      </c>
      <c r="T3294" s="9">
        <f t="shared" si="207"/>
        <v>42342.603564814817</v>
      </c>
    </row>
    <row r="3295" spans="1:20" ht="43.5" x14ac:dyDescent="0.35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204"/>
        <v>170</v>
      </c>
      <c r="P3295">
        <f t="shared" si="205"/>
        <v>84.29</v>
      </c>
      <c r="Q3295" t="s">
        <v>8316</v>
      </c>
      <c r="R3295" t="s">
        <v>8317</v>
      </c>
      <c r="S3295" s="9">
        <f t="shared" si="206"/>
        <v>42768.217037037037</v>
      </c>
      <c r="T3295" s="9">
        <f t="shared" si="207"/>
        <v>42798.217037037037</v>
      </c>
    </row>
    <row r="3296" spans="1:20" ht="43.5" x14ac:dyDescent="0.35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204"/>
        <v>118</v>
      </c>
      <c r="P3296">
        <f t="shared" si="205"/>
        <v>29.58</v>
      </c>
      <c r="Q3296" t="s">
        <v>8316</v>
      </c>
      <c r="R3296" t="s">
        <v>8317</v>
      </c>
      <c r="S3296" s="9">
        <f t="shared" si="206"/>
        <v>42141.33280092592</v>
      </c>
      <c r="T3296" s="9">
        <f t="shared" si="207"/>
        <v>42171.33280092592</v>
      </c>
    </row>
    <row r="3297" spans="1:20" ht="43.5" x14ac:dyDescent="0.35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204"/>
        <v>103</v>
      </c>
      <c r="P3297">
        <f t="shared" si="205"/>
        <v>26.67</v>
      </c>
      <c r="Q3297" t="s">
        <v>8316</v>
      </c>
      <c r="R3297" t="s">
        <v>8317</v>
      </c>
      <c r="S3297" s="9">
        <f t="shared" si="206"/>
        <v>42609.234131944446</v>
      </c>
      <c r="T3297" s="9">
        <f t="shared" si="207"/>
        <v>42639.234131944446</v>
      </c>
    </row>
    <row r="3298" spans="1:20" ht="43.5" x14ac:dyDescent="0.35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204"/>
        <v>144</v>
      </c>
      <c r="P3298">
        <f t="shared" si="205"/>
        <v>45.98</v>
      </c>
      <c r="Q3298" t="s">
        <v>8316</v>
      </c>
      <c r="R3298" t="s">
        <v>8317</v>
      </c>
      <c r="S3298" s="9">
        <f t="shared" si="206"/>
        <v>42309.54828703704</v>
      </c>
      <c r="T3298" s="9">
        <f t="shared" si="207"/>
        <v>42330.708333333336</v>
      </c>
    </row>
    <row r="3299" spans="1:20" ht="43.5" x14ac:dyDescent="0.3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204"/>
        <v>100</v>
      </c>
      <c r="P3299">
        <f t="shared" si="205"/>
        <v>125.09</v>
      </c>
      <c r="Q3299" t="s">
        <v>8316</v>
      </c>
      <c r="R3299" t="s">
        <v>8317</v>
      </c>
      <c r="S3299" s="9">
        <f t="shared" si="206"/>
        <v>42193.563148148147</v>
      </c>
      <c r="T3299" s="9">
        <f t="shared" si="207"/>
        <v>42212.749305555553</v>
      </c>
    </row>
    <row r="3300" spans="1:20" ht="43.5" x14ac:dyDescent="0.35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204"/>
        <v>102</v>
      </c>
      <c r="P3300">
        <f t="shared" si="205"/>
        <v>141.29</v>
      </c>
      <c r="Q3300" t="s">
        <v>8316</v>
      </c>
      <c r="R3300" t="s">
        <v>8317</v>
      </c>
      <c r="S3300" s="9">
        <f t="shared" si="206"/>
        <v>42239.749629629623</v>
      </c>
      <c r="T3300" s="9">
        <f t="shared" si="207"/>
        <v>42259.791666666664</v>
      </c>
    </row>
    <row r="3301" spans="1:20" ht="43.5" x14ac:dyDescent="0.35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204"/>
        <v>116</v>
      </c>
      <c r="P3301">
        <f t="shared" si="205"/>
        <v>55.33</v>
      </c>
      <c r="Q3301" t="s">
        <v>8316</v>
      </c>
      <c r="R3301" t="s">
        <v>8317</v>
      </c>
      <c r="S3301" s="9">
        <f t="shared" si="206"/>
        <v>42261.709062499998</v>
      </c>
      <c r="T3301" s="9">
        <f t="shared" si="207"/>
        <v>42291.709062499998</v>
      </c>
    </row>
    <row r="3302" spans="1:20" ht="29" x14ac:dyDescent="0.3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204"/>
        <v>136</v>
      </c>
      <c r="P3302">
        <f t="shared" si="205"/>
        <v>46.42</v>
      </c>
      <c r="Q3302" t="s">
        <v>8316</v>
      </c>
      <c r="R3302" t="s">
        <v>8317</v>
      </c>
      <c r="S3302" s="9">
        <f t="shared" si="206"/>
        <v>42102.535439814812</v>
      </c>
      <c r="T3302" s="9">
        <f t="shared" si="207"/>
        <v>42123.535439814812</v>
      </c>
    </row>
    <row r="3303" spans="1:20" ht="43.5" x14ac:dyDescent="0.35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204"/>
        <v>133</v>
      </c>
      <c r="P3303">
        <f t="shared" si="205"/>
        <v>57.2</v>
      </c>
      <c r="Q3303" t="s">
        <v>8316</v>
      </c>
      <c r="R3303" t="s">
        <v>8317</v>
      </c>
      <c r="S3303" s="9">
        <f t="shared" si="206"/>
        <v>42538.527499999997</v>
      </c>
      <c r="T3303" s="9">
        <f t="shared" si="207"/>
        <v>42583.082638888889</v>
      </c>
    </row>
    <row r="3304" spans="1:20" x14ac:dyDescent="0.35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204"/>
        <v>103</v>
      </c>
      <c r="P3304">
        <f t="shared" si="205"/>
        <v>173.7</v>
      </c>
      <c r="Q3304" t="s">
        <v>8316</v>
      </c>
      <c r="R3304" t="s">
        <v>8317</v>
      </c>
      <c r="S3304" s="9">
        <f t="shared" si="206"/>
        <v>42681.143240740734</v>
      </c>
      <c r="T3304" s="9">
        <f t="shared" si="207"/>
        <v>42711.143240740734</v>
      </c>
    </row>
    <row r="3305" spans="1:20" ht="43.5" x14ac:dyDescent="0.35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204"/>
        <v>116</v>
      </c>
      <c r="P3305">
        <f t="shared" si="205"/>
        <v>59.6</v>
      </c>
      <c r="Q3305" t="s">
        <v>8316</v>
      </c>
      <c r="R3305" t="s">
        <v>8317</v>
      </c>
      <c r="S3305" s="9">
        <f t="shared" si="206"/>
        <v>42056.443101851844</v>
      </c>
      <c r="T3305" s="9">
        <f t="shared" si="207"/>
        <v>42091.401435185187</v>
      </c>
    </row>
    <row r="3306" spans="1:20" ht="43.5" x14ac:dyDescent="0.3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204"/>
        <v>105</v>
      </c>
      <c r="P3306">
        <f t="shared" si="205"/>
        <v>89.59</v>
      </c>
      <c r="Q3306" t="s">
        <v>8316</v>
      </c>
      <c r="R3306" t="s">
        <v>8317</v>
      </c>
      <c r="S3306" s="9">
        <f t="shared" si="206"/>
        <v>42696.41611111111</v>
      </c>
      <c r="T3306" s="9">
        <f t="shared" si="207"/>
        <v>42726.41611111111</v>
      </c>
    </row>
    <row r="3307" spans="1:20" ht="43.5" x14ac:dyDescent="0.35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204"/>
        <v>102</v>
      </c>
      <c r="P3307">
        <f t="shared" si="205"/>
        <v>204.05</v>
      </c>
      <c r="Q3307" t="s">
        <v>8316</v>
      </c>
      <c r="R3307" t="s">
        <v>8317</v>
      </c>
      <c r="S3307" s="9">
        <f t="shared" si="206"/>
        <v>42186.647546296292</v>
      </c>
      <c r="T3307" s="9">
        <f t="shared" si="207"/>
        <v>42216.647546296292</v>
      </c>
    </row>
    <row r="3308" spans="1:20" ht="43.5" x14ac:dyDescent="0.35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204"/>
        <v>175</v>
      </c>
      <c r="P3308">
        <f t="shared" si="205"/>
        <v>48.7</v>
      </c>
      <c r="Q3308" t="s">
        <v>8316</v>
      </c>
      <c r="R3308" t="s">
        <v>8317</v>
      </c>
      <c r="S3308" s="9">
        <f t="shared" si="206"/>
        <v>42493.010902777773</v>
      </c>
      <c r="T3308" s="9">
        <f t="shared" si="207"/>
        <v>42530.916666666664</v>
      </c>
    </row>
    <row r="3309" spans="1:20" ht="43.5" x14ac:dyDescent="0.35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204"/>
        <v>107</v>
      </c>
      <c r="P3309">
        <f t="shared" si="205"/>
        <v>53.34</v>
      </c>
      <c r="Q3309" t="s">
        <v>8316</v>
      </c>
      <c r="R3309" t="s">
        <v>8317</v>
      </c>
      <c r="S3309" s="9">
        <f t="shared" si="206"/>
        <v>42474.848831018513</v>
      </c>
      <c r="T3309" s="9">
        <f t="shared" si="207"/>
        <v>42504.848831018513</v>
      </c>
    </row>
    <row r="3310" spans="1:20" ht="43.5" x14ac:dyDescent="0.3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204"/>
        <v>122</v>
      </c>
      <c r="P3310">
        <f t="shared" si="205"/>
        <v>75.09</v>
      </c>
      <c r="Q3310" t="s">
        <v>8316</v>
      </c>
      <c r="R3310" t="s">
        <v>8317</v>
      </c>
      <c r="S3310" s="9">
        <f t="shared" si="206"/>
        <v>42452.668576388889</v>
      </c>
      <c r="T3310" s="9">
        <f t="shared" si="207"/>
        <v>42473.668576388889</v>
      </c>
    </row>
    <row r="3311" spans="1:20" ht="29" x14ac:dyDescent="0.35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204"/>
        <v>159</v>
      </c>
      <c r="P3311">
        <f t="shared" si="205"/>
        <v>18</v>
      </c>
      <c r="Q3311" t="s">
        <v>8316</v>
      </c>
      <c r="R3311" t="s">
        <v>8317</v>
      </c>
      <c r="S3311" s="9">
        <f t="shared" si="206"/>
        <v>42628.441874999997</v>
      </c>
      <c r="T3311" s="9">
        <f t="shared" si="207"/>
        <v>42659.441874999997</v>
      </c>
    </row>
    <row r="3312" spans="1:20" ht="29" x14ac:dyDescent="0.35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204"/>
        <v>100</v>
      </c>
      <c r="P3312">
        <f t="shared" si="205"/>
        <v>209.84</v>
      </c>
      <c r="Q3312" t="s">
        <v>8316</v>
      </c>
      <c r="R3312" t="s">
        <v>8317</v>
      </c>
      <c r="S3312" s="9">
        <f t="shared" si="206"/>
        <v>42253.720196759255</v>
      </c>
      <c r="T3312" s="9">
        <f t="shared" si="207"/>
        <v>42283.720196759255</v>
      </c>
    </row>
    <row r="3313" spans="1:20" ht="43.5" x14ac:dyDescent="0.3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204"/>
        <v>110</v>
      </c>
      <c r="P3313">
        <f t="shared" si="205"/>
        <v>61.02</v>
      </c>
      <c r="Q3313" t="s">
        <v>8316</v>
      </c>
      <c r="R3313" t="s">
        <v>8317</v>
      </c>
      <c r="S3313" s="9">
        <f t="shared" si="206"/>
        <v>42264.083449074074</v>
      </c>
      <c r="T3313" s="9">
        <f t="shared" si="207"/>
        <v>42294.083449074074</v>
      </c>
    </row>
    <row r="3314" spans="1:20" ht="43.5" x14ac:dyDescent="0.35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204"/>
        <v>100</v>
      </c>
      <c r="P3314">
        <f t="shared" si="205"/>
        <v>61</v>
      </c>
      <c r="Q3314" t="s">
        <v>8316</v>
      </c>
      <c r="R3314" t="s">
        <v>8317</v>
      </c>
      <c r="S3314" s="9">
        <f t="shared" si="206"/>
        <v>42664.601226851846</v>
      </c>
      <c r="T3314" s="9">
        <f t="shared" si="207"/>
        <v>42685.708333333336</v>
      </c>
    </row>
    <row r="3315" spans="1:20" ht="43.5" x14ac:dyDescent="0.3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204"/>
        <v>116</v>
      </c>
      <c r="P3315">
        <f t="shared" si="205"/>
        <v>80.03</v>
      </c>
      <c r="Q3315" t="s">
        <v>8316</v>
      </c>
      <c r="R3315" t="s">
        <v>8317</v>
      </c>
      <c r="S3315" s="9">
        <f t="shared" si="206"/>
        <v>42382.036076388882</v>
      </c>
      <c r="T3315" s="9">
        <f t="shared" si="207"/>
        <v>42395.833333333336</v>
      </c>
    </row>
    <row r="3316" spans="1:20" ht="43.5" x14ac:dyDescent="0.35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204"/>
        <v>211</v>
      </c>
      <c r="P3316">
        <f t="shared" si="205"/>
        <v>29.07</v>
      </c>
      <c r="Q3316" t="s">
        <v>8316</v>
      </c>
      <c r="R3316" t="s">
        <v>8317</v>
      </c>
      <c r="S3316" s="9">
        <f t="shared" si="206"/>
        <v>42105.059155092589</v>
      </c>
      <c r="T3316" s="9">
        <f t="shared" si="207"/>
        <v>42132.628472222219</v>
      </c>
    </row>
    <row r="3317" spans="1:20" ht="43.5" x14ac:dyDescent="0.3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204"/>
        <v>110</v>
      </c>
      <c r="P3317">
        <f t="shared" si="205"/>
        <v>49.44</v>
      </c>
      <c r="Q3317" t="s">
        <v>8316</v>
      </c>
      <c r="R3317" t="s">
        <v>8317</v>
      </c>
      <c r="S3317" s="9">
        <f t="shared" si="206"/>
        <v>42466.09538194444</v>
      </c>
      <c r="T3317" s="9">
        <f t="shared" si="207"/>
        <v>42496.09538194444</v>
      </c>
    </row>
    <row r="3318" spans="1:20" ht="58" x14ac:dyDescent="0.3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204"/>
        <v>100</v>
      </c>
      <c r="P3318">
        <f t="shared" si="205"/>
        <v>93.98</v>
      </c>
      <c r="Q3318" t="s">
        <v>8316</v>
      </c>
      <c r="R3318" t="s">
        <v>8317</v>
      </c>
      <c r="S3318" s="9">
        <f t="shared" si="206"/>
        <v>41826.662905092591</v>
      </c>
      <c r="T3318" s="9">
        <f t="shared" si="207"/>
        <v>41859.370833333327</v>
      </c>
    </row>
    <row r="3319" spans="1:20" ht="43.5" x14ac:dyDescent="0.3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204"/>
        <v>106</v>
      </c>
      <c r="P3319">
        <f t="shared" si="205"/>
        <v>61.94</v>
      </c>
      <c r="Q3319" t="s">
        <v>8316</v>
      </c>
      <c r="R3319" t="s">
        <v>8317</v>
      </c>
      <c r="S3319" s="9">
        <f t="shared" si="206"/>
        <v>42498.831296296295</v>
      </c>
      <c r="T3319" s="9">
        <f t="shared" si="207"/>
        <v>42528.831296296295</v>
      </c>
    </row>
    <row r="3320" spans="1:20" ht="29" x14ac:dyDescent="0.35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204"/>
        <v>126</v>
      </c>
      <c r="P3320">
        <f t="shared" si="205"/>
        <v>78.5</v>
      </c>
      <c r="Q3320" t="s">
        <v>8316</v>
      </c>
      <c r="R3320" t="s">
        <v>8317</v>
      </c>
      <c r="S3320" s="9">
        <f t="shared" si="206"/>
        <v>42431.093668981477</v>
      </c>
      <c r="T3320" s="9">
        <f t="shared" si="207"/>
        <v>42470.895833333336</v>
      </c>
    </row>
    <row r="3321" spans="1:20" ht="43.5" x14ac:dyDescent="0.35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9">
        <f t="shared" si="206"/>
        <v>41990.377152777779</v>
      </c>
      <c r="T3321" s="9">
        <f t="shared" si="207"/>
        <v>42035.377152777779</v>
      </c>
    </row>
    <row r="3322" spans="1:20" ht="43.5" x14ac:dyDescent="0.3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204"/>
        <v>101</v>
      </c>
      <c r="P3322">
        <f t="shared" si="205"/>
        <v>66.45</v>
      </c>
      <c r="Q3322" t="s">
        <v>8316</v>
      </c>
      <c r="R3322" t="s">
        <v>8317</v>
      </c>
      <c r="S3322" s="9">
        <f t="shared" si="206"/>
        <v>42512.837465277778</v>
      </c>
      <c r="T3322" s="9">
        <f t="shared" si="207"/>
        <v>42542.837465277778</v>
      </c>
    </row>
    <row r="3323" spans="1:20" ht="43.5" x14ac:dyDescent="0.35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204"/>
        <v>107</v>
      </c>
      <c r="P3323">
        <f t="shared" si="205"/>
        <v>35.799999999999997</v>
      </c>
      <c r="Q3323" t="s">
        <v>8316</v>
      </c>
      <c r="R3323" t="s">
        <v>8317</v>
      </c>
      <c r="S3323" s="9">
        <f t="shared" si="206"/>
        <v>41913.891956018517</v>
      </c>
      <c r="T3323" s="9">
        <f t="shared" si="207"/>
        <v>41927.957638888889</v>
      </c>
    </row>
    <row r="3324" spans="1:20" ht="43.5" x14ac:dyDescent="0.35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204"/>
        <v>102</v>
      </c>
      <c r="P3324">
        <f t="shared" si="205"/>
        <v>145.65</v>
      </c>
      <c r="Q3324" t="s">
        <v>8316</v>
      </c>
      <c r="R3324" t="s">
        <v>8317</v>
      </c>
      <c r="S3324" s="9">
        <f t="shared" si="206"/>
        <v>42520.802037037036</v>
      </c>
      <c r="T3324" s="9">
        <f t="shared" si="207"/>
        <v>42542.954861111109</v>
      </c>
    </row>
    <row r="3325" spans="1:20" ht="43.5" x14ac:dyDescent="0.35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204"/>
        <v>126</v>
      </c>
      <c r="P3325">
        <f t="shared" si="205"/>
        <v>25.69</v>
      </c>
      <c r="Q3325" t="s">
        <v>8316</v>
      </c>
      <c r="R3325" t="s">
        <v>8317</v>
      </c>
      <c r="S3325" s="9">
        <f t="shared" si="206"/>
        <v>42608.157499999994</v>
      </c>
      <c r="T3325" s="9">
        <f t="shared" si="207"/>
        <v>42638.157499999994</v>
      </c>
    </row>
    <row r="3326" spans="1:20" ht="29" x14ac:dyDescent="0.35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204"/>
        <v>102</v>
      </c>
      <c r="P3326">
        <f t="shared" si="205"/>
        <v>152.5</v>
      </c>
      <c r="Q3326" t="s">
        <v>8316</v>
      </c>
      <c r="R3326" t="s">
        <v>8317</v>
      </c>
      <c r="S3326" s="9">
        <f t="shared" si="206"/>
        <v>42512.374884259254</v>
      </c>
      <c r="T3326" s="9">
        <f t="shared" si="207"/>
        <v>42526.374884259254</v>
      </c>
    </row>
    <row r="3327" spans="1:20" ht="43.5" x14ac:dyDescent="0.35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204"/>
        <v>113</v>
      </c>
      <c r="P3327">
        <f t="shared" si="205"/>
        <v>30</v>
      </c>
      <c r="Q3327" t="s">
        <v>8316</v>
      </c>
      <c r="R3327" t="s">
        <v>8317</v>
      </c>
      <c r="S3327" s="9">
        <f t="shared" si="206"/>
        <v>42064.577280092592</v>
      </c>
      <c r="T3327" s="9">
        <f t="shared" si="207"/>
        <v>42099.535613425927</v>
      </c>
    </row>
    <row r="3328" spans="1:20" ht="43.5" x14ac:dyDescent="0.35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204"/>
        <v>101</v>
      </c>
      <c r="P3328">
        <f t="shared" si="205"/>
        <v>142.28</v>
      </c>
      <c r="Q3328" t="s">
        <v>8316</v>
      </c>
      <c r="R3328" t="s">
        <v>8317</v>
      </c>
      <c r="S3328" s="9">
        <f t="shared" si="206"/>
        <v>42041.505844907406</v>
      </c>
      <c r="T3328" s="9">
        <f t="shared" si="207"/>
        <v>42071.464178240734</v>
      </c>
    </row>
    <row r="3329" spans="1:20" ht="43.5" x14ac:dyDescent="0.35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204"/>
        <v>101</v>
      </c>
      <c r="P3329">
        <f t="shared" si="205"/>
        <v>24.55</v>
      </c>
      <c r="Q3329" t="s">
        <v>8316</v>
      </c>
      <c r="R3329" t="s">
        <v>8317</v>
      </c>
      <c r="S3329" s="9">
        <f t="shared" si="206"/>
        <v>42468.166273148141</v>
      </c>
      <c r="T3329" s="9">
        <f t="shared" si="207"/>
        <v>42498.166273148141</v>
      </c>
    </row>
    <row r="3330" spans="1:20" ht="43.5" x14ac:dyDescent="0.3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ref="O3330:O3393" si="208">ROUND((E3330/D3330)*100,0)</f>
        <v>146</v>
      </c>
      <c r="P3330">
        <f t="shared" ref="P3330:P3393" si="209">ROUND(E3330/L3330,2)</f>
        <v>292.77999999999997</v>
      </c>
      <c r="Q3330" t="s">
        <v>8316</v>
      </c>
      <c r="R3330" t="s">
        <v>8317</v>
      </c>
      <c r="S3330" s="9">
        <f t="shared" si="206"/>
        <v>41822.366701388884</v>
      </c>
      <c r="T3330" s="9">
        <f t="shared" si="207"/>
        <v>41824.833333333328</v>
      </c>
    </row>
    <row r="3331" spans="1:20" ht="43.5" x14ac:dyDescent="0.3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si="208"/>
        <v>117</v>
      </c>
      <c r="P3331">
        <f t="shared" si="209"/>
        <v>44.92</v>
      </c>
      <c r="Q3331" t="s">
        <v>8316</v>
      </c>
      <c r="R3331" t="s">
        <v>8317</v>
      </c>
      <c r="S3331" s="9">
        <f t="shared" ref="S3331:S3394" si="210">(J3331/86400)+25569+(-5/24)</f>
        <v>41837.114675925921</v>
      </c>
      <c r="T3331" s="9">
        <f t="shared" ref="T3331:T3394" si="211">(I3331/86400)+25569+(-5/24)</f>
        <v>41847.75</v>
      </c>
    </row>
    <row r="3332" spans="1:20" ht="43.5" x14ac:dyDescent="0.3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208"/>
        <v>106</v>
      </c>
      <c r="P3332">
        <f t="shared" si="209"/>
        <v>23.1</v>
      </c>
      <c r="Q3332" t="s">
        <v>8316</v>
      </c>
      <c r="R3332" t="s">
        <v>8317</v>
      </c>
      <c r="S3332" s="9">
        <f t="shared" si="210"/>
        <v>42065.679027777776</v>
      </c>
      <c r="T3332" s="9">
        <f t="shared" si="211"/>
        <v>42095.637361111112</v>
      </c>
    </row>
    <row r="3333" spans="1:20" ht="43.5" x14ac:dyDescent="0.35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208"/>
        <v>105</v>
      </c>
      <c r="P3333">
        <f t="shared" si="209"/>
        <v>80.400000000000006</v>
      </c>
      <c r="Q3333" t="s">
        <v>8316</v>
      </c>
      <c r="R3333" t="s">
        <v>8317</v>
      </c>
      <c r="S3333" s="9">
        <f t="shared" si="210"/>
        <v>42248.48942129629</v>
      </c>
      <c r="T3333" s="9">
        <f t="shared" si="211"/>
        <v>42283.48942129629</v>
      </c>
    </row>
    <row r="3334" spans="1:20" ht="43.5" x14ac:dyDescent="0.3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208"/>
        <v>100</v>
      </c>
      <c r="P3334">
        <f t="shared" si="209"/>
        <v>72.290000000000006</v>
      </c>
      <c r="Q3334" t="s">
        <v>8316</v>
      </c>
      <c r="R3334" t="s">
        <v>8317</v>
      </c>
      <c r="S3334" s="9">
        <f t="shared" si="210"/>
        <v>41809.651967592588</v>
      </c>
      <c r="T3334" s="9">
        <f t="shared" si="211"/>
        <v>41839.651967592588</v>
      </c>
    </row>
    <row r="3335" spans="1:20" ht="43.5" x14ac:dyDescent="0.35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208"/>
        <v>105</v>
      </c>
      <c r="P3335">
        <f t="shared" si="209"/>
        <v>32.97</v>
      </c>
      <c r="Q3335" t="s">
        <v>8316</v>
      </c>
      <c r="R3335" t="s">
        <v>8317</v>
      </c>
      <c r="S3335" s="9">
        <f t="shared" si="210"/>
        <v>42148.468518518515</v>
      </c>
      <c r="T3335" s="9">
        <f t="shared" si="211"/>
        <v>42170.468518518515</v>
      </c>
    </row>
    <row r="3336" spans="1:20" ht="29" x14ac:dyDescent="0.35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208"/>
        <v>139</v>
      </c>
      <c r="P3336">
        <f t="shared" si="209"/>
        <v>116.65</v>
      </c>
      <c r="Q3336" t="s">
        <v>8316</v>
      </c>
      <c r="R3336" t="s">
        <v>8317</v>
      </c>
      <c r="S3336" s="9">
        <f t="shared" si="210"/>
        <v>42185.312754629624</v>
      </c>
      <c r="T3336" s="9">
        <f t="shared" si="211"/>
        <v>42215.312754629624</v>
      </c>
    </row>
    <row r="3337" spans="1:20" ht="43.5" x14ac:dyDescent="0.35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208"/>
        <v>100</v>
      </c>
      <c r="P3337">
        <f t="shared" si="209"/>
        <v>79.62</v>
      </c>
      <c r="Q3337" t="s">
        <v>8316</v>
      </c>
      <c r="R3337" t="s">
        <v>8317</v>
      </c>
      <c r="S3337" s="9">
        <f t="shared" si="210"/>
        <v>41827.465810185182</v>
      </c>
      <c r="T3337" s="9">
        <f t="shared" si="211"/>
        <v>41854.75</v>
      </c>
    </row>
    <row r="3338" spans="1:20" ht="43.5" x14ac:dyDescent="0.3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208"/>
        <v>100</v>
      </c>
      <c r="P3338">
        <f t="shared" si="209"/>
        <v>27.78</v>
      </c>
      <c r="Q3338" t="s">
        <v>8316</v>
      </c>
      <c r="R3338" t="s">
        <v>8317</v>
      </c>
      <c r="S3338" s="9">
        <f t="shared" si="210"/>
        <v>42437.190347222218</v>
      </c>
      <c r="T3338" s="9">
        <f t="shared" si="211"/>
        <v>42465.148680555554</v>
      </c>
    </row>
    <row r="3339" spans="1:20" ht="43.5" x14ac:dyDescent="0.3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208"/>
        <v>110</v>
      </c>
      <c r="P3339">
        <f t="shared" si="209"/>
        <v>81.03</v>
      </c>
      <c r="Q3339" t="s">
        <v>8316</v>
      </c>
      <c r="R3339" t="s">
        <v>8317</v>
      </c>
      <c r="S3339" s="9">
        <f t="shared" si="210"/>
        <v>41901.073692129627</v>
      </c>
      <c r="T3339" s="9">
        <f t="shared" si="211"/>
        <v>41922.666666666664</v>
      </c>
    </row>
    <row r="3340" spans="1:20" ht="29" x14ac:dyDescent="0.35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208"/>
        <v>102</v>
      </c>
      <c r="P3340">
        <f t="shared" si="209"/>
        <v>136.85</v>
      </c>
      <c r="Q3340" t="s">
        <v>8316</v>
      </c>
      <c r="R3340" t="s">
        <v>8317</v>
      </c>
      <c r="S3340" s="9">
        <f t="shared" si="210"/>
        <v>42769.366666666661</v>
      </c>
      <c r="T3340" s="9">
        <f t="shared" si="211"/>
        <v>42790.366666666661</v>
      </c>
    </row>
    <row r="3341" spans="1:20" ht="29" x14ac:dyDescent="0.35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208"/>
        <v>104</v>
      </c>
      <c r="P3341">
        <f t="shared" si="209"/>
        <v>177.62</v>
      </c>
      <c r="Q3341" t="s">
        <v>8316</v>
      </c>
      <c r="R3341" t="s">
        <v>8317</v>
      </c>
      <c r="S3341" s="9">
        <f t="shared" si="210"/>
        <v>42549.457384259258</v>
      </c>
      <c r="T3341" s="9">
        <f t="shared" si="211"/>
        <v>42579.457384259258</v>
      </c>
    </row>
    <row r="3342" spans="1:20" ht="43.5" x14ac:dyDescent="0.35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208"/>
        <v>138</v>
      </c>
      <c r="P3342">
        <f t="shared" si="209"/>
        <v>109.08</v>
      </c>
      <c r="Q3342" t="s">
        <v>8316</v>
      </c>
      <c r="R3342" t="s">
        <v>8317</v>
      </c>
      <c r="S3342" s="9">
        <f t="shared" si="210"/>
        <v>42685.765671296293</v>
      </c>
      <c r="T3342" s="9">
        <f t="shared" si="211"/>
        <v>42710.765671296293</v>
      </c>
    </row>
    <row r="3343" spans="1:20" ht="43.5" x14ac:dyDescent="0.35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208"/>
        <v>100</v>
      </c>
      <c r="P3343">
        <f t="shared" si="209"/>
        <v>119.64</v>
      </c>
      <c r="Q3343" t="s">
        <v>8316</v>
      </c>
      <c r="R3343" t="s">
        <v>8317</v>
      </c>
      <c r="S3343" s="9">
        <f t="shared" si="210"/>
        <v>42510.590520833335</v>
      </c>
      <c r="T3343" s="9">
        <f t="shared" si="211"/>
        <v>42533.499999999993</v>
      </c>
    </row>
    <row r="3344" spans="1:20" ht="29" x14ac:dyDescent="0.35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208"/>
        <v>102</v>
      </c>
      <c r="P3344">
        <f t="shared" si="209"/>
        <v>78.209999999999994</v>
      </c>
      <c r="Q3344" t="s">
        <v>8316</v>
      </c>
      <c r="R3344" t="s">
        <v>8317</v>
      </c>
      <c r="S3344" s="9">
        <f t="shared" si="210"/>
        <v>42062.088078703702</v>
      </c>
      <c r="T3344" s="9">
        <f t="shared" si="211"/>
        <v>42094.999305555553</v>
      </c>
    </row>
    <row r="3345" spans="1:20" ht="43.5" x14ac:dyDescent="0.3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208"/>
        <v>171</v>
      </c>
      <c r="P3345">
        <f t="shared" si="209"/>
        <v>52.17</v>
      </c>
      <c r="Q3345" t="s">
        <v>8316</v>
      </c>
      <c r="R3345" t="s">
        <v>8317</v>
      </c>
      <c r="S3345" s="9">
        <f t="shared" si="210"/>
        <v>42452.708148148151</v>
      </c>
      <c r="T3345" s="9">
        <f t="shared" si="211"/>
        <v>42473.345833333333</v>
      </c>
    </row>
    <row r="3346" spans="1:20" ht="43.5" x14ac:dyDescent="0.35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208"/>
        <v>101</v>
      </c>
      <c r="P3346">
        <f t="shared" si="209"/>
        <v>114.13</v>
      </c>
      <c r="Q3346" t="s">
        <v>8316</v>
      </c>
      <c r="R3346" t="s">
        <v>8317</v>
      </c>
      <c r="S3346" s="9">
        <f t="shared" si="210"/>
        <v>41850.991817129623</v>
      </c>
      <c r="T3346" s="9">
        <f t="shared" si="211"/>
        <v>41880.991817129623</v>
      </c>
    </row>
    <row r="3347" spans="1:20" ht="43.5" x14ac:dyDescent="0.35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9">
        <f t="shared" si="210"/>
        <v>42052.897777777776</v>
      </c>
      <c r="T3347" s="9">
        <f t="shared" si="211"/>
        <v>42111.817361111105</v>
      </c>
    </row>
    <row r="3348" spans="1:20" ht="43.5" x14ac:dyDescent="0.35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208"/>
        <v>110</v>
      </c>
      <c r="P3348">
        <f t="shared" si="209"/>
        <v>91.67</v>
      </c>
      <c r="Q3348" t="s">
        <v>8316</v>
      </c>
      <c r="R3348" t="s">
        <v>8317</v>
      </c>
      <c r="S3348" s="9">
        <f t="shared" si="210"/>
        <v>42053.816087962965</v>
      </c>
      <c r="T3348" s="9">
        <f t="shared" si="211"/>
        <v>42060.816087962965</v>
      </c>
    </row>
    <row r="3349" spans="1:20" ht="43.5" x14ac:dyDescent="0.35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208"/>
        <v>119</v>
      </c>
      <c r="P3349">
        <f t="shared" si="209"/>
        <v>108.59</v>
      </c>
      <c r="Q3349" t="s">
        <v>8316</v>
      </c>
      <c r="R3349" t="s">
        <v>8317</v>
      </c>
      <c r="S3349" s="9">
        <f t="shared" si="210"/>
        <v>42484.343217592592</v>
      </c>
      <c r="T3349" s="9">
        <f t="shared" si="211"/>
        <v>42498.666666666664</v>
      </c>
    </row>
    <row r="3350" spans="1:20" ht="43.5" x14ac:dyDescent="0.35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208"/>
        <v>100</v>
      </c>
      <c r="P3350">
        <f t="shared" si="209"/>
        <v>69.819999999999993</v>
      </c>
      <c r="Q3350" t="s">
        <v>8316</v>
      </c>
      <c r="R3350" t="s">
        <v>8317</v>
      </c>
      <c r="S3350" s="9">
        <f t="shared" si="210"/>
        <v>42466.350462962961</v>
      </c>
      <c r="T3350" s="9">
        <f t="shared" si="211"/>
        <v>42489.957638888889</v>
      </c>
    </row>
    <row r="3351" spans="1:20" ht="43.5" x14ac:dyDescent="0.35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208"/>
        <v>153</v>
      </c>
      <c r="P3351">
        <f t="shared" si="209"/>
        <v>109.57</v>
      </c>
      <c r="Q3351" t="s">
        <v>8316</v>
      </c>
      <c r="R3351" t="s">
        <v>8317</v>
      </c>
      <c r="S3351" s="9">
        <f t="shared" si="210"/>
        <v>42512.902453703697</v>
      </c>
      <c r="T3351" s="9">
        <f t="shared" si="211"/>
        <v>42534.499999999993</v>
      </c>
    </row>
    <row r="3352" spans="1:20" ht="43.5" x14ac:dyDescent="0.35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208"/>
        <v>104</v>
      </c>
      <c r="P3352">
        <f t="shared" si="209"/>
        <v>71.67</v>
      </c>
      <c r="Q3352" t="s">
        <v>8316</v>
      </c>
      <c r="R3352" t="s">
        <v>8317</v>
      </c>
      <c r="S3352" s="9">
        <f t="shared" si="210"/>
        <v>42302.493182870363</v>
      </c>
      <c r="T3352" s="9">
        <f t="shared" si="211"/>
        <v>42337.749999999993</v>
      </c>
    </row>
    <row r="3353" spans="1:20" ht="43.5" x14ac:dyDescent="0.35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208"/>
        <v>101</v>
      </c>
      <c r="P3353">
        <f t="shared" si="209"/>
        <v>93.61</v>
      </c>
      <c r="Q3353" t="s">
        <v>8316</v>
      </c>
      <c r="R3353" t="s">
        <v>8317</v>
      </c>
      <c r="S3353" s="9">
        <f t="shared" si="210"/>
        <v>41806.187094907407</v>
      </c>
      <c r="T3353" s="9">
        <f t="shared" si="211"/>
        <v>41843.25</v>
      </c>
    </row>
    <row r="3354" spans="1:20" ht="43.5" x14ac:dyDescent="0.35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208"/>
        <v>108</v>
      </c>
      <c r="P3354">
        <f t="shared" si="209"/>
        <v>76.8</v>
      </c>
      <c r="Q3354" t="s">
        <v>8316</v>
      </c>
      <c r="R3354" t="s">
        <v>8317</v>
      </c>
      <c r="S3354" s="9">
        <f t="shared" si="210"/>
        <v>42495.784467592595</v>
      </c>
      <c r="T3354" s="9">
        <f t="shared" si="211"/>
        <v>42552.749999999993</v>
      </c>
    </row>
    <row r="3355" spans="1:20" ht="43.5" x14ac:dyDescent="0.35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208"/>
        <v>315</v>
      </c>
      <c r="P3355">
        <f t="shared" si="209"/>
        <v>35.799999999999997</v>
      </c>
      <c r="Q3355" t="s">
        <v>8316</v>
      </c>
      <c r="R3355" t="s">
        <v>8317</v>
      </c>
      <c r="S3355" s="9">
        <f t="shared" si="210"/>
        <v>42479.223958333336</v>
      </c>
      <c r="T3355" s="9">
        <f t="shared" si="211"/>
        <v>42492.749999999993</v>
      </c>
    </row>
    <row r="3356" spans="1:20" ht="29" x14ac:dyDescent="0.35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208"/>
        <v>102</v>
      </c>
      <c r="P3356">
        <f t="shared" si="209"/>
        <v>55.6</v>
      </c>
      <c r="Q3356" t="s">
        <v>8316</v>
      </c>
      <c r="R3356" t="s">
        <v>8317</v>
      </c>
      <c r="S3356" s="9">
        <f t="shared" si="210"/>
        <v>42270.518587962964</v>
      </c>
      <c r="T3356" s="9">
        <f t="shared" si="211"/>
        <v>42305.959027777775</v>
      </c>
    </row>
    <row r="3357" spans="1:20" ht="43.5" x14ac:dyDescent="0.3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208"/>
        <v>126</v>
      </c>
      <c r="P3357">
        <f t="shared" si="209"/>
        <v>147.33000000000001</v>
      </c>
      <c r="Q3357" t="s">
        <v>8316</v>
      </c>
      <c r="R3357" t="s">
        <v>8317</v>
      </c>
      <c r="S3357" s="9">
        <f t="shared" si="210"/>
        <v>42489.411192129628</v>
      </c>
      <c r="T3357" s="9">
        <f t="shared" si="211"/>
        <v>42500.261805555558</v>
      </c>
    </row>
    <row r="3358" spans="1:20" ht="43.5" x14ac:dyDescent="0.35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208"/>
        <v>101</v>
      </c>
      <c r="P3358">
        <f t="shared" si="209"/>
        <v>56.33</v>
      </c>
      <c r="Q3358" t="s">
        <v>8316</v>
      </c>
      <c r="R3358" t="s">
        <v>8317</v>
      </c>
      <c r="S3358" s="9">
        <f t="shared" si="210"/>
        <v>42536.607314814813</v>
      </c>
      <c r="T3358" s="9">
        <f t="shared" si="211"/>
        <v>42566.607314814813</v>
      </c>
    </row>
    <row r="3359" spans="1:20" ht="43.5" x14ac:dyDescent="0.35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208"/>
        <v>101</v>
      </c>
      <c r="P3359">
        <f t="shared" si="209"/>
        <v>96.19</v>
      </c>
      <c r="Q3359" t="s">
        <v>8316</v>
      </c>
      <c r="R3359" t="s">
        <v>8317</v>
      </c>
      <c r="S3359" s="9">
        <f t="shared" si="210"/>
        <v>41822.209606481476</v>
      </c>
      <c r="T3359" s="9">
        <f t="shared" si="211"/>
        <v>41852.209606481476</v>
      </c>
    </row>
    <row r="3360" spans="1:20" ht="43.5" x14ac:dyDescent="0.3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208"/>
        <v>103</v>
      </c>
      <c r="P3360">
        <f t="shared" si="209"/>
        <v>63.57</v>
      </c>
      <c r="Q3360" t="s">
        <v>8316</v>
      </c>
      <c r="R3360" t="s">
        <v>8317</v>
      </c>
      <c r="S3360" s="9">
        <f t="shared" si="210"/>
        <v>41932.102766203701</v>
      </c>
      <c r="T3360" s="9">
        <f t="shared" si="211"/>
        <v>41962.144432870373</v>
      </c>
    </row>
    <row r="3361" spans="1:20" ht="29" x14ac:dyDescent="0.35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208"/>
        <v>106</v>
      </c>
      <c r="P3361">
        <f t="shared" si="209"/>
        <v>184.78</v>
      </c>
      <c r="Q3361" t="s">
        <v>8316</v>
      </c>
      <c r="R3361" t="s">
        <v>8317</v>
      </c>
      <c r="S3361" s="9">
        <f t="shared" si="210"/>
        <v>42745.848773148151</v>
      </c>
      <c r="T3361" s="9">
        <f t="shared" si="211"/>
        <v>42790.848773148151</v>
      </c>
    </row>
    <row r="3362" spans="1:20" ht="29" x14ac:dyDescent="0.35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208"/>
        <v>101</v>
      </c>
      <c r="P3362">
        <f t="shared" si="209"/>
        <v>126.72</v>
      </c>
      <c r="Q3362" t="s">
        <v>8316</v>
      </c>
      <c r="R3362" t="s">
        <v>8317</v>
      </c>
      <c r="S3362" s="9">
        <f t="shared" si="210"/>
        <v>42696.874340277776</v>
      </c>
      <c r="T3362" s="9">
        <f t="shared" si="211"/>
        <v>42718.457638888889</v>
      </c>
    </row>
    <row r="3363" spans="1:20" ht="43.5" x14ac:dyDescent="0.35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208"/>
        <v>113</v>
      </c>
      <c r="P3363">
        <f t="shared" si="209"/>
        <v>83.43</v>
      </c>
      <c r="Q3363" t="s">
        <v>8316</v>
      </c>
      <c r="R3363" t="s">
        <v>8317</v>
      </c>
      <c r="S3363" s="9">
        <f t="shared" si="210"/>
        <v>41865.817013888889</v>
      </c>
      <c r="T3363" s="9">
        <f t="shared" si="211"/>
        <v>41883.457638888889</v>
      </c>
    </row>
    <row r="3364" spans="1:20" ht="43.5" x14ac:dyDescent="0.3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208"/>
        <v>218</v>
      </c>
      <c r="P3364">
        <f t="shared" si="209"/>
        <v>54.5</v>
      </c>
      <c r="Q3364" t="s">
        <v>8316</v>
      </c>
      <c r="R3364" t="s">
        <v>8317</v>
      </c>
      <c r="S3364" s="9">
        <f t="shared" si="210"/>
        <v>42055.883298611108</v>
      </c>
      <c r="T3364" s="9">
        <f t="shared" si="211"/>
        <v>42069.996527777774</v>
      </c>
    </row>
    <row r="3365" spans="1:20" ht="43.5" x14ac:dyDescent="0.35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208"/>
        <v>101</v>
      </c>
      <c r="P3365">
        <f t="shared" si="209"/>
        <v>302.31</v>
      </c>
      <c r="Q3365" t="s">
        <v>8316</v>
      </c>
      <c r="R3365" t="s">
        <v>8317</v>
      </c>
      <c r="S3365" s="9">
        <f t="shared" si="210"/>
        <v>41851.563020833331</v>
      </c>
      <c r="T3365" s="9">
        <f t="shared" si="211"/>
        <v>41870.458333333328</v>
      </c>
    </row>
    <row r="3366" spans="1:20" ht="43.5" x14ac:dyDescent="0.35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208"/>
        <v>106</v>
      </c>
      <c r="P3366">
        <f t="shared" si="209"/>
        <v>44.14</v>
      </c>
      <c r="Q3366" t="s">
        <v>8316</v>
      </c>
      <c r="R3366" t="s">
        <v>8317</v>
      </c>
      <c r="S3366" s="9">
        <f t="shared" si="210"/>
        <v>42422.769085648142</v>
      </c>
      <c r="T3366" s="9">
        <f t="shared" si="211"/>
        <v>42444.666666666664</v>
      </c>
    </row>
    <row r="3367" spans="1:20" ht="43.5" x14ac:dyDescent="0.35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208"/>
        <v>104</v>
      </c>
      <c r="P3367">
        <f t="shared" si="209"/>
        <v>866.67</v>
      </c>
      <c r="Q3367" t="s">
        <v>8316</v>
      </c>
      <c r="R3367" t="s">
        <v>8317</v>
      </c>
      <c r="S3367" s="9">
        <f t="shared" si="210"/>
        <v>42320.893425925919</v>
      </c>
      <c r="T3367" s="9">
        <f t="shared" si="211"/>
        <v>42350.893425925919</v>
      </c>
    </row>
    <row r="3368" spans="1:20" ht="43.5" x14ac:dyDescent="0.3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208"/>
        <v>221</v>
      </c>
      <c r="P3368">
        <f t="shared" si="209"/>
        <v>61.39</v>
      </c>
      <c r="Q3368" t="s">
        <v>8316</v>
      </c>
      <c r="R3368" t="s">
        <v>8317</v>
      </c>
      <c r="S3368" s="9">
        <f t="shared" si="210"/>
        <v>42106.859224537031</v>
      </c>
      <c r="T3368" s="9">
        <f t="shared" si="211"/>
        <v>42136.859224537031</v>
      </c>
    </row>
    <row r="3369" spans="1:20" ht="43.5" x14ac:dyDescent="0.35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208"/>
        <v>119</v>
      </c>
      <c r="P3369">
        <f t="shared" si="209"/>
        <v>29.67</v>
      </c>
      <c r="Q3369" t="s">
        <v>8316</v>
      </c>
      <c r="R3369" t="s">
        <v>8317</v>
      </c>
      <c r="S3369" s="9">
        <f t="shared" si="210"/>
        <v>42192.725624999999</v>
      </c>
      <c r="T3369" s="9">
        <f t="shared" si="211"/>
        <v>42217.725624999999</v>
      </c>
    </row>
    <row r="3370" spans="1:20" ht="29" x14ac:dyDescent="0.3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208"/>
        <v>105</v>
      </c>
      <c r="P3370">
        <f t="shared" si="209"/>
        <v>45.48</v>
      </c>
      <c r="Q3370" t="s">
        <v>8316</v>
      </c>
      <c r="R3370" t="s">
        <v>8317</v>
      </c>
      <c r="S3370" s="9">
        <f t="shared" si="210"/>
        <v>41968.991423611107</v>
      </c>
      <c r="T3370" s="9">
        <f t="shared" si="211"/>
        <v>42004.999999999993</v>
      </c>
    </row>
    <row r="3371" spans="1:20" ht="43.5" x14ac:dyDescent="0.3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208"/>
        <v>104</v>
      </c>
      <c r="P3371">
        <f t="shared" si="209"/>
        <v>96.2</v>
      </c>
      <c r="Q3371" t="s">
        <v>8316</v>
      </c>
      <c r="R3371" t="s">
        <v>8317</v>
      </c>
      <c r="S3371" s="9">
        <f t="shared" si="210"/>
        <v>42689.833101851851</v>
      </c>
      <c r="T3371" s="9">
        <f t="shared" si="211"/>
        <v>42749.833101851851</v>
      </c>
    </row>
    <row r="3372" spans="1:20" ht="29" x14ac:dyDescent="0.35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208"/>
        <v>118</v>
      </c>
      <c r="P3372">
        <f t="shared" si="209"/>
        <v>67.92</v>
      </c>
      <c r="Q3372" t="s">
        <v>8316</v>
      </c>
      <c r="R3372" t="s">
        <v>8317</v>
      </c>
      <c r="S3372" s="9">
        <f t="shared" si="210"/>
        <v>42690.125983796293</v>
      </c>
      <c r="T3372" s="9">
        <f t="shared" si="211"/>
        <v>42721.124999999993</v>
      </c>
    </row>
    <row r="3373" spans="1:20" ht="29" x14ac:dyDescent="0.35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208"/>
        <v>139</v>
      </c>
      <c r="P3373">
        <f t="shared" si="209"/>
        <v>30.78</v>
      </c>
      <c r="Q3373" t="s">
        <v>8316</v>
      </c>
      <c r="R3373" t="s">
        <v>8317</v>
      </c>
      <c r="S3373" s="9">
        <f t="shared" si="210"/>
        <v>42312.666261574072</v>
      </c>
      <c r="T3373" s="9">
        <f t="shared" si="211"/>
        <v>42340.666261574072</v>
      </c>
    </row>
    <row r="3374" spans="1:20" ht="43.5" x14ac:dyDescent="0.3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208"/>
        <v>104</v>
      </c>
      <c r="P3374">
        <f t="shared" si="209"/>
        <v>38.33</v>
      </c>
      <c r="Q3374" t="s">
        <v>8316</v>
      </c>
      <c r="R3374" t="s">
        <v>8317</v>
      </c>
      <c r="S3374" s="9">
        <f t="shared" si="210"/>
        <v>41855.339768518512</v>
      </c>
      <c r="T3374" s="9">
        <f t="shared" si="211"/>
        <v>41875.999305555553</v>
      </c>
    </row>
    <row r="3375" spans="1:20" ht="43.5" x14ac:dyDescent="0.35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208"/>
        <v>100</v>
      </c>
      <c r="P3375">
        <f t="shared" si="209"/>
        <v>66.83</v>
      </c>
      <c r="Q3375" t="s">
        <v>8316</v>
      </c>
      <c r="R3375" t="s">
        <v>8317</v>
      </c>
      <c r="S3375" s="9">
        <f t="shared" si="210"/>
        <v>42179.646296296291</v>
      </c>
      <c r="T3375" s="9">
        <f t="shared" si="211"/>
        <v>42203.458333333336</v>
      </c>
    </row>
    <row r="3376" spans="1:20" ht="43.5" x14ac:dyDescent="0.3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208"/>
        <v>107</v>
      </c>
      <c r="P3376">
        <f t="shared" si="209"/>
        <v>71.73</v>
      </c>
      <c r="Q3376" t="s">
        <v>8316</v>
      </c>
      <c r="R3376" t="s">
        <v>8317</v>
      </c>
      <c r="S3376" s="9">
        <f t="shared" si="210"/>
        <v>42275.523333333331</v>
      </c>
      <c r="T3376" s="9">
        <f t="shared" si="211"/>
        <v>42305.523333333331</v>
      </c>
    </row>
    <row r="3377" spans="1:20" ht="43.5" x14ac:dyDescent="0.3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208"/>
        <v>100</v>
      </c>
      <c r="P3377">
        <f t="shared" si="209"/>
        <v>176.47</v>
      </c>
      <c r="Q3377" t="s">
        <v>8316</v>
      </c>
      <c r="R3377" t="s">
        <v>8317</v>
      </c>
      <c r="S3377" s="9">
        <f t="shared" si="210"/>
        <v>41765.402465277773</v>
      </c>
      <c r="T3377" s="9">
        <f t="shared" si="211"/>
        <v>41777.402465277773</v>
      </c>
    </row>
    <row r="3378" spans="1:20" ht="43.5" x14ac:dyDescent="0.35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208"/>
        <v>100</v>
      </c>
      <c r="P3378">
        <f t="shared" si="209"/>
        <v>421.11</v>
      </c>
      <c r="Q3378" t="s">
        <v>8316</v>
      </c>
      <c r="R3378" t="s">
        <v>8317</v>
      </c>
      <c r="S3378" s="9">
        <f t="shared" si="210"/>
        <v>42059.492986111109</v>
      </c>
      <c r="T3378" s="9">
        <f t="shared" si="211"/>
        <v>42119.451319444437</v>
      </c>
    </row>
    <row r="3379" spans="1:20" ht="43.5" x14ac:dyDescent="0.35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208"/>
        <v>101</v>
      </c>
      <c r="P3379">
        <f t="shared" si="209"/>
        <v>104.99</v>
      </c>
      <c r="Q3379" t="s">
        <v>8316</v>
      </c>
      <c r="R3379" t="s">
        <v>8317</v>
      </c>
      <c r="S3379" s="9">
        <f t="shared" si="210"/>
        <v>42053.524293981478</v>
      </c>
      <c r="T3379" s="9">
        <f t="shared" si="211"/>
        <v>42083.49722222222</v>
      </c>
    </row>
    <row r="3380" spans="1:20" ht="43.5" x14ac:dyDescent="0.35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208"/>
        <v>108</v>
      </c>
      <c r="P3380">
        <f t="shared" si="209"/>
        <v>28.19</v>
      </c>
      <c r="Q3380" t="s">
        <v>8316</v>
      </c>
      <c r="R3380" t="s">
        <v>8317</v>
      </c>
      <c r="S3380" s="9">
        <f t="shared" si="210"/>
        <v>41858.147060185183</v>
      </c>
      <c r="T3380" s="9">
        <f t="shared" si="211"/>
        <v>41882.338888888888</v>
      </c>
    </row>
    <row r="3381" spans="1:20" ht="43.5" x14ac:dyDescent="0.35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208"/>
        <v>104</v>
      </c>
      <c r="P3381">
        <f t="shared" si="209"/>
        <v>54.55</v>
      </c>
      <c r="Q3381" t="s">
        <v>8316</v>
      </c>
      <c r="R3381" t="s">
        <v>8317</v>
      </c>
      <c r="S3381" s="9">
        <f t="shared" si="210"/>
        <v>42225.305555555555</v>
      </c>
      <c r="T3381" s="9">
        <f t="shared" si="211"/>
        <v>42242.749999999993</v>
      </c>
    </row>
    <row r="3382" spans="1:20" ht="43.5" x14ac:dyDescent="0.35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208"/>
        <v>104</v>
      </c>
      <c r="P3382">
        <f t="shared" si="209"/>
        <v>111.89</v>
      </c>
      <c r="Q3382" t="s">
        <v>8316</v>
      </c>
      <c r="R3382" t="s">
        <v>8317</v>
      </c>
      <c r="S3382" s="9">
        <f t="shared" si="210"/>
        <v>41937.745115740741</v>
      </c>
      <c r="T3382" s="9">
        <f t="shared" si="211"/>
        <v>41972.786782407406</v>
      </c>
    </row>
    <row r="3383" spans="1:20" ht="43.5" x14ac:dyDescent="0.35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208"/>
        <v>102</v>
      </c>
      <c r="P3383">
        <f t="shared" si="209"/>
        <v>85.21</v>
      </c>
      <c r="Q3383" t="s">
        <v>8316</v>
      </c>
      <c r="R3383" t="s">
        <v>8317</v>
      </c>
      <c r="S3383" s="9">
        <f t="shared" si="210"/>
        <v>42043.976655092592</v>
      </c>
      <c r="T3383" s="9">
        <f t="shared" si="211"/>
        <v>42073.934988425921</v>
      </c>
    </row>
    <row r="3384" spans="1:20" ht="43.5" x14ac:dyDescent="0.35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208"/>
        <v>101</v>
      </c>
      <c r="P3384">
        <f t="shared" si="209"/>
        <v>76.650000000000006</v>
      </c>
      <c r="Q3384" t="s">
        <v>8316</v>
      </c>
      <c r="R3384" t="s">
        <v>8317</v>
      </c>
      <c r="S3384" s="9">
        <f t="shared" si="210"/>
        <v>42559.222870370366</v>
      </c>
      <c r="T3384" s="9">
        <f t="shared" si="211"/>
        <v>42583.749305555553</v>
      </c>
    </row>
    <row r="3385" spans="1:20" ht="43.5" x14ac:dyDescent="0.35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208"/>
        <v>112</v>
      </c>
      <c r="P3385">
        <f t="shared" si="209"/>
        <v>65.17</v>
      </c>
      <c r="Q3385" t="s">
        <v>8316</v>
      </c>
      <c r="R3385" t="s">
        <v>8317</v>
      </c>
      <c r="S3385" s="9">
        <f t="shared" si="210"/>
        <v>42524.574305555558</v>
      </c>
      <c r="T3385" s="9">
        <f t="shared" si="211"/>
        <v>42544.574305555558</v>
      </c>
    </row>
    <row r="3386" spans="1:20" ht="43.5" x14ac:dyDescent="0.35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208"/>
        <v>100</v>
      </c>
      <c r="P3386">
        <f t="shared" si="209"/>
        <v>93.76</v>
      </c>
      <c r="Q3386" t="s">
        <v>8316</v>
      </c>
      <c r="R3386" t="s">
        <v>8317</v>
      </c>
      <c r="S3386" s="9">
        <f t="shared" si="210"/>
        <v>42291.879259259258</v>
      </c>
      <c r="T3386" s="9">
        <f t="shared" si="211"/>
        <v>42328.916666666664</v>
      </c>
    </row>
    <row r="3387" spans="1:20" ht="43.5" x14ac:dyDescent="0.35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208"/>
        <v>100</v>
      </c>
      <c r="P3387">
        <f t="shared" si="209"/>
        <v>133.33000000000001</v>
      </c>
      <c r="Q3387" t="s">
        <v>8316</v>
      </c>
      <c r="R3387" t="s">
        <v>8317</v>
      </c>
      <c r="S3387" s="9">
        <f t="shared" si="210"/>
        <v>41953.659166666665</v>
      </c>
      <c r="T3387" s="9">
        <f t="shared" si="211"/>
        <v>41983.659166666665</v>
      </c>
    </row>
    <row r="3388" spans="1:20" ht="43.5" x14ac:dyDescent="0.35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208"/>
        <v>105</v>
      </c>
      <c r="P3388">
        <f t="shared" si="209"/>
        <v>51.22</v>
      </c>
      <c r="Q3388" t="s">
        <v>8316</v>
      </c>
      <c r="R3388" t="s">
        <v>8317</v>
      </c>
      <c r="S3388" s="9">
        <f t="shared" si="210"/>
        <v>41946.436412037037</v>
      </c>
      <c r="T3388" s="9">
        <f t="shared" si="211"/>
        <v>41976.436412037037</v>
      </c>
    </row>
    <row r="3389" spans="1:20" ht="43.5" x14ac:dyDescent="0.35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208"/>
        <v>117</v>
      </c>
      <c r="P3389">
        <f t="shared" si="209"/>
        <v>100.17</v>
      </c>
      <c r="Q3389" t="s">
        <v>8316</v>
      </c>
      <c r="R3389" t="s">
        <v>8317</v>
      </c>
      <c r="S3389" s="9">
        <f t="shared" si="210"/>
        <v>41947.554259259261</v>
      </c>
      <c r="T3389" s="9">
        <f t="shared" si="211"/>
        <v>41987.554259259261</v>
      </c>
    </row>
    <row r="3390" spans="1:20" ht="43.5" x14ac:dyDescent="0.35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208"/>
        <v>104</v>
      </c>
      <c r="P3390">
        <f t="shared" si="209"/>
        <v>34.6</v>
      </c>
      <c r="Q3390" t="s">
        <v>8316</v>
      </c>
      <c r="R3390" t="s">
        <v>8317</v>
      </c>
      <c r="S3390" s="9">
        <f t="shared" si="210"/>
        <v>42143.252789351849</v>
      </c>
      <c r="T3390" s="9">
        <f t="shared" si="211"/>
        <v>42173.252789351849</v>
      </c>
    </row>
    <row r="3391" spans="1:20" ht="43.5" x14ac:dyDescent="0.3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208"/>
        <v>115</v>
      </c>
      <c r="P3391">
        <f t="shared" si="209"/>
        <v>184.68</v>
      </c>
      <c r="Q3391" t="s">
        <v>8316</v>
      </c>
      <c r="R3391" t="s">
        <v>8317</v>
      </c>
      <c r="S3391" s="9">
        <f t="shared" si="210"/>
        <v>42494.355115740742</v>
      </c>
      <c r="T3391" s="9">
        <f t="shared" si="211"/>
        <v>42524.355115740742</v>
      </c>
    </row>
    <row r="3392" spans="1:20" ht="43.5" x14ac:dyDescent="0.35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208"/>
        <v>102</v>
      </c>
      <c r="P3392">
        <f t="shared" si="209"/>
        <v>69.819999999999993</v>
      </c>
      <c r="Q3392" t="s">
        <v>8316</v>
      </c>
      <c r="R3392" t="s">
        <v>8317</v>
      </c>
      <c r="S3392" s="9">
        <f t="shared" si="210"/>
        <v>41815.566493055558</v>
      </c>
      <c r="T3392" s="9">
        <f t="shared" si="211"/>
        <v>41830.566493055558</v>
      </c>
    </row>
    <row r="3393" spans="1:20" ht="43.5" x14ac:dyDescent="0.35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208"/>
        <v>223</v>
      </c>
      <c r="P3393">
        <f t="shared" si="209"/>
        <v>61.94</v>
      </c>
      <c r="Q3393" t="s">
        <v>8316</v>
      </c>
      <c r="R3393" t="s">
        <v>8317</v>
      </c>
      <c r="S3393" s="9">
        <f t="shared" si="210"/>
        <v>41830.337361111109</v>
      </c>
      <c r="T3393" s="9">
        <f t="shared" si="211"/>
        <v>41859.727777777771</v>
      </c>
    </row>
    <row r="3394" spans="1:20" ht="43.5" x14ac:dyDescent="0.35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ref="O3394:O3457" si="212">ROUND((E3394/D3394)*100,0)</f>
        <v>100</v>
      </c>
      <c r="P3394">
        <f t="shared" ref="P3394:P3457" si="213">ROUND(E3394/L3394,2)</f>
        <v>41.67</v>
      </c>
      <c r="Q3394" t="s">
        <v>8316</v>
      </c>
      <c r="R3394" t="s">
        <v>8317</v>
      </c>
      <c r="S3394" s="9">
        <f t="shared" si="210"/>
        <v>42446.63721064815</v>
      </c>
      <c r="T3394" s="9">
        <f t="shared" si="211"/>
        <v>42496.63721064815</v>
      </c>
    </row>
    <row r="3395" spans="1:20" ht="43.5" x14ac:dyDescent="0.3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si="212"/>
        <v>106</v>
      </c>
      <c r="P3395">
        <f t="shared" si="213"/>
        <v>36.07</v>
      </c>
      <c r="Q3395" t="s">
        <v>8316</v>
      </c>
      <c r="R3395" t="s">
        <v>8317</v>
      </c>
      <c r="S3395" s="9">
        <f t="shared" ref="S3395:S3458" si="214">(J3395/86400)+25569+(-5/24)</f>
        <v>41923.713310185187</v>
      </c>
      <c r="T3395" s="9">
        <f t="shared" ref="T3395:T3458" si="215">(I3395/86400)+25569+(-5/24)</f>
        <v>41948.823611111111</v>
      </c>
    </row>
    <row r="3396" spans="1:20" ht="43.5" x14ac:dyDescent="0.35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212"/>
        <v>142</v>
      </c>
      <c r="P3396">
        <f t="shared" si="213"/>
        <v>29</v>
      </c>
      <c r="Q3396" t="s">
        <v>8316</v>
      </c>
      <c r="R3396" t="s">
        <v>8317</v>
      </c>
      <c r="S3396" s="9">
        <f t="shared" si="214"/>
        <v>41817.387094907404</v>
      </c>
      <c r="T3396" s="9">
        <f t="shared" si="215"/>
        <v>41847.387094907404</v>
      </c>
    </row>
    <row r="3397" spans="1:20" ht="29" x14ac:dyDescent="0.35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212"/>
        <v>184</v>
      </c>
      <c r="P3397">
        <f t="shared" si="213"/>
        <v>24.21</v>
      </c>
      <c r="Q3397" t="s">
        <v>8316</v>
      </c>
      <c r="R3397" t="s">
        <v>8317</v>
      </c>
      <c r="S3397" s="9">
        <f t="shared" si="214"/>
        <v>42140.503981481474</v>
      </c>
      <c r="T3397" s="9">
        <f t="shared" si="215"/>
        <v>42154.548611111109</v>
      </c>
    </row>
    <row r="3398" spans="1:20" ht="43.5" x14ac:dyDescent="0.3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212"/>
        <v>104</v>
      </c>
      <c r="P3398">
        <f t="shared" si="213"/>
        <v>55.89</v>
      </c>
      <c r="Q3398" t="s">
        <v>8316</v>
      </c>
      <c r="R3398" t="s">
        <v>8317</v>
      </c>
      <c r="S3398" s="9">
        <f t="shared" si="214"/>
        <v>41764.238298611112</v>
      </c>
      <c r="T3398" s="9">
        <f t="shared" si="215"/>
        <v>41790.957638888889</v>
      </c>
    </row>
    <row r="3399" spans="1:20" ht="29" x14ac:dyDescent="0.35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212"/>
        <v>112</v>
      </c>
      <c r="P3399">
        <f t="shared" si="213"/>
        <v>11.67</v>
      </c>
      <c r="Q3399" t="s">
        <v>8316</v>
      </c>
      <c r="R3399" t="s">
        <v>8317</v>
      </c>
      <c r="S3399" s="9">
        <f t="shared" si="214"/>
        <v>42378.270011574066</v>
      </c>
      <c r="T3399" s="9">
        <f t="shared" si="215"/>
        <v>42418.708333333336</v>
      </c>
    </row>
    <row r="3400" spans="1:20" ht="43.5" x14ac:dyDescent="0.35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212"/>
        <v>111</v>
      </c>
      <c r="P3400">
        <f t="shared" si="213"/>
        <v>68.349999999999994</v>
      </c>
      <c r="Q3400" t="s">
        <v>8316</v>
      </c>
      <c r="R3400" t="s">
        <v>8317</v>
      </c>
      <c r="S3400" s="9">
        <f t="shared" si="214"/>
        <v>41941.543703703697</v>
      </c>
      <c r="T3400" s="9">
        <f t="shared" si="215"/>
        <v>41964.499999999993</v>
      </c>
    </row>
    <row r="3401" spans="1:20" ht="43.5" x14ac:dyDescent="0.3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212"/>
        <v>104</v>
      </c>
      <c r="P3401">
        <f t="shared" si="213"/>
        <v>27.07</v>
      </c>
      <c r="Q3401" t="s">
        <v>8316</v>
      </c>
      <c r="R3401" t="s">
        <v>8317</v>
      </c>
      <c r="S3401" s="9">
        <f t="shared" si="214"/>
        <v>42026.712094907409</v>
      </c>
      <c r="T3401" s="9">
        <f t="shared" si="215"/>
        <v>42056.712094907409</v>
      </c>
    </row>
    <row r="3402" spans="1:20" ht="43.5" x14ac:dyDescent="0.35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212"/>
        <v>100</v>
      </c>
      <c r="P3402">
        <f t="shared" si="213"/>
        <v>118.13</v>
      </c>
      <c r="Q3402" t="s">
        <v>8316</v>
      </c>
      <c r="R3402" t="s">
        <v>8317</v>
      </c>
      <c r="S3402" s="9">
        <f t="shared" si="214"/>
        <v>41834.745532407404</v>
      </c>
      <c r="T3402" s="9">
        <f t="shared" si="215"/>
        <v>41879.745532407404</v>
      </c>
    </row>
    <row r="3403" spans="1:20" ht="43.5" x14ac:dyDescent="0.35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212"/>
        <v>102</v>
      </c>
      <c r="P3403">
        <f t="shared" si="213"/>
        <v>44.76</v>
      </c>
      <c r="Q3403" t="s">
        <v>8316</v>
      </c>
      <c r="R3403" t="s">
        <v>8317</v>
      </c>
      <c r="S3403" s="9">
        <f t="shared" si="214"/>
        <v>42193.5155787037</v>
      </c>
      <c r="T3403" s="9">
        <f t="shared" si="215"/>
        <v>42223.5155787037</v>
      </c>
    </row>
    <row r="3404" spans="1:20" ht="43.5" x14ac:dyDescent="0.3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212"/>
        <v>110</v>
      </c>
      <c r="P3404">
        <f t="shared" si="213"/>
        <v>99.79</v>
      </c>
      <c r="Q3404" t="s">
        <v>8316</v>
      </c>
      <c r="R3404" t="s">
        <v>8317</v>
      </c>
      <c r="S3404" s="9">
        <f t="shared" si="214"/>
        <v>42290.410219907404</v>
      </c>
      <c r="T3404" s="9">
        <f t="shared" si="215"/>
        <v>42319.896527777775</v>
      </c>
    </row>
    <row r="3405" spans="1:20" ht="43.5" x14ac:dyDescent="0.3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212"/>
        <v>100</v>
      </c>
      <c r="P3405">
        <f t="shared" si="213"/>
        <v>117.65</v>
      </c>
      <c r="Q3405" t="s">
        <v>8316</v>
      </c>
      <c r="R3405" t="s">
        <v>8317</v>
      </c>
      <c r="S3405" s="9">
        <f t="shared" si="214"/>
        <v>42150.253749999996</v>
      </c>
      <c r="T3405" s="9">
        <f t="shared" si="215"/>
        <v>42180.253749999996</v>
      </c>
    </row>
    <row r="3406" spans="1:20" ht="43.5" x14ac:dyDescent="0.35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212"/>
        <v>122</v>
      </c>
      <c r="P3406">
        <f t="shared" si="213"/>
        <v>203.33</v>
      </c>
      <c r="Q3406" t="s">
        <v>8316</v>
      </c>
      <c r="R3406" t="s">
        <v>8317</v>
      </c>
      <c r="S3406" s="9">
        <f t="shared" si="214"/>
        <v>42152.295162037037</v>
      </c>
      <c r="T3406" s="9">
        <f t="shared" si="215"/>
        <v>42172.295162037037</v>
      </c>
    </row>
    <row r="3407" spans="1:20" ht="43.5" x14ac:dyDescent="0.3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212"/>
        <v>138</v>
      </c>
      <c r="P3407">
        <f t="shared" si="213"/>
        <v>28.32</v>
      </c>
      <c r="Q3407" t="s">
        <v>8316</v>
      </c>
      <c r="R3407" t="s">
        <v>8317</v>
      </c>
      <c r="S3407" s="9">
        <f t="shared" si="214"/>
        <v>42409.808865740742</v>
      </c>
      <c r="T3407" s="9">
        <f t="shared" si="215"/>
        <v>42430.790972222218</v>
      </c>
    </row>
    <row r="3408" spans="1:20" ht="29" x14ac:dyDescent="0.35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212"/>
        <v>100</v>
      </c>
      <c r="P3408">
        <f t="shared" si="213"/>
        <v>110.23</v>
      </c>
      <c r="Q3408" t="s">
        <v>8316</v>
      </c>
      <c r="R3408" t="s">
        <v>8317</v>
      </c>
      <c r="S3408" s="9">
        <f t="shared" si="214"/>
        <v>41791.284444444442</v>
      </c>
      <c r="T3408" s="9">
        <f t="shared" si="215"/>
        <v>41836.284444444442</v>
      </c>
    </row>
    <row r="3409" spans="1:20" ht="43.5" x14ac:dyDescent="0.35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212"/>
        <v>107</v>
      </c>
      <c r="P3409">
        <f t="shared" si="213"/>
        <v>31.97</v>
      </c>
      <c r="Q3409" t="s">
        <v>8316</v>
      </c>
      <c r="R3409" t="s">
        <v>8317</v>
      </c>
      <c r="S3409" s="9">
        <f t="shared" si="214"/>
        <v>41796.21399305555</v>
      </c>
      <c r="T3409" s="9">
        <f t="shared" si="215"/>
        <v>41826.21399305555</v>
      </c>
    </row>
    <row r="3410" spans="1:20" ht="43.5" x14ac:dyDescent="0.3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212"/>
        <v>211</v>
      </c>
      <c r="P3410">
        <f t="shared" si="213"/>
        <v>58.61</v>
      </c>
      <c r="Q3410" t="s">
        <v>8316</v>
      </c>
      <c r="R3410" t="s">
        <v>8317</v>
      </c>
      <c r="S3410" s="9">
        <f t="shared" si="214"/>
        <v>41808.78361111111</v>
      </c>
      <c r="T3410" s="9">
        <f t="shared" si="215"/>
        <v>41838.78361111111</v>
      </c>
    </row>
    <row r="3411" spans="1:20" ht="29" x14ac:dyDescent="0.3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212"/>
        <v>124</v>
      </c>
      <c r="P3411">
        <f t="shared" si="213"/>
        <v>29.43</v>
      </c>
      <c r="Q3411" t="s">
        <v>8316</v>
      </c>
      <c r="R3411" t="s">
        <v>8317</v>
      </c>
      <c r="S3411" s="9">
        <f t="shared" si="214"/>
        <v>42544.605995370366</v>
      </c>
      <c r="T3411" s="9">
        <f t="shared" si="215"/>
        <v>42582.665277777771</v>
      </c>
    </row>
    <row r="3412" spans="1:20" ht="43.5" x14ac:dyDescent="0.35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212"/>
        <v>109</v>
      </c>
      <c r="P3412">
        <f t="shared" si="213"/>
        <v>81.38</v>
      </c>
      <c r="Q3412" t="s">
        <v>8316</v>
      </c>
      <c r="R3412" t="s">
        <v>8317</v>
      </c>
      <c r="S3412" s="9">
        <f t="shared" si="214"/>
        <v>42499.83321759259</v>
      </c>
      <c r="T3412" s="9">
        <f t="shared" si="215"/>
        <v>42527.083333333336</v>
      </c>
    </row>
    <row r="3413" spans="1:20" ht="43.5" x14ac:dyDescent="0.35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212"/>
        <v>104</v>
      </c>
      <c r="P3413">
        <f t="shared" si="213"/>
        <v>199.17</v>
      </c>
      <c r="Q3413" t="s">
        <v>8316</v>
      </c>
      <c r="R3413" t="s">
        <v>8317</v>
      </c>
      <c r="S3413" s="9">
        <f t="shared" si="214"/>
        <v>42264.814490740733</v>
      </c>
      <c r="T3413" s="9">
        <f t="shared" si="215"/>
        <v>42284.814490740733</v>
      </c>
    </row>
    <row r="3414" spans="1:20" ht="43.5" x14ac:dyDescent="0.3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212"/>
        <v>100</v>
      </c>
      <c r="P3414">
        <f t="shared" si="213"/>
        <v>115.38</v>
      </c>
      <c r="Q3414" t="s">
        <v>8316</v>
      </c>
      <c r="R3414" t="s">
        <v>8317</v>
      </c>
      <c r="S3414" s="9">
        <f t="shared" si="214"/>
        <v>41879.750717592593</v>
      </c>
      <c r="T3414" s="9">
        <f t="shared" si="215"/>
        <v>41909.750717592593</v>
      </c>
    </row>
    <row r="3415" spans="1:20" ht="43.5" x14ac:dyDescent="0.35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212"/>
        <v>130</v>
      </c>
      <c r="P3415">
        <f t="shared" si="213"/>
        <v>46.43</v>
      </c>
      <c r="Q3415" t="s">
        <v>8316</v>
      </c>
      <c r="R3415" t="s">
        <v>8317</v>
      </c>
      <c r="S3415" s="9">
        <f t="shared" si="214"/>
        <v>42053.524745370371</v>
      </c>
      <c r="T3415" s="9">
        <f t="shared" si="215"/>
        <v>42062.999305555553</v>
      </c>
    </row>
    <row r="3416" spans="1:20" ht="43.5" x14ac:dyDescent="0.3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212"/>
        <v>104</v>
      </c>
      <c r="P3416">
        <f t="shared" si="213"/>
        <v>70.569999999999993</v>
      </c>
      <c r="Q3416" t="s">
        <v>8316</v>
      </c>
      <c r="R3416" t="s">
        <v>8317</v>
      </c>
      <c r="S3416" s="9">
        <f t="shared" si="214"/>
        <v>42675.624131944445</v>
      </c>
      <c r="T3416" s="9">
        <f t="shared" si="215"/>
        <v>42705.124305555553</v>
      </c>
    </row>
    <row r="3417" spans="1:20" ht="29" x14ac:dyDescent="0.35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212"/>
        <v>100</v>
      </c>
      <c r="P3417">
        <f t="shared" si="213"/>
        <v>22.22</v>
      </c>
      <c r="Q3417" t="s">
        <v>8316</v>
      </c>
      <c r="R3417" t="s">
        <v>8317</v>
      </c>
      <c r="S3417" s="9">
        <f t="shared" si="214"/>
        <v>42466.935833333329</v>
      </c>
      <c r="T3417" s="9">
        <f t="shared" si="215"/>
        <v>42477.770833333336</v>
      </c>
    </row>
    <row r="3418" spans="1:20" ht="43.5" x14ac:dyDescent="0.35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212"/>
        <v>120</v>
      </c>
      <c r="P3418">
        <f t="shared" si="213"/>
        <v>159.47</v>
      </c>
      <c r="Q3418" t="s">
        <v>8316</v>
      </c>
      <c r="R3418" t="s">
        <v>8317</v>
      </c>
      <c r="S3418" s="9">
        <f t="shared" si="214"/>
        <v>42089.204224537032</v>
      </c>
      <c r="T3418" s="9">
        <f t="shared" si="215"/>
        <v>42117.562499999993</v>
      </c>
    </row>
    <row r="3419" spans="1:20" ht="43.5" x14ac:dyDescent="0.3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212"/>
        <v>100</v>
      </c>
      <c r="P3419">
        <f t="shared" si="213"/>
        <v>37.78</v>
      </c>
      <c r="Q3419" t="s">
        <v>8316</v>
      </c>
      <c r="R3419" t="s">
        <v>8317</v>
      </c>
      <c r="S3419" s="9">
        <f t="shared" si="214"/>
        <v>41894.705416666664</v>
      </c>
      <c r="T3419" s="9">
        <f t="shared" si="215"/>
        <v>41937.821527777771</v>
      </c>
    </row>
    <row r="3420" spans="1:20" ht="43.5" x14ac:dyDescent="0.35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212"/>
        <v>101</v>
      </c>
      <c r="P3420">
        <f t="shared" si="213"/>
        <v>72.05</v>
      </c>
      <c r="Q3420" t="s">
        <v>8316</v>
      </c>
      <c r="R3420" t="s">
        <v>8317</v>
      </c>
      <c r="S3420" s="9">
        <f t="shared" si="214"/>
        <v>41752.626238425924</v>
      </c>
      <c r="T3420" s="9">
        <f t="shared" si="215"/>
        <v>41782.626238425924</v>
      </c>
    </row>
    <row r="3421" spans="1:20" ht="43.5" x14ac:dyDescent="0.35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212"/>
        <v>107</v>
      </c>
      <c r="P3421">
        <f t="shared" si="213"/>
        <v>63.7</v>
      </c>
      <c r="Q3421" t="s">
        <v>8316</v>
      </c>
      <c r="R3421" t="s">
        <v>8317</v>
      </c>
      <c r="S3421" s="9">
        <f t="shared" si="214"/>
        <v>42448.613252314812</v>
      </c>
      <c r="T3421" s="9">
        <f t="shared" si="215"/>
        <v>42466.687499999993</v>
      </c>
    </row>
    <row r="3422" spans="1:20" ht="43.5" x14ac:dyDescent="0.3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212"/>
        <v>138</v>
      </c>
      <c r="P3422">
        <f t="shared" si="213"/>
        <v>28.41</v>
      </c>
      <c r="Q3422" t="s">
        <v>8316</v>
      </c>
      <c r="R3422" t="s">
        <v>8317</v>
      </c>
      <c r="S3422" s="9">
        <f t="shared" si="214"/>
        <v>42404.881967592592</v>
      </c>
      <c r="T3422" s="9">
        <f t="shared" si="215"/>
        <v>42413.791666666664</v>
      </c>
    </row>
    <row r="3423" spans="1:20" ht="43.5" x14ac:dyDescent="0.3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212"/>
        <v>101</v>
      </c>
      <c r="P3423">
        <f t="shared" si="213"/>
        <v>103.21</v>
      </c>
      <c r="Q3423" t="s">
        <v>8316</v>
      </c>
      <c r="R3423" t="s">
        <v>8317</v>
      </c>
      <c r="S3423" s="9">
        <f t="shared" si="214"/>
        <v>42037.582905092589</v>
      </c>
      <c r="T3423" s="9">
        <f t="shared" si="215"/>
        <v>42067.582905092589</v>
      </c>
    </row>
    <row r="3424" spans="1:20" ht="43.5" x14ac:dyDescent="0.35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212"/>
        <v>109</v>
      </c>
      <c r="P3424">
        <f t="shared" si="213"/>
        <v>71.150000000000006</v>
      </c>
      <c r="Q3424" t="s">
        <v>8316</v>
      </c>
      <c r="R3424" t="s">
        <v>8317</v>
      </c>
      <c r="S3424" s="9">
        <f t="shared" si="214"/>
        <v>42323.353888888887</v>
      </c>
      <c r="T3424" s="9">
        <f t="shared" si="215"/>
        <v>42351.791666666664</v>
      </c>
    </row>
    <row r="3425" spans="1:20" ht="43.5" x14ac:dyDescent="0.3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9">
        <f t="shared" si="214"/>
        <v>42088.703020833331</v>
      </c>
      <c r="T3425" s="9">
        <f t="shared" si="215"/>
        <v>42118.703020833331</v>
      </c>
    </row>
    <row r="3426" spans="1:20" ht="43.5" x14ac:dyDescent="0.35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212"/>
        <v>104</v>
      </c>
      <c r="P3426">
        <f t="shared" si="213"/>
        <v>81.78</v>
      </c>
      <c r="Q3426" t="s">
        <v>8316</v>
      </c>
      <c r="R3426" t="s">
        <v>8317</v>
      </c>
      <c r="S3426" s="9">
        <f t="shared" si="214"/>
        <v>42018.468564814808</v>
      </c>
      <c r="T3426" s="9">
        <f t="shared" si="215"/>
        <v>42040.082638888889</v>
      </c>
    </row>
    <row r="3427" spans="1:20" ht="43.5" x14ac:dyDescent="0.35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212"/>
        <v>103</v>
      </c>
      <c r="P3427">
        <f t="shared" si="213"/>
        <v>297.02999999999997</v>
      </c>
      <c r="Q3427" t="s">
        <v>8316</v>
      </c>
      <c r="R3427" t="s">
        <v>8317</v>
      </c>
      <c r="S3427" s="9">
        <f t="shared" si="214"/>
        <v>41884.40898148148</v>
      </c>
      <c r="T3427" s="9">
        <f t="shared" si="215"/>
        <v>41916.40898148148</v>
      </c>
    </row>
    <row r="3428" spans="1:20" ht="43.5" x14ac:dyDescent="0.3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212"/>
        <v>108</v>
      </c>
      <c r="P3428">
        <f t="shared" si="213"/>
        <v>46.61</v>
      </c>
      <c r="Q3428" t="s">
        <v>8316</v>
      </c>
      <c r="R3428" t="s">
        <v>8317</v>
      </c>
      <c r="S3428" s="9">
        <f t="shared" si="214"/>
        <v>41883.848414351851</v>
      </c>
      <c r="T3428" s="9">
        <f t="shared" si="215"/>
        <v>41902.875</v>
      </c>
    </row>
    <row r="3429" spans="1:20" ht="43.5" x14ac:dyDescent="0.35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212"/>
        <v>100</v>
      </c>
      <c r="P3429">
        <f t="shared" si="213"/>
        <v>51.72</v>
      </c>
      <c r="Q3429" t="s">
        <v>8316</v>
      </c>
      <c r="R3429" t="s">
        <v>8317</v>
      </c>
      <c r="S3429" s="9">
        <f t="shared" si="214"/>
        <v>41792.436944444438</v>
      </c>
      <c r="T3429" s="9">
        <f t="shared" si="215"/>
        <v>41822.436944444438</v>
      </c>
    </row>
    <row r="3430" spans="1:20" ht="43.5" x14ac:dyDescent="0.35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212"/>
        <v>103</v>
      </c>
      <c r="P3430">
        <f t="shared" si="213"/>
        <v>40.29</v>
      </c>
      <c r="Q3430" t="s">
        <v>8316</v>
      </c>
      <c r="R3430" t="s">
        <v>8317</v>
      </c>
      <c r="S3430" s="9">
        <f t="shared" si="214"/>
        <v>42038.512118055551</v>
      </c>
      <c r="T3430" s="9">
        <f t="shared" si="215"/>
        <v>42063.499999999993</v>
      </c>
    </row>
    <row r="3431" spans="1:20" ht="43.5" x14ac:dyDescent="0.35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9">
        <f t="shared" si="214"/>
        <v>42661.813206018516</v>
      </c>
      <c r="T3431" s="9">
        <f t="shared" si="215"/>
        <v>42675.813206018516</v>
      </c>
    </row>
    <row r="3432" spans="1:20" ht="43.5" x14ac:dyDescent="0.35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212"/>
        <v>109</v>
      </c>
      <c r="P3432">
        <f t="shared" si="213"/>
        <v>30.15</v>
      </c>
      <c r="Q3432" t="s">
        <v>8316</v>
      </c>
      <c r="R3432" t="s">
        <v>8317</v>
      </c>
      <c r="S3432" s="9">
        <f t="shared" si="214"/>
        <v>41820.737280092588</v>
      </c>
      <c r="T3432" s="9">
        <f t="shared" si="215"/>
        <v>41850.737280092588</v>
      </c>
    </row>
    <row r="3433" spans="1:20" ht="43.5" x14ac:dyDescent="0.3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212"/>
        <v>100</v>
      </c>
      <c r="P3433">
        <f t="shared" si="213"/>
        <v>95.24</v>
      </c>
      <c r="Q3433" t="s">
        <v>8316</v>
      </c>
      <c r="R3433" t="s">
        <v>8317</v>
      </c>
      <c r="S3433" s="9">
        <f t="shared" si="214"/>
        <v>41839.522604166668</v>
      </c>
      <c r="T3433" s="9">
        <f t="shared" si="215"/>
        <v>41869.522604166668</v>
      </c>
    </row>
    <row r="3434" spans="1:20" ht="43.5" x14ac:dyDescent="0.3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212"/>
        <v>110</v>
      </c>
      <c r="P3434">
        <f t="shared" si="213"/>
        <v>52.21</v>
      </c>
      <c r="Q3434" t="s">
        <v>8316</v>
      </c>
      <c r="R3434" t="s">
        <v>8317</v>
      </c>
      <c r="S3434" s="9">
        <f t="shared" si="214"/>
        <v>42380.372847222221</v>
      </c>
      <c r="T3434" s="9">
        <f t="shared" si="215"/>
        <v>42405.708333333336</v>
      </c>
    </row>
    <row r="3435" spans="1:20" ht="43.5" x14ac:dyDescent="0.3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212"/>
        <v>100</v>
      </c>
      <c r="P3435">
        <f t="shared" si="213"/>
        <v>134.15</v>
      </c>
      <c r="Q3435" t="s">
        <v>8316</v>
      </c>
      <c r="R3435" t="s">
        <v>8317</v>
      </c>
      <c r="S3435" s="9">
        <f t="shared" si="214"/>
        <v>41775.854803240734</v>
      </c>
      <c r="T3435" s="9">
        <f t="shared" si="215"/>
        <v>41806.916666666664</v>
      </c>
    </row>
    <row r="3436" spans="1:20" ht="43.5" x14ac:dyDescent="0.35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212"/>
        <v>106</v>
      </c>
      <c r="P3436">
        <f t="shared" si="213"/>
        <v>62.83</v>
      </c>
      <c r="Q3436" t="s">
        <v>8316</v>
      </c>
      <c r="R3436" t="s">
        <v>8317</v>
      </c>
      <c r="S3436" s="9">
        <f t="shared" si="214"/>
        <v>41800.172094907401</v>
      </c>
      <c r="T3436" s="9">
        <f t="shared" si="215"/>
        <v>41830.172094907401</v>
      </c>
    </row>
    <row r="3437" spans="1:20" ht="43.5" x14ac:dyDescent="0.35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212"/>
        <v>112</v>
      </c>
      <c r="P3437">
        <f t="shared" si="213"/>
        <v>58.95</v>
      </c>
      <c r="Q3437" t="s">
        <v>8316</v>
      </c>
      <c r="R3437" t="s">
        <v>8317</v>
      </c>
      <c r="S3437" s="9">
        <f t="shared" si="214"/>
        <v>42572.408483796295</v>
      </c>
      <c r="T3437" s="9">
        <f t="shared" si="215"/>
        <v>42588.916666666664</v>
      </c>
    </row>
    <row r="3438" spans="1:20" ht="43.5" x14ac:dyDescent="0.35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212"/>
        <v>106</v>
      </c>
      <c r="P3438">
        <f t="shared" si="213"/>
        <v>143.11000000000001</v>
      </c>
      <c r="Q3438" t="s">
        <v>8316</v>
      </c>
      <c r="R3438" t="s">
        <v>8317</v>
      </c>
      <c r="S3438" s="9">
        <f t="shared" si="214"/>
        <v>41851.333252314813</v>
      </c>
      <c r="T3438" s="9">
        <f t="shared" si="215"/>
        <v>41872.477777777771</v>
      </c>
    </row>
    <row r="3439" spans="1:20" ht="43.5" x14ac:dyDescent="0.35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212"/>
        <v>101</v>
      </c>
      <c r="P3439">
        <f t="shared" si="213"/>
        <v>84.17</v>
      </c>
      <c r="Q3439" t="s">
        <v>8316</v>
      </c>
      <c r="R3439" t="s">
        <v>8317</v>
      </c>
      <c r="S3439" s="9">
        <f t="shared" si="214"/>
        <v>42205.502546296295</v>
      </c>
      <c r="T3439" s="9">
        <f t="shared" si="215"/>
        <v>42235.502546296295</v>
      </c>
    </row>
    <row r="3440" spans="1:20" ht="43.5" x14ac:dyDescent="0.35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212"/>
        <v>104</v>
      </c>
      <c r="P3440">
        <f t="shared" si="213"/>
        <v>186.07</v>
      </c>
      <c r="Q3440" t="s">
        <v>8316</v>
      </c>
      <c r="R3440" t="s">
        <v>8317</v>
      </c>
      <c r="S3440" s="9">
        <f t="shared" si="214"/>
        <v>42100.719525462962</v>
      </c>
      <c r="T3440" s="9">
        <f t="shared" si="215"/>
        <v>42126.666666666664</v>
      </c>
    </row>
    <row r="3441" spans="1:20" ht="29" x14ac:dyDescent="0.35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212"/>
        <v>135</v>
      </c>
      <c r="P3441">
        <f t="shared" si="213"/>
        <v>89.79</v>
      </c>
      <c r="Q3441" t="s">
        <v>8316</v>
      </c>
      <c r="R3441" t="s">
        <v>8317</v>
      </c>
      <c r="S3441" s="9">
        <f t="shared" si="214"/>
        <v>42374.702893518515</v>
      </c>
      <c r="T3441" s="9">
        <f t="shared" si="215"/>
        <v>42387.999305555553</v>
      </c>
    </row>
    <row r="3442" spans="1:20" ht="43.5" x14ac:dyDescent="0.35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212"/>
        <v>105</v>
      </c>
      <c r="P3442">
        <f t="shared" si="213"/>
        <v>64.16</v>
      </c>
      <c r="Q3442" t="s">
        <v>8316</v>
      </c>
      <c r="R3442" t="s">
        <v>8317</v>
      </c>
      <c r="S3442" s="9">
        <f t="shared" si="214"/>
        <v>41808.914675925924</v>
      </c>
      <c r="T3442" s="9">
        <f t="shared" si="215"/>
        <v>41831.46875</v>
      </c>
    </row>
    <row r="3443" spans="1:20" ht="43.5" x14ac:dyDescent="0.35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212"/>
        <v>103</v>
      </c>
      <c r="P3443">
        <f t="shared" si="213"/>
        <v>59.65</v>
      </c>
      <c r="Q3443" t="s">
        <v>8316</v>
      </c>
      <c r="R3443" t="s">
        <v>8317</v>
      </c>
      <c r="S3443" s="9">
        <f t="shared" si="214"/>
        <v>42294.221307870372</v>
      </c>
      <c r="T3443" s="9">
        <f t="shared" si="215"/>
        <v>42321.636805555558</v>
      </c>
    </row>
    <row r="3444" spans="1:20" ht="43.5" x14ac:dyDescent="0.35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9">
        <f t="shared" si="214"/>
        <v>42124.632777777777</v>
      </c>
      <c r="T3444" s="9">
        <f t="shared" si="215"/>
        <v>42154.632777777777</v>
      </c>
    </row>
    <row r="3445" spans="1:20" ht="43.5" x14ac:dyDescent="0.35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212"/>
        <v>186</v>
      </c>
      <c r="P3445">
        <f t="shared" si="213"/>
        <v>41.22</v>
      </c>
      <c r="Q3445" t="s">
        <v>8316</v>
      </c>
      <c r="R3445" t="s">
        <v>8317</v>
      </c>
      <c r="S3445" s="9">
        <f t="shared" si="214"/>
        <v>41861.316504629627</v>
      </c>
      <c r="T3445" s="9">
        <f t="shared" si="215"/>
        <v>41891.316504629627</v>
      </c>
    </row>
    <row r="3446" spans="1:20" ht="43.5" x14ac:dyDescent="0.35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9">
        <f t="shared" si="214"/>
        <v>42521.08317129629</v>
      </c>
      <c r="T3446" s="9">
        <f t="shared" si="215"/>
        <v>42529.374305555553</v>
      </c>
    </row>
    <row r="3447" spans="1:20" ht="29" x14ac:dyDescent="0.3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212"/>
        <v>100</v>
      </c>
      <c r="P3447">
        <f t="shared" si="213"/>
        <v>64.52</v>
      </c>
      <c r="Q3447" t="s">
        <v>8316</v>
      </c>
      <c r="R3447" t="s">
        <v>8317</v>
      </c>
      <c r="S3447" s="9">
        <f t="shared" si="214"/>
        <v>42272.322175925925</v>
      </c>
      <c r="T3447" s="9">
        <f t="shared" si="215"/>
        <v>42300.322175925925</v>
      </c>
    </row>
    <row r="3448" spans="1:20" ht="43.5" x14ac:dyDescent="0.35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212"/>
        <v>108</v>
      </c>
      <c r="P3448">
        <f t="shared" si="213"/>
        <v>43.28</v>
      </c>
      <c r="Q3448" t="s">
        <v>8316</v>
      </c>
      <c r="R3448" t="s">
        <v>8317</v>
      </c>
      <c r="S3448" s="9">
        <f t="shared" si="214"/>
        <v>42016.624131944445</v>
      </c>
      <c r="T3448" s="9">
        <f t="shared" si="215"/>
        <v>42040.305555555555</v>
      </c>
    </row>
    <row r="3449" spans="1:20" ht="29" x14ac:dyDescent="0.35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212"/>
        <v>108</v>
      </c>
      <c r="P3449">
        <f t="shared" si="213"/>
        <v>77</v>
      </c>
      <c r="Q3449" t="s">
        <v>8316</v>
      </c>
      <c r="R3449" t="s">
        <v>8317</v>
      </c>
      <c r="S3449" s="9">
        <f t="shared" si="214"/>
        <v>42402.680694444447</v>
      </c>
      <c r="T3449" s="9">
        <f t="shared" si="215"/>
        <v>42447.639027777775</v>
      </c>
    </row>
    <row r="3450" spans="1:20" ht="43.5" x14ac:dyDescent="0.3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212"/>
        <v>110</v>
      </c>
      <c r="P3450">
        <f t="shared" si="213"/>
        <v>51.22</v>
      </c>
      <c r="Q3450" t="s">
        <v>8316</v>
      </c>
      <c r="R3450" t="s">
        <v>8317</v>
      </c>
      <c r="S3450" s="9">
        <f t="shared" si="214"/>
        <v>41959.910752314812</v>
      </c>
      <c r="T3450" s="9">
        <f t="shared" si="215"/>
        <v>41989.910752314812</v>
      </c>
    </row>
    <row r="3451" spans="1:20" ht="43.5" x14ac:dyDescent="0.3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212"/>
        <v>171</v>
      </c>
      <c r="P3451">
        <f t="shared" si="213"/>
        <v>68.25</v>
      </c>
      <c r="Q3451" t="s">
        <v>8316</v>
      </c>
      <c r="R3451" t="s">
        <v>8317</v>
      </c>
      <c r="S3451" s="9">
        <f t="shared" si="214"/>
        <v>42531.844189814808</v>
      </c>
      <c r="T3451" s="9">
        <f t="shared" si="215"/>
        <v>42559.958333333336</v>
      </c>
    </row>
    <row r="3452" spans="1:20" ht="43.5" x14ac:dyDescent="0.35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212"/>
        <v>152</v>
      </c>
      <c r="P3452">
        <f t="shared" si="213"/>
        <v>19.489999999999998</v>
      </c>
      <c r="Q3452" t="s">
        <v>8316</v>
      </c>
      <c r="R3452" t="s">
        <v>8317</v>
      </c>
      <c r="S3452" s="9">
        <f t="shared" si="214"/>
        <v>42036.496192129627</v>
      </c>
      <c r="T3452" s="9">
        <f t="shared" si="215"/>
        <v>42096.454525462956</v>
      </c>
    </row>
    <row r="3453" spans="1:20" ht="43.5" x14ac:dyDescent="0.35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212"/>
        <v>101</v>
      </c>
      <c r="P3453">
        <f t="shared" si="213"/>
        <v>41.13</v>
      </c>
      <c r="Q3453" t="s">
        <v>8316</v>
      </c>
      <c r="R3453" t="s">
        <v>8317</v>
      </c>
      <c r="S3453" s="9">
        <f t="shared" si="214"/>
        <v>42088.515358796292</v>
      </c>
      <c r="T3453" s="9">
        <f t="shared" si="215"/>
        <v>42115.515358796292</v>
      </c>
    </row>
    <row r="3454" spans="1:20" ht="43.5" x14ac:dyDescent="0.35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212"/>
        <v>153</v>
      </c>
      <c r="P3454">
        <f t="shared" si="213"/>
        <v>41.41</v>
      </c>
      <c r="Q3454" t="s">
        <v>8316</v>
      </c>
      <c r="R3454" t="s">
        <v>8317</v>
      </c>
      <c r="S3454" s="9">
        <f t="shared" si="214"/>
        <v>41820.430856481478</v>
      </c>
      <c r="T3454" s="9">
        <f t="shared" si="215"/>
        <v>41842.957638888889</v>
      </c>
    </row>
    <row r="3455" spans="1:20" ht="43.5" x14ac:dyDescent="0.3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212"/>
        <v>128</v>
      </c>
      <c r="P3455">
        <f t="shared" si="213"/>
        <v>27.5</v>
      </c>
      <c r="Q3455" t="s">
        <v>8316</v>
      </c>
      <c r="R3455" t="s">
        <v>8317</v>
      </c>
      <c r="S3455" s="9">
        <f t="shared" si="214"/>
        <v>42535.770324074074</v>
      </c>
      <c r="T3455" s="9">
        <f t="shared" si="215"/>
        <v>42595.770324074074</v>
      </c>
    </row>
    <row r="3456" spans="1:20" ht="43.5" x14ac:dyDescent="0.35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212"/>
        <v>101</v>
      </c>
      <c r="P3456">
        <f t="shared" si="213"/>
        <v>33.57</v>
      </c>
      <c r="Q3456" t="s">
        <v>8316</v>
      </c>
      <c r="R3456" t="s">
        <v>8317</v>
      </c>
      <c r="S3456" s="9">
        <f t="shared" si="214"/>
        <v>41821.490266203698</v>
      </c>
      <c r="T3456" s="9">
        <f t="shared" si="215"/>
        <v>41851.490266203698</v>
      </c>
    </row>
    <row r="3457" spans="1:20" ht="43.5" x14ac:dyDescent="0.35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212"/>
        <v>101</v>
      </c>
      <c r="P3457">
        <f t="shared" si="213"/>
        <v>145.87</v>
      </c>
      <c r="Q3457" t="s">
        <v>8316</v>
      </c>
      <c r="R3457" t="s">
        <v>8317</v>
      </c>
      <c r="S3457" s="9">
        <f t="shared" si="214"/>
        <v>42626.541979166665</v>
      </c>
      <c r="T3457" s="9">
        <f t="shared" si="215"/>
        <v>42656.541979166665</v>
      </c>
    </row>
    <row r="3458" spans="1:20" ht="43.5" x14ac:dyDescent="0.35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ref="O3458:O3521" si="216">ROUND((E3458/D3458)*100,0)</f>
        <v>191</v>
      </c>
      <c r="P3458">
        <f t="shared" ref="P3458:P3521" si="217">ROUND(E3458/L3458,2)</f>
        <v>358.69</v>
      </c>
      <c r="Q3458" t="s">
        <v>8316</v>
      </c>
      <c r="R3458" t="s">
        <v>8317</v>
      </c>
      <c r="S3458" s="9">
        <f t="shared" si="214"/>
        <v>41820.997303240736</v>
      </c>
      <c r="T3458" s="9">
        <f t="shared" si="215"/>
        <v>41852.082638888889</v>
      </c>
    </row>
    <row r="3459" spans="1:20" ht="29" x14ac:dyDescent="0.35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si="216"/>
        <v>140</v>
      </c>
      <c r="P3459">
        <f t="shared" si="217"/>
        <v>50.98</v>
      </c>
      <c r="Q3459" t="s">
        <v>8316</v>
      </c>
      <c r="R3459" t="s">
        <v>8317</v>
      </c>
      <c r="S3459" s="9">
        <f t="shared" ref="S3459:S3522" si="218">(J3459/86400)+25569+(-5/24)</f>
        <v>42016.498344907406</v>
      </c>
      <c r="T3459" s="9">
        <f t="shared" ref="T3459:T3522" si="219">(I3459/86400)+25569+(-5/24)</f>
        <v>42047.040972222218</v>
      </c>
    </row>
    <row r="3460" spans="1:20" ht="43.5" x14ac:dyDescent="0.35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216"/>
        <v>124</v>
      </c>
      <c r="P3460">
        <f t="shared" si="217"/>
        <v>45.04</v>
      </c>
      <c r="Q3460" t="s">
        <v>8316</v>
      </c>
      <c r="R3460" t="s">
        <v>8317</v>
      </c>
      <c r="S3460" s="9">
        <f t="shared" si="218"/>
        <v>42010.994247685179</v>
      </c>
      <c r="T3460" s="9">
        <f t="shared" si="219"/>
        <v>42037.977083333331</v>
      </c>
    </row>
    <row r="3461" spans="1:20" ht="43.5" x14ac:dyDescent="0.35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216"/>
        <v>126</v>
      </c>
      <c r="P3461">
        <f t="shared" si="217"/>
        <v>17.53</v>
      </c>
      <c r="Q3461" t="s">
        <v>8316</v>
      </c>
      <c r="R3461" t="s">
        <v>8317</v>
      </c>
      <c r="S3461" s="9">
        <f t="shared" si="218"/>
        <v>42480.271527777775</v>
      </c>
      <c r="T3461" s="9">
        <f t="shared" si="219"/>
        <v>42510.271527777775</v>
      </c>
    </row>
    <row r="3462" spans="1:20" ht="43.5" x14ac:dyDescent="0.3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9">
        <f t="shared" si="218"/>
        <v>41852.318888888891</v>
      </c>
      <c r="T3462" s="9">
        <f t="shared" si="219"/>
        <v>41866.318888888891</v>
      </c>
    </row>
    <row r="3463" spans="1:20" ht="43.5" x14ac:dyDescent="0.35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216"/>
        <v>139</v>
      </c>
      <c r="P3463">
        <f t="shared" si="217"/>
        <v>57.92</v>
      </c>
      <c r="Q3463" t="s">
        <v>8316</v>
      </c>
      <c r="R3463" t="s">
        <v>8317</v>
      </c>
      <c r="S3463" s="9">
        <f t="shared" si="218"/>
        <v>42643.424525462957</v>
      </c>
      <c r="T3463" s="9">
        <f t="shared" si="219"/>
        <v>42671.916666666664</v>
      </c>
    </row>
    <row r="3464" spans="1:20" ht="43.5" x14ac:dyDescent="0.3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216"/>
        <v>202</v>
      </c>
      <c r="P3464">
        <f t="shared" si="217"/>
        <v>29.71</v>
      </c>
      <c r="Q3464" t="s">
        <v>8316</v>
      </c>
      <c r="R3464" t="s">
        <v>8317</v>
      </c>
      <c r="S3464" s="9">
        <f t="shared" si="218"/>
        <v>42179.690138888887</v>
      </c>
      <c r="T3464" s="9">
        <f t="shared" si="219"/>
        <v>42195.541666666664</v>
      </c>
    </row>
    <row r="3465" spans="1:20" ht="43.5" x14ac:dyDescent="0.3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216"/>
        <v>103</v>
      </c>
      <c r="P3465">
        <f t="shared" si="217"/>
        <v>90.68</v>
      </c>
      <c r="Q3465" t="s">
        <v>8316</v>
      </c>
      <c r="R3465" t="s">
        <v>8317</v>
      </c>
      <c r="S3465" s="9">
        <f t="shared" si="218"/>
        <v>42612.710474537038</v>
      </c>
      <c r="T3465" s="9">
        <f t="shared" si="219"/>
        <v>42653.957638888889</v>
      </c>
    </row>
    <row r="3466" spans="1:20" ht="43.5" x14ac:dyDescent="0.35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216"/>
        <v>102</v>
      </c>
      <c r="P3466">
        <f t="shared" si="217"/>
        <v>55.01</v>
      </c>
      <c r="Q3466" t="s">
        <v>8316</v>
      </c>
      <c r="R3466" t="s">
        <v>8317</v>
      </c>
      <c r="S3466" s="9">
        <f t="shared" si="218"/>
        <v>42574.921724537031</v>
      </c>
      <c r="T3466" s="9">
        <f t="shared" si="219"/>
        <v>42604.921724537031</v>
      </c>
    </row>
    <row r="3467" spans="1:20" ht="43.5" x14ac:dyDescent="0.3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216"/>
        <v>103</v>
      </c>
      <c r="P3467">
        <f t="shared" si="217"/>
        <v>57.22</v>
      </c>
      <c r="Q3467" t="s">
        <v>8316</v>
      </c>
      <c r="R3467" t="s">
        <v>8317</v>
      </c>
      <c r="S3467" s="9">
        <f t="shared" si="218"/>
        <v>42200.417499999996</v>
      </c>
      <c r="T3467" s="9">
        <f t="shared" si="219"/>
        <v>42225.458333333336</v>
      </c>
    </row>
    <row r="3468" spans="1:20" ht="29" x14ac:dyDescent="0.35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216"/>
        <v>127</v>
      </c>
      <c r="P3468">
        <f t="shared" si="217"/>
        <v>72.95</v>
      </c>
      <c r="Q3468" t="s">
        <v>8316</v>
      </c>
      <c r="R3468" t="s">
        <v>8317</v>
      </c>
      <c r="S3468" s="9">
        <f t="shared" si="218"/>
        <v>42419.810763888883</v>
      </c>
      <c r="T3468" s="9">
        <f t="shared" si="219"/>
        <v>42479.769097222219</v>
      </c>
    </row>
    <row r="3469" spans="1:20" x14ac:dyDescent="0.35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216"/>
        <v>101</v>
      </c>
      <c r="P3469">
        <f t="shared" si="217"/>
        <v>64.47</v>
      </c>
      <c r="Q3469" t="s">
        <v>8316</v>
      </c>
      <c r="R3469" t="s">
        <v>8317</v>
      </c>
      <c r="S3469" s="9">
        <f t="shared" si="218"/>
        <v>42053.463333333326</v>
      </c>
      <c r="T3469" s="9">
        <f t="shared" si="219"/>
        <v>42083.421666666669</v>
      </c>
    </row>
    <row r="3470" spans="1:20" ht="29" x14ac:dyDescent="0.3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216"/>
        <v>122</v>
      </c>
      <c r="P3470">
        <f t="shared" si="217"/>
        <v>716.35</v>
      </c>
      <c r="Q3470" t="s">
        <v>8316</v>
      </c>
      <c r="R3470" t="s">
        <v>8317</v>
      </c>
      <c r="S3470" s="9">
        <f t="shared" si="218"/>
        <v>42605.55704861111</v>
      </c>
      <c r="T3470" s="9">
        <f t="shared" si="219"/>
        <v>42633.916666666664</v>
      </c>
    </row>
    <row r="3471" spans="1:20" ht="43.5" x14ac:dyDescent="0.35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216"/>
        <v>113</v>
      </c>
      <c r="P3471">
        <f t="shared" si="217"/>
        <v>50.4</v>
      </c>
      <c r="Q3471" t="s">
        <v>8316</v>
      </c>
      <c r="R3471" t="s">
        <v>8317</v>
      </c>
      <c r="S3471" s="9">
        <f t="shared" si="218"/>
        <v>42458.433391203704</v>
      </c>
      <c r="T3471" s="9">
        <f t="shared" si="219"/>
        <v>42488.433391203704</v>
      </c>
    </row>
    <row r="3472" spans="1:20" ht="29" x14ac:dyDescent="0.35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216"/>
        <v>150</v>
      </c>
      <c r="P3472">
        <f t="shared" si="217"/>
        <v>41.67</v>
      </c>
      <c r="Q3472" t="s">
        <v>8316</v>
      </c>
      <c r="R3472" t="s">
        <v>8317</v>
      </c>
      <c r="S3472" s="9">
        <f t="shared" si="218"/>
        <v>42528.813680555548</v>
      </c>
      <c r="T3472" s="9">
        <f t="shared" si="219"/>
        <v>42566.693055555552</v>
      </c>
    </row>
    <row r="3473" spans="1:20" ht="43.5" x14ac:dyDescent="0.35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216"/>
        <v>215</v>
      </c>
      <c r="P3473">
        <f t="shared" si="217"/>
        <v>35.770000000000003</v>
      </c>
      <c r="Q3473" t="s">
        <v>8316</v>
      </c>
      <c r="R3473" t="s">
        <v>8317</v>
      </c>
      <c r="S3473" s="9">
        <f t="shared" si="218"/>
        <v>41841.61215277778</v>
      </c>
      <c r="T3473" s="9">
        <f t="shared" si="219"/>
        <v>41882.625</v>
      </c>
    </row>
    <row r="3474" spans="1:20" ht="43.5" x14ac:dyDescent="0.35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216"/>
        <v>102</v>
      </c>
      <c r="P3474">
        <f t="shared" si="217"/>
        <v>88.74</v>
      </c>
      <c r="Q3474" t="s">
        <v>8316</v>
      </c>
      <c r="R3474" t="s">
        <v>8317</v>
      </c>
      <c r="S3474" s="9">
        <f t="shared" si="218"/>
        <v>41927.962164351848</v>
      </c>
      <c r="T3474" s="9">
        <f t="shared" si="219"/>
        <v>41949.040972222218</v>
      </c>
    </row>
    <row r="3475" spans="1:20" ht="43.5" x14ac:dyDescent="0.35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216"/>
        <v>100</v>
      </c>
      <c r="P3475">
        <f t="shared" si="217"/>
        <v>148.47999999999999</v>
      </c>
      <c r="Q3475" t="s">
        <v>8316</v>
      </c>
      <c r="R3475" t="s">
        <v>8317</v>
      </c>
      <c r="S3475" s="9">
        <f t="shared" si="218"/>
        <v>42062.626111111109</v>
      </c>
      <c r="T3475" s="9">
        <f t="shared" si="219"/>
        <v>42083.643749999996</v>
      </c>
    </row>
    <row r="3476" spans="1:20" ht="43.5" x14ac:dyDescent="0.35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216"/>
        <v>101</v>
      </c>
      <c r="P3476">
        <f t="shared" si="217"/>
        <v>51.79</v>
      </c>
      <c r="Q3476" t="s">
        <v>8316</v>
      </c>
      <c r="R3476" t="s">
        <v>8317</v>
      </c>
      <c r="S3476" s="9">
        <f t="shared" si="218"/>
        <v>42541.293182870366</v>
      </c>
      <c r="T3476" s="9">
        <f t="shared" si="219"/>
        <v>42571.293182870366</v>
      </c>
    </row>
    <row r="3477" spans="1:20" ht="43.5" x14ac:dyDescent="0.3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216"/>
        <v>113</v>
      </c>
      <c r="P3477">
        <f t="shared" si="217"/>
        <v>20</v>
      </c>
      <c r="Q3477" t="s">
        <v>8316</v>
      </c>
      <c r="R3477" t="s">
        <v>8317</v>
      </c>
      <c r="S3477" s="9">
        <f t="shared" si="218"/>
        <v>41918.672499999993</v>
      </c>
      <c r="T3477" s="9">
        <f t="shared" si="219"/>
        <v>41945.791666666664</v>
      </c>
    </row>
    <row r="3478" spans="1:20" ht="43.5" x14ac:dyDescent="0.35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9">
        <f t="shared" si="218"/>
        <v>41921.071643518517</v>
      </c>
      <c r="T3478" s="9">
        <f t="shared" si="219"/>
        <v>41938.916666666664</v>
      </c>
    </row>
    <row r="3479" spans="1:20" ht="43.5" x14ac:dyDescent="0.3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216"/>
        <v>115</v>
      </c>
      <c r="P3479">
        <f t="shared" si="217"/>
        <v>53.23</v>
      </c>
      <c r="Q3479" t="s">
        <v>8316</v>
      </c>
      <c r="R3479" t="s">
        <v>8317</v>
      </c>
      <c r="S3479" s="9">
        <f t="shared" si="218"/>
        <v>42128.528275462959</v>
      </c>
      <c r="T3479" s="9">
        <f t="shared" si="219"/>
        <v>42140.916666666664</v>
      </c>
    </row>
    <row r="3480" spans="1:20" ht="43.5" x14ac:dyDescent="0.3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216"/>
        <v>113</v>
      </c>
      <c r="P3480">
        <f t="shared" si="217"/>
        <v>39.6</v>
      </c>
      <c r="Q3480" t="s">
        <v>8316</v>
      </c>
      <c r="R3480" t="s">
        <v>8317</v>
      </c>
      <c r="S3480" s="9">
        <f t="shared" si="218"/>
        <v>42053.708587962959</v>
      </c>
      <c r="T3480" s="9">
        <f t="shared" si="219"/>
        <v>42079.666666666664</v>
      </c>
    </row>
    <row r="3481" spans="1:20" ht="43.5" x14ac:dyDescent="0.3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216"/>
        <v>128</v>
      </c>
      <c r="P3481">
        <f t="shared" si="217"/>
        <v>34.25</v>
      </c>
      <c r="Q3481" t="s">
        <v>8316</v>
      </c>
      <c r="R3481" t="s">
        <v>8317</v>
      </c>
      <c r="S3481" s="9">
        <f t="shared" si="218"/>
        <v>41781.64675925926</v>
      </c>
      <c r="T3481" s="9">
        <f t="shared" si="219"/>
        <v>41811.64675925926</v>
      </c>
    </row>
    <row r="3482" spans="1:20" ht="43.5" x14ac:dyDescent="0.3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216"/>
        <v>143</v>
      </c>
      <c r="P3482">
        <f t="shared" si="217"/>
        <v>164.62</v>
      </c>
      <c r="Q3482" t="s">
        <v>8316</v>
      </c>
      <c r="R3482" t="s">
        <v>8317</v>
      </c>
      <c r="S3482" s="9">
        <f t="shared" si="218"/>
        <v>42171.109108796292</v>
      </c>
      <c r="T3482" s="9">
        <f t="shared" si="219"/>
        <v>42195.666666666664</v>
      </c>
    </row>
    <row r="3483" spans="1:20" ht="43.5" x14ac:dyDescent="0.35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216"/>
        <v>119</v>
      </c>
      <c r="P3483">
        <f t="shared" si="217"/>
        <v>125.05</v>
      </c>
      <c r="Q3483" t="s">
        <v>8316</v>
      </c>
      <c r="R3483" t="s">
        <v>8317</v>
      </c>
      <c r="S3483" s="9">
        <f t="shared" si="218"/>
        <v>41989.039212962962</v>
      </c>
      <c r="T3483" s="9">
        <f t="shared" si="219"/>
        <v>42006.039212962962</v>
      </c>
    </row>
    <row r="3484" spans="1:20" ht="43.5" x14ac:dyDescent="0.3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216"/>
        <v>138</v>
      </c>
      <c r="P3484">
        <f t="shared" si="217"/>
        <v>51.88</v>
      </c>
      <c r="Q3484" t="s">
        <v>8316</v>
      </c>
      <c r="R3484" t="s">
        <v>8317</v>
      </c>
      <c r="S3484" s="9">
        <f t="shared" si="218"/>
        <v>41796.563263888886</v>
      </c>
      <c r="T3484" s="9">
        <f t="shared" si="219"/>
        <v>41826.563263888886</v>
      </c>
    </row>
    <row r="3485" spans="1:20" ht="43.5" x14ac:dyDescent="0.3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216"/>
        <v>160</v>
      </c>
      <c r="P3485">
        <f t="shared" si="217"/>
        <v>40.29</v>
      </c>
      <c r="Q3485" t="s">
        <v>8316</v>
      </c>
      <c r="R3485" t="s">
        <v>8317</v>
      </c>
      <c r="S3485" s="9">
        <f t="shared" si="218"/>
        <v>41793.460428240738</v>
      </c>
      <c r="T3485" s="9">
        <f t="shared" si="219"/>
        <v>41823.460428240738</v>
      </c>
    </row>
    <row r="3486" spans="1:20" ht="43.5" x14ac:dyDescent="0.35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216"/>
        <v>114</v>
      </c>
      <c r="P3486">
        <f t="shared" si="217"/>
        <v>64.91</v>
      </c>
      <c r="Q3486" t="s">
        <v>8316</v>
      </c>
      <c r="R3486" t="s">
        <v>8317</v>
      </c>
      <c r="S3486" s="9">
        <f t="shared" si="218"/>
        <v>42506.552071759252</v>
      </c>
      <c r="T3486" s="9">
        <f t="shared" si="219"/>
        <v>42536.552071759252</v>
      </c>
    </row>
    <row r="3487" spans="1:20" ht="43.5" x14ac:dyDescent="0.35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216"/>
        <v>101</v>
      </c>
      <c r="P3487">
        <f t="shared" si="217"/>
        <v>55.33</v>
      </c>
      <c r="Q3487" t="s">
        <v>8316</v>
      </c>
      <c r="R3487" t="s">
        <v>8317</v>
      </c>
      <c r="S3487" s="9">
        <f t="shared" si="218"/>
        <v>42372.484722222223</v>
      </c>
      <c r="T3487" s="9">
        <f t="shared" si="219"/>
        <v>42402.484722222223</v>
      </c>
    </row>
    <row r="3488" spans="1:20" ht="43.5" x14ac:dyDescent="0.3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216"/>
        <v>155</v>
      </c>
      <c r="P3488">
        <f t="shared" si="217"/>
        <v>83.14</v>
      </c>
      <c r="Q3488" t="s">
        <v>8316</v>
      </c>
      <c r="R3488" t="s">
        <v>8317</v>
      </c>
      <c r="S3488" s="9">
        <f t="shared" si="218"/>
        <v>42126.666678240734</v>
      </c>
      <c r="T3488" s="9">
        <f t="shared" si="219"/>
        <v>42158.082638888889</v>
      </c>
    </row>
    <row r="3489" spans="1:20" ht="43.5" x14ac:dyDescent="0.35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216"/>
        <v>128</v>
      </c>
      <c r="P3489">
        <f t="shared" si="217"/>
        <v>38.71</v>
      </c>
      <c r="Q3489" t="s">
        <v>8316</v>
      </c>
      <c r="R3489" t="s">
        <v>8317</v>
      </c>
      <c r="S3489" s="9">
        <f t="shared" si="218"/>
        <v>42149.732083333329</v>
      </c>
      <c r="T3489" s="9">
        <f t="shared" si="219"/>
        <v>42179.732083333329</v>
      </c>
    </row>
    <row r="3490" spans="1:20" ht="43.5" x14ac:dyDescent="0.35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216"/>
        <v>121</v>
      </c>
      <c r="P3490">
        <f t="shared" si="217"/>
        <v>125.38</v>
      </c>
      <c r="Q3490" t="s">
        <v>8316</v>
      </c>
      <c r="R3490" t="s">
        <v>8317</v>
      </c>
      <c r="S3490" s="9">
        <f t="shared" si="218"/>
        <v>42087.55972222222</v>
      </c>
      <c r="T3490" s="9">
        <f t="shared" si="219"/>
        <v>42111.458333333336</v>
      </c>
    </row>
    <row r="3491" spans="1:20" ht="43.5" x14ac:dyDescent="0.35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216"/>
        <v>113</v>
      </c>
      <c r="P3491">
        <f t="shared" si="217"/>
        <v>78.260000000000005</v>
      </c>
      <c r="Q3491" t="s">
        <v>8316</v>
      </c>
      <c r="R3491" t="s">
        <v>8317</v>
      </c>
      <c r="S3491" s="9">
        <f t="shared" si="218"/>
        <v>41753.427442129629</v>
      </c>
      <c r="T3491" s="9">
        <f t="shared" si="219"/>
        <v>41783.666666666664</v>
      </c>
    </row>
    <row r="3492" spans="1:20" ht="43.5" x14ac:dyDescent="0.35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216"/>
        <v>128</v>
      </c>
      <c r="P3492">
        <f t="shared" si="217"/>
        <v>47.22</v>
      </c>
      <c r="Q3492" t="s">
        <v>8316</v>
      </c>
      <c r="R3492" t="s">
        <v>8317</v>
      </c>
      <c r="S3492" s="9">
        <f t="shared" si="218"/>
        <v>42443.594027777777</v>
      </c>
      <c r="T3492" s="9">
        <f t="shared" si="219"/>
        <v>42473.594027777777</v>
      </c>
    </row>
    <row r="3493" spans="1:20" ht="43.5" x14ac:dyDescent="0.35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216"/>
        <v>158</v>
      </c>
      <c r="P3493">
        <f t="shared" si="217"/>
        <v>79.099999999999994</v>
      </c>
      <c r="Q3493" t="s">
        <v>8316</v>
      </c>
      <c r="R3493" t="s">
        <v>8317</v>
      </c>
      <c r="S3493" s="9">
        <f t="shared" si="218"/>
        <v>42121.041481481479</v>
      </c>
      <c r="T3493" s="9">
        <f t="shared" si="219"/>
        <v>42142.041481481479</v>
      </c>
    </row>
    <row r="3494" spans="1:20" ht="43.5" x14ac:dyDescent="0.3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216"/>
        <v>105</v>
      </c>
      <c r="P3494">
        <f t="shared" si="217"/>
        <v>114.29</v>
      </c>
      <c r="Q3494" t="s">
        <v>8316</v>
      </c>
      <c r="R3494" t="s">
        <v>8317</v>
      </c>
      <c r="S3494" s="9">
        <f t="shared" si="218"/>
        <v>42267.800891203697</v>
      </c>
      <c r="T3494" s="9">
        <f t="shared" si="219"/>
        <v>42302.800891203697</v>
      </c>
    </row>
    <row r="3495" spans="1:20" ht="43.5" x14ac:dyDescent="0.35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216"/>
        <v>100</v>
      </c>
      <c r="P3495">
        <f t="shared" si="217"/>
        <v>51.72</v>
      </c>
      <c r="Q3495" t="s">
        <v>8316</v>
      </c>
      <c r="R3495" t="s">
        <v>8317</v>
      </c>
      <c r="S3495" s="9">
        <f t="shared" si="218"/>
        <v>41848.657824074071</v>
      </c>
      <c r="T3495" s="9">
        <f t="shared" si="219"/>
        <v>41868.007638888885</v>
      </c>
    </row>
    <row r="3496" spans="1:20" ht="43.5" x14ac:dyDescent="0.35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216"/>
        <v>100</v>
      </c>
      <c r="P3496">
        <f t="shared" si="217"/>
        <v>30.77</v>
      </c>
      <c r="Q3496" t="s">
        <v>8316</v>
      </c>
      <c r="R3496" t="s">
        <v>8317</v>
      </c>
      <c r="S3496" s="9">
        <f t="shared" si="218"/>
        <v>42689.006655092591</v>
      </c>
      <c r="T3496" s="9">
        <f t="shared" si="219"/>
        <v>42700.041666666664</v>
      </c>
    </row>
    <row r="3497" spans="1:20" ht="43.5" x14ac:dyDescent="0.35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216"/>
        <v>107</v>
      </c>
      <c r="P3497">
        <f t="shared" si="217"/>
        <v>74.209999999999994</v>
      </c>
      <c r="Q3497" t="s">
        <v>8316</v>
      </c>
      <c r="R3497" t="s">
        <v>8317</v>
      </c>
      <c r="S3497" s="9">
        <f t="shared" si="218"/>
        <v>41915.554502314808</v>
      </c>
      <c r="T3497" s="9">
        <f t="shared" si="219"/>
        <v>41944.512499999997</v>
      </c>
    </row>
    <row r="3498" spans="1:20" ht="43.5" x14ac:dyDescent="0.35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216"/>
        <v>124</v>
      </c>
      <c r="P3498">
        <f t="shared" si="217"/>
        <v>47.85</v>
      </c>
      <c r="Q3498" t="s">
        <v>8316</v>
      </c>
      <c r="R3498" t="s">
        <v>8317</v>
      </c>
      <c r="S3498" s="9">
        <f t="shared" si="218"/>
        <v>42584.638495370367</v>
      </c>
      <c r="T3498" s="9">
        <f t="shared" si="219"/>
        <v>42624.638495370367</v>
      </c>
    </row>
    <row r="3499" spans="1:20" ht="43.5" x14ac:dyDescent="0.35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216"/>
        <v>109</v>
      </c>
      <c r="P3499">
        <f t="shared" si="217"/>
        <v>34.409999999999997</v>
      </c>
      <c r="Q3499" t="s">
        <v>8316</v>
      </c>
      <c r="R3499" t="s">
        <v>8317</v>
      </c>
      <c r="S3499" s="9">
        <f t="shared" si="218"/>
        <v>42511.53361111111</v>
      </c>
      <c r="T3499" s="9">
        <f t="shared" si="219"/>
        <v>42523.708333333336</v>
      </c>
    </row>
    <row r="3500" spans="1:20" ht="43.5" x14ac:dyDescent="0.35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216"/>
        <v>102</v>
      </c>
      <c r="P3500">
        <f t="shared" si="217"/>
        <v>40.24</v>
      </c>
      <c r="Q3500" t="s">
        <v>8316</v>
      </c>
      <c r="R3500" t="s">
        <v>8317</v>
      </c>
      <c r="S3500" s="9">
        <f t="shared" si="218"/>
        <v>42458.950277777774</v>
      </c>
      <c r="T3500" s="9">
        <f t="shared" si="219"/>
        <v>42518.697222222218</v>
      </c>
    </row>
    <row r="3501" spans="1:20" ht="43.5" x14ac:dyDescent="0.35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216"/>
        <v>106</v>
      </c>
      <c r="P3501">
        <f t="shared" si="217"/>
        <v>60.29</v>
      </c>
      <c r="Q3501" t="s">
        <v>8316</v>
      </c>
      <c r="R3501" t="s">
        <v>8317</v>
      </c>
      <c r="S3501" s="9">
        <f t="shared" si="218"/>
        <v>42131.827835648146</v>
      </c>
      <c r="T3501" s="9">
        <f t="shared" si="219"/>
        <v>42186.082638888889</v>
      </c>
    </row>
    <row r="3502" spans="1:20" ht="43.5" x14ac:dyDescent="0.35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216"/>
        <v>106</v>
      </c>
      <c r="P3502">
        <f t="shared" si="217"/>
        <v>25.31</v>
      </c>
      <c r="Q3502" t="s">
        <v>8316</v>
      </c>
      <c r="R3502" t="s">
        <v>8317</v>
      </c>
      <c r="S3502" s="9">
        <f t="shared" si="218"/>
        <v>42419.711087962962</v>
      </c>
      <c r="T3502" s="9">
        <f t="shared" si="219"/>
        <v>42435.999305555553</v>
      </c>
    </row>
    <row r="3503" spans="1:20" ht="43.5" x14ac:dyDescent="0.3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216"/>
        <v>101</v>
      </c>
      <c r="P3503">
        <f t="shared" si="217"/>
        <v>35.950000000000003</v>
      </c>
      <c r="Q3503" t="s">
        <v>8316</v>
      </c>
      <c r="R3503" t="s">
        <v>8317</v>
      </c>
      <c r="S3503" s="9">
        <f t="shared" si="218"/>
        <v>42233.555497685178</v>
      </c>
      <c r="T3503" s="9">
        <f t="shared" si="219"/>
        <v>42258.555497685178</v>
      </c>
    </row>
    <row r="3504" spans="1:20" ht="43.5" x14ac:dyDescent="0.35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216"/>
        <v>105</v>
      </c>
      <c r="P3504">
        <f t="shared" si="217"/>
        <v>136</v>
      </c>
      <c r="Q3504" t="s">
        <v>8316</v>
      </c>
      <c r="R3504" t="s">
        <v>8317</v>
      </c>
      <c r="S3504" s="9">
        <f t="shared" si="218"/>
        <v>42430.631064814814</v>
      </c>
      <c r="T3504" s="9">
        <f t="shared" si="219"/>
        <v>42444.957638888889</v>
      </c>
    </row>
    <row r="3505" spans="1:20" ht="43.5" x14ac:dyDescent="0.3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216"/>
        <v>108</v>
      </c>
      <c r="P3505">
        <f t="shared" si="217"/>
        <v>70.760000000000005</v>
      </c>
      <c r="Q3505" t="s">
        <v>8316</v>
      </c>
      <c r="R3505" t="s">
        <v>8317</v>
      </c>
      <c r="S3505" s="9">
        <f t="shared" si="218"/>
        <v>42545.27</v>
      </c>
      <c r="T3505" s="9">
        <f t="shared" si="219"/>
        <v>42575.27</v>
      </c>
    </row>
    <row r="3506" spans="1:20" ht="43.5" x14ac:dyDescent="0.35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9">
        <f t="shared" si="218"/>
        <v>42297.540405092594</v>
      </c>
      <c r="T3506" s="9">
        <f t="shared" si="219"/>
        <v>42327.582071759258</v>
      </c>
    </row>
    <row r="3507" spans="1:20" ht="87" x14ac:dyDescent="0.35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216"/>
        <v>104</v>
      </c>
      <c r="P3507">
        <f t="shared" si="217"/>
        <v>66.510000000000005</v>
      </c>
      <c r="Q3507" t="s">
        <v>8316</v>
      </c>
      <c r="R3507" t="s">
        <v>8317</v>
      </c>
      <c r="S3507" s="9">
        <f t="shared" si="218"/>
        <v>41760.727372685185</v>
      </c>
      <c r="T3507" s="9">
        <f t="shared" si="219"/>
        <v>41771.958333333328</v>
      </c>
    </row>
    <row r="3508" spans="1:20" ht="43.5" x14ac:dyDescent="0.35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216"/>
        <v>102</v>
      </c>
      <c r="P3508">
        <f t="shared" si="217"/>
        <v>105</v>
      </c>
      <c r="Q3508" t="s">
        <v>8316</v>
      </c>
      <c r="R3508" t="s">
        <v>8317</v>
      </c>
      <c r="S3508" s="9">
        <f t="shared" si="218"/>
        <v>41829.525925925926</v>
      </c>
      <c r="T3508" s="9">
        <f t="shared" si="219"/>
        <v>41874.525925925926</v>
      </c>
    </row>
    <row r="3509" spans="1:20" ht="29" x14ac:dyDescent="0.35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216"/>
        <v>104</v>
      </c>
      <c r="P3509">
        <f t="shared" si="217"/>
        <v>145</v>
      </c>
      <c r="Q3509" t="s">
        <v>8316</v>
      </c>
      <c r="R3509" t="s">
        <v>8317</v>
      </c>
      <c r="S3509" s="9">
        <f t="shared" si="218"/>
        <v>42491.714548611104</v>
      </c>
      <c r="T3509" s="9">
        <f t="shared" si="219"/>
        <v>42521.714548611104</v>
      </c>
    </row>
    <row r="3510" spans="1:20" ht="43.5" x14ac:dyDescent="0.35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9">
        <f t="shared" si="218"/>
        <v>42477.521446759252</v>
      </c>
      <c r="T3510" s="9">
        <f t="shared" si="219"/>
        <v>42500.666666666664</v>
      </c>
    </row>
    <row r="3511" spans="1:20" ht="43.5" x14ac:dyDescent="0.35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216"/>
        <v>106</v>
      </c>
      <c r="P3511">
        <f t="shared" si="217"/>
        <v>96.67</v>
      </c>
      <c r="Q3511" t="s">
        <v>8316</v>
      </c>
      <c r="R3511" t="s">
        <v>8317</v>
      </c>
      <c r="S3511" s="9">
        <f t="shared" si="218"/>
        <v>41950.651226851849</v>
      </c>
      <c r="T3511" s="9">
        <f t="shared" si="219"/>
        <v>41963.996527777774</v>
      </c>
    </row>
    <row r="3512" spans="1:20" ht="43.5" x14ac:dyDescent="0.35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216"/>
        <v>101</v>
      </c>
      <c r="P3512">
        <f t="shared" si="217"/>
        <v>60.33</v>
      </c>
      <c r="Q3512" t="s">
        <v>8316</v>
      </c>
      <c r="R3512" t="s">
        <v>8317</v>
      </c>
      <c r="S3512" s="9">
        <f t="shared" si="218"/>
        <v>41802.412569444445</v>
      </c>
      <c r="T3512" s="9">
        <f t="shared" si="219"/>
        <v>41822.412569444445</v>
      </c>
    </row>
    <row r="3513" spans="1:20" ht="29" x14ac:dyDescent="0.3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216"/>
        <v>101</v>
      </c>
      <c r="P3513">
        <f t="shared" si="217"/>
        <v>79.89</v>
      </c>
      <c r="Q3513" t="s">
        <v>8316</v>
      </c>
      <c r="R3513" t="s">
        <v>8317</v>
      </c>
      <c r="S3513" s="9">
        <f t="shared" si="218"/>
        <v>41927.665451388886</v>
      </c>
      <c r="T3513" s="9">
        <f t="shared" si="219"/>
        <v>41950.5625</v>
      </c>
    </row>
    <row r="3514" spans="1:20" ht="43.5" x14ac:dyDescent="0.35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216"/>
        <v>100</v>
      </c>
      <c r="P3514">
        <f t="shared" si="217"/>
        <v>58.82</v>
      </c>
      <c r="Q3514" t="s">
        <v>8316</v>
      </c>
      <c r="R3514" t="s">
        <v>8317</v>
      </c>
      <c r="S3514" s="9">
        <f t="shared" si="218"/>
        <v>42057.328611111108</v>
      </c>
      <c r="T3514" s="9">
        <f t="shared" si="219"/>
        <v>42117.286944444444</v>
      </c>
    </row>
    <row r="3515" spans="1:20" ht="43.5" x14ac:dyDescent="0.35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216"/>
        <v>118</v>
      </c>
      <c r="P3515">
        <f t="shared" si="217"/>
        <v>75.34</v>
      </c>
      <c r="Q3515" t="s">
        <v>8316</v>
      </c>
      <c r="R3515" t="s">
        <v>8317</v>
      </c>
      <c r="S3515" s="9">
        <f t="shared" si="218"/>
        <v>41780.887870370367</v>
      </c>
      <c r="T3515" s="9">
        <f t="shared" si="219"/>
        <v>41793.999305555553</v>
      </c>
    </row>
    <row r="3516" spans="1:20" ht="43.5" x14ac:dyDescent="0.3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216"/>
        <v>110</v>
      </c>
      <c r="P3516">
        <f t="shared" si="217"/>
        <v>55</v>
      </c>
      <c r="Q3516" t="s">
        <v>8316</v>
      </c>
      <c r="R3516" t="s">
        <v>8317</v>
      </c>
      <c r="S3516" s="9">
        <f t="shared" si="218"/>
        <v>42020.638333333329</v>
      </c>
      <c r="T3516" s="9">
        <f t="shared" si="219"/>
        <v>42036.999305555553</v>
      </c>
    </row>
    <row r="3517" spans="1:20" ht="43.5" x14ac:dyDescent="0.3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216"/>
        <v>103</v>
      </c>
      <c r="P3517">
        <f t="shared" si="217"/>
        <v>66.959999999999994</v>
      </c>
      <c r="Q3517" t="s">
        <v>8316</v>
      </c>
      <c r="R3517" t="s">
        <v>8317</v>
      </c>
      <c r="S3517" s="9">
        <f t="shared" si="218"/>
        <v>42125.564479166664</v>
      </c>
      <c r="T3517" s="9">
        <f t="shared" si="219"/>
        <v>42155.564479166664</v>
      </c>
    </row>
    <row r="3518" spans="1:20" ht="43.5" x14ac:dyDescent="0.35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216"/>
        <v>100</v>
      </c>
      <c r="P3518">
        <f t="shared" si="217"/>
        <v>227.27</v>
      </c>
      <c r="Q3518" t="s">
        <v>8316</v>
      </c>
      <c r="R3518" t="s">
        <v>8317</v>
      </c>
      <c r="S3518" s="9">
        <f t="shared" si="218"/>
        <v>41855.801736111105</v>
      </c>
      <c r="T3518" s="9">
        <f t="shared" si="219"/>
        <v>41889.916666666664</v>
      </c>
    </row>
    <row r="3519" spans="1:20" ht="43.5" x14ac:dyDescent="0.3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216"/>
        <v>100</v>
      </c>
      <c r="P3519">
        <f t="shared" si="217"/>
        <v>307.69</v>
      </c>
      <c r="Q3519" t="s">
        <v>8316</v>
      </c>
      <c r="R3519" t="s">
        <v>8317</v>
      </c>
      <c r="S3519" s="9">
        <f t="shared" si="218"/>
        <v>41794.609189814808</v>
      </c>
      <c r="T3519" s="9">
        <f t="shared" si="219"/>
        <v>41824.25</v>
      </c>
    </row>
    <row r="3520" spans="1:20" ht="43.5" x14ac:dyDescent="0.35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216"/>
        <v>110</v>
      </c>
      <c r="P3520">
        <f t="shared" si="217"/>
        <v>50.02</v>
      </c>
      <c r="Q3520" t="s">
        <v>8316</v>
      </c>
      <c r="R3520" t="s">
        <v>8317</v>
      </c>
      <c r="S3520" s="9">
        <f t="shared" si="218"/>
        <v>41893.575219907405</v>
      </c>
      <c r="T3520" s="9">
        <f t="shared" si="219"/>
        <v>41914.38958333333</v>
      </c>
    </row>
    <row r="3521" spans="1:20" ht="29" x14ac:dyDescent="0.3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216"/>
        <v>101</v>
      </c>
      <c r="P3521">
        <f t="shared" si="217"/>
        <v>72.39</v>
      </c>
      <c r="Q3521" t="s">
        <v>8316</v>
      </c>
      <c r="R3521" t="s">
        <v>8317</v>
      </c>
      <c r="S3521" s="9">
        <f t="shared" si="218"/>
        <v>42037.390624999993</v>
      </c>
      <c r="T3521" s="9">
        <f t="shared" si="219"/>
        <v>42067.390624999993</v>
      </c>
    </row>
    <row r="3522" spans="1:20" ht="29" x14ac:dyDescent="0.35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ref="O3522:O3585" si="220">ROUND((E3522/D3522)*100,0)</f>
        <v>101</v>
      </c>
      <c r="P3522">
        <f t="shared" ref="P3522:P3585" si="221">ROUND(E3522/L3522,2)</f>
        <v>95.95</v>
      </c>
      <c r="Q3522" t="s">
        <v>8316</v>
      </c>
      <c r="R3522" t="s">
        <v>8317</v>
      </c>
      <c r="S3522" s="9">
        <f t="shared" si="218"/>
        <v>42227.615879629629</v>
      </c>
      <c r="T3522" s="9">
        <f t="shared" si="219"/>
        <v>42253.365972222215</v>
      </c>
    </row>
    <row r="3523" spans="1:20" ht="43.5" x14ac:dyDescent="0.35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si="220"/>
        <v>169</v>
      </c>
      <c r="P3523">
        <f t="shared" si="221"/>
        <v>45.62</v>
      </c>
      <c r="Q3523" t="s">
        <v>8316</v>
      </c>
      <c r="R3523" t="s">
        <v>8317</v>
      </c>
      <c r="S3523" s="9">
        <f t="shared" ref="S3523:S3586" si="222">(J3523/86400)+25569+(-5/24)</f>
        <v>41881.153009259258</v>
      </c>
      <c r="T3523" s="9">
        <f t="shared" ref="T3523:T3586" si="223">(I3523/86400)+25569+(-5/24)</f>
        <v>41911.153009259258</v>
      </c>
    </row>
    <row r="3524" spans="1:20" ht="43.5" x14ac:dyDescent="0.35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220"/>
        <v>100</v>
      </c>
      <c r="P3524">
        <f t="shared" si="221"/>
        <v>41.03</v>
      </c>
      <c r="Q3524" t="s">
        <v>8316</v>
      </c>
      <c r="R3524" t="s">
        <v>8317</v>
      </c>
      <c r="S3524" s="9">
        <f t="shared" si="222"/>
        <v>42234.581550925919</v>
      </c>
      <c r="T3524" s="9">
        <f t="shared" si="223"/>
        <v>42262.212500000001</v>
      </c>
    </row>
    <row r="3525" spans="1:20" ht="43.5" x14ac:dyDescent="0.3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220"/>
        <v>114</v>
      </c>
      <c r="P3525">
        <f t="shared" si="221"/>
        <v>56.83</v>
      </c>
      <c r="Q3525" t="s">
        <v>8316</v>
      </c>
      <c r="R3525" t="s">
        <v>8317</v>
      </c>
      <c r="S3525" s="9">
        <f t="shared" si="222"/>
        <v>42581.189212962963</v>
      </c>
      <c r="T3525" s="9">
        <f t="shared" si="223"/>
        <v>42638.749999999993</v>
      </c>
    </row>
    <row r="3526" spans="1:20" ht="43.5" x14ac:dyDescent="0.35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220"/>
        <v>102</v>
      </c>
      <c r="P3526">
        <f t="shared" si="221"/>
        <v>137.24</v>
      </c>
      <c r="Q3526" t="s">
        <v>8316</v>
      </c>
      <c r="R3526" t="s">
        <v>8317</v>
      </c>
      <c r="S3526" s="9">
        <f t="shared" si="222"/>
        <v>41880.555243055554</v>
      </c>
      <c r="T3526" s="9">
        <f t="shared" si="223"/>
        <v>41894.958333333328</v>
      </c>
    </row>
    <row r="3527" spans="1:20" ht="43.5" x14ac:dyDescent="0.3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220"/>
        <v>106</v>
      </c>
      <c r="P3527">
        <f t="shared" si="221"/>
        <v>75.709999999999994</v>
      </c>
      <c r="Q3527" t="s">
        <v>8316</v>
      </c>
      <c r="R3527" t="s">
        <v>8317</v>
      </c>
      <c r="S3527" s="9">
        <f t="shared" si="222"/>
        <v>42214.487337962964</v>
      </c>
      <c r="T3527" s="9">
        <f t="shared" si="223"/>
        <v>42225.458333333336</v>
      </c>
    </row>
    <row r="3528" spans="1:20" ht="43.5" x14ac:dyDescent="0.35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9">
        <f t="shared" si="222"/>
        <v>42460.126979166664</v>
      </c>
      <c r="T3528" s="9">
        <f t="shared" si="223"/>
        <v>42488.040972222218</v>
      </c>
    </row>
    <row r="3529" spans="1:20" ht="43.5" x14ac:dyDescent="0.35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220"/>
        <v>117</v>
      </c>
      <c r="P3529">
        <f t="shared" si="221"/>
        <v>81.569999999999993</v>
      </c>
      <c r="Q3529" t="s">
        <v>8316</v>
      </c>
      <c r="R3529" t="s">
        <v>8317</v>
      </c>
      <c r="S3529" s="9">
        <f t="shared" si="222"/>
        <v>42166.814872685187</v>
      </c>
      <c r="T3529" s="9">
        <f t="shared" si="223"/>
        <v>42195.957638888889</v>
      </c>
    </row>
    <row r="3530" spans="1:20" ht="43.5" x14ac:dyDescent="0.3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220"/>
        <v>101</v>
      </c>
      <c r="P3530">
        <f t="shared" si="221"/>
        <v>45.11</v>
      </c>
      <c r="Q3530" t="s">
        <v>8316</v>
      </c>
      <c r="R3530" t="s">
        <v>8317</v>
      </c>
      <c r="S3530" s="9">
        <f t="shared" si="222"/>
        <v>42733.293032407404</v>
      </c>
      <c r="T3530" s="9">
        <f t="shared" si="223"/>
        <v>42753.293032407404</v>
      </c>
    </row>
    <row r="3531" spans="1:20" ht="43.5" x14ac:dyDescent="0.35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220"/>
        <v>132</v>
      </c>
      <c r="P3531">
        <f t="shared" si="221"/>
        <v>36.67</v>
      </c>
      <c r="Q3531" t="s">
        <v>8316</v>
      </c>
      <c r="R3531" t="s">
        <v>8317</v>
      </c>
      <c r="S3531" s="9">
        <f t="shared" si="222"/>
        <v>42177.553449074076</v>
      </c>
      <c r="T3531" s="9">
        <f t="shared" si="223"/>
        <v>42197.833333333336</v>
      </c>
    </row>
    <row r="3532" spans="1:20" ht="43.5" x14ac:dyDescent="0.35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9">
        <f t="shared" si="222"/>
        <v>42442.41501157407</v>
      </c>
      <c r="T3532" s="9">
        <f t="shared" si="223"/>
        <v>42470.624999999993</v>
      </c>
    </row>
    <row r="3533" spans="1:20" x14ac:dyDescent="0.35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220"/>
        <v>128</v>
      </c>
      <c r="P3533">
        <f t="shared" si="221"/>
        <v>49.23</v>
      </c>
      <c r="Q3533" t="s">
        <v>8316</v>
      </c>
      <c r="R3533" t="s">
        <v>8317</v>
      </c>
      <c r="S3533" s="9">
        <f t="shared" si="222"/>
        <v>42521.44599537037</v>
      </c>
      <c r="T3533" s="9">
        <f t="shared" si="223"/>
        <v>42551.44599537037</v>
      </c>
    </row>
    <row r="3534" spans="1:20" ht="43.5" x14ac:dyDescent="0.35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220"/>
        <v>119</v>
      </c>
      <c r="P3534">
        <f t="shared" si="221"/>
        <v>42.3</v>
      </c>
      <c r="Q3534" t="s">
        <v>8316</v>
      </c>
      <c r="R3534" t="s">
        <v>8317</v>
      </c>
      <c r="S3534" s="9">
        <f t="shared" si="222"/>
        <v>41884.391516203701</v>
      </c>
      <c r="T3534" s="9">
        <f t="shared" si="223"/>
        <v>41899.957638888889</v>
      </c>
    </row>
    <row r="3535" spans="1:20" ht="43.5" x14ac:dyDescent="0.35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220"/>
        <v>126</v>
      </c>
      <c r="P3535">
        <f t="shared" si="221"/>
        <v>78.88</v>
      </c>
      <c r="Q3535" t="s">
        <v>8316</v>
      </c>
      <c r="R3535" t="s">
        <v>8317</v>
      </c>
      <c r="S3535" s="9">
        <f t="shared" si="222"/>
        <v>42289.552858796298</v>
      </c>
      <c r="T3535" s="9">
        <f t="shared" si="223"/>
        <v>42319.594525462962</v>
      </c>
    </row>
    <row r="3536" spans="1:20" ht="29" x14ac:dyDescent="0.35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220"/>
        <v>156</v>
      </c>
      <c r="P3536">
        <f t="shared" si="221"/>
        <v>38.28</v>
      </c>
      <c r="Q3536" t="s">
        <v>8316</v>
      </c>
      <c r="R3536" t="s">
        <v>8317</v>
      </c>
      <c r="S3536" s="9">
        <f t="shared" si="222"/>
        <v>42243.416932870365</v>
      </c>
      <c r="T3536" s="9">
        <f t="shared" si="223"/>
        <v>42278.416932870365</v>
      </c>
    </row>
    <row r="3537" spans="1:20" ht="43.5" x14ac:dyDescent="0.3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220"/>
        <v>103</v>
      </c>
      <c r="P3537">
        <f t="shared" si="221"/>
        <v>44.85</v>
      </c>
      <c r="Q3537" t="s">
        <v>8316</v>
      </c>
      <c r="R3537" t="s">
        <v>8317</v>
      </c>
      <c r="S3537" s="9">
        <f t="shared" si="222"/>
        <v>42248.431828703702</v>
      </c>
      <c r="T3537" s="9">
        <f t="shared" si="223"/>
        <v>42279.541666666664</v>
      </c>
    </row>
    <row r="3538" spans="1:20" ht="43.5" x14ac:dyDescent="0.35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220"/>
        <v>153</v>
      </c>
      <c r="P3538">
        <f t="shared" si="221"/>
        <v>13.53</v>
      </c>
      <c r="Q3538" t="s">
        <v>8316</v>
      </c>
      <c r="R3538" t="s">
        <v>8317</v>
      </c>
      <c r="S3538" s="9">
        <f t="shared" si="222"/>
        <v>42328.518807870372</v>
      </c>
      <c r="T3538" s="9">
        <f t="shared" si="223"/>
        <v>42358.290972222218</v>
      </c>
    </row>
    <row r="3539" spans="1:20" ht="43.5" x14ac:dyDescent="0.35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220"/>
        <v>180</v>
      </c>
      <c r="P3539">
        <f t="shared" si="221"/>
        <v>43.5</v>
      </c>
      <c r="Q3539" t="s">
        <v>8316</v>
      </c>
      <c r="R3539" t="s">
        <v>8317</v>
      </c>
      <c r="S3539" s="9">
        <f t="shared" si="222"/>
        <v>41923.146018518521</v>
      </c>
      <c r="T3539" s="9">
        <f t="shared" si="223"/>
        <v>41960.124305555553</v>
      </c>
    </row>
    <row r="3540" spans="1:20" ht="43.5" x14ac:dyDescent="0.35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220"/>
        <v>128</v>
      </c>
      <c r="P3540">
        <f t="shared" si="221"/>
        <v>30.95</v>
      </c>
      <c r="Q3540" t="s">
        <v>8316</v>
      </c>
      <c r="R3540" t="s">
        <v>8317</v>
      </c>
      <c r="S3540" s="9">
        <f t="shared" si="222"/>
        <v>42571.212268518517</v>
      </c>
      <c r="T3540" s="9">
        <f t="shared" si="223"/>
        <v>42599.212268518517</v>
      </c>
    </row>
    <row r="3541" spans="1:20" ht="43.5" x14ac:dyDescent="0.35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220"/>
        <v>120</v>
      </c>
      <c r="P3541">
        <f t="shared" si="221"/>
        <v>55.23</v>
      </c>
      <c r="Q3541" t="s">
        <v>8316</v>
      </c>
      <c r="R3541" t="s">
        <v>8317</v>
      </c>
      <c r="S3541" s="9">
        <f t="shared" si="222"/>
        <v>42600.547708333332</v>
      </c>
      <c r="T3541" s="9">
        <f t="shared" si="223"/>
        <v>42621.547708333332</v>
      </c>
    </row>
    <row r="3542" spans="1:20" ht="43.5" x14ac:dyDescent="0.35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220"/>
        <v>123</v>
      </c>
      <c r="P3542">
        <f t="shared" si="221"/>
        <v>46.13</v>
      </c>
      <c r="Q3542" t="s">
        <v>8316</v>
      </c>
      <c r="R3542" t="s">
        <v>8317</v>
      </c>
      <c r="S3542" s="9">
        <f t="shared" si="222"/>
        <v>42516.795034722221</v>
      </c>
      <c r="T3542" s="9">
        <f t="shared" si="223"/>
        <v>42546.795034722221</v>
      </c>
    </row>
    <row r="3543" spans="1:20" ht="43.5" x14ac:dyDescent="0.35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220"/>
        <v>105</v>
      </c>
      <c r="P3543">
        <f t="shared" si="221"/>
        <v>39.380000000000003</v>
      </c>
      <c r="Q3543" t="s">
        <v>8316</v>
      </c>
      <c r="R3543" t="s">
        <v>8317</v>
      </c>
      <c r="S3543" s="9">
        <f t="shared" si="222"/>
        <v>42222.521701388883</v>
      </c>
      <c r="T3543" s="9">
        <f t="shared" si="223"/>
        <v>42247.521701388883</v>
      </c>
    </row>
    <row r="3544" spans="1:20" ht="43.5" x14ac:dyDescent="0.35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220"/>
        <v>102</v>
      </c>
      <c r="P3544">
        <f t="shared" si="221"/>
        <v>66.150000000000006</v>
      </c>
      <c r="Q3544" t="s">
        <v>8316</v>
      </c>
      <c r="R3544" t="s">
        <v>8317</v>
      </c>
      <c r="S3544" s="9">
        <f t="shared" si="222"/>
        <v>41829.391458333332</v>
      </c>
      <c r="T3544" s="9">
        <f t="shared" si="223"/>
        <v>41889.391458333332</v>
      </c>
    </row>
    <row r="3545" spans="1:20" ht="29" x14ac:dyDescent="0.3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220"/>
        <v>105</v>
      </c>
      <c r="P3545">
        <f t="shared" si="221"/>
        <v>54.14</v>
      </c>
      <c r="Q3545" t="s">
        <v>8316</v>
      </c>
      <c r="R3545" t="s">
        <v>8317</v>
      </c>
      <c r="S3545" s="9">
        <f t="shared" si="222"/>
        <v>42150.546979166662</v>
      </c>
      <c r="T3545" s="9">
        <f t="shared" si="223"/>
        <v>42180.546979166662</v>
      </c>
    </row>
    <row r="3546" spans="1:20" ht="29" x14ac:dyDescent="0.35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220"/>
        <v>100</v>
      </c>
      <c r="P3546">
        <f t="shared" si="221"/>
        <v>104.17</v>
      </c>
      <c r="Q3546" t="s">
        <v>8316</v>
      </c>
      <c r="R3546" t="s">
        <v>8317</v>
      </c>
      <c r="S3546" s="9">
        <f t="shared" si="222"/>
        <v>42040.623344907406</v>
      </c>
      <c r="T3546" s="9">
        <f t="shared" si="223"/>
        <v>42070.623344907406</v>
      </c>
    </row>
    <row r="3547" spans="1:20" ht="43.5" x14ac:dyDescent="0.35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220"/>
        <v>100</v>
      </c>
      <c r="P3547">
        <f t="shared" si="221"/>
        <v>31.38</v>
      </c>
      <c r="Q3547" t="s">
        <v>8316</v>
      </c>
      <c r="R3547" t="s">
        <v>8317</v>
      </c>
      <c r="S3547" s="9">
        <f t="shared" si="222"/>
        <v>42075.599062499998</v>
      </c>
      <c r="T3547" s="9">
        <f t="shared" si="223"/>
        <v>42105.599062499998</v>
      </c>
    </row>
    <row r="3548" spans="1:20" ht="43.5" x14ac:dyDescent="0.35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220"/>
        <v>102</v>
      </c>
      <c r="P3548">
        <f t="shared" si="221"/>
        <v>59.21</v>
      </c>
      <c r="Q3548" t="s">
        <v>8316</v>
      </c>
      <c r="R3548" t="s">
        <v>8317</v>
      </c>
      <c r="S3548" s="9">
        <f t="shared" si="222"/>
        <v>42073.452361111107</v>
      </c>
      <c r="T3548" s="9">
        <f t="shared" si="223"/>
        <v>42094.957638888889</v>
      </c>
    </row>
    <row r="3549" spans="1:20" ht="43.5" x14ac:dyDescent="0.3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220"/>
        <v>114</v>
      </c>
      <c r="P3549">
        <f t="shared" si="221"/>
        <v>119.18</v>
      </c>
      <c r="Q3549" t="s">
        <v>8316</v>
      </c>
      <c r="R3549" t="s">
        <v>8317</v>
      </c>
      <c r="S3549" s="9">
        <f t="shared" si="222"/>
        <v>42479.870381944442</v>
      </c>
      <c r="T3549" s="9">
        <f t="shared" si="223"/>
        <v>42503.957638888889</v>
      </c>
    </row>
    <row r="3550" spans="1:20" ht="43.5" x14ac:dyDescent="0.3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220"/>
        <v>102</v>
      </c>
      <c r="P3550">
        <f t="shared" si="221"/>
        <v>164.62</v>
      </c>
      <c r="Q3550" t="s">
        <v>8316</v>
      </c>
      <c r="R3550" t="s">
        <v>8317</v>
      </c>
      <c r="S3550" s="9">
        <f t="shared" si="222"/>
        <v>42411.733958333331</v>
      </c>
      <c r="T3550" s="9">
        <f t="shared" si="223"/>
        <v>42433.833333333336</v>
      </c>
    </row>
    <row r="3551" spans="1:20" ht="43.5" x14ac:dyDescent="0.35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220"/>
        <v>102</v>
      </c>
      <c r="P3551">
        <f t="shared" si="221"/>
        <v>24.29</v>
      </c>
      <c r="Q3551" t="s">
        <v>8316</v>
      </c>
      <c r="R3551" t="s">
        <v>8317</v>
      </c>
      <c r="S3551" s="9">
        <f t="shared" si="222"/>
        <v>42223.186030092591</v>
      </c>
      <c r="T3551" s="9">
        <f t="shared" si="223"/>
        <v>42251.186030092591</v>
      </c>
    </row>
    <row r="3552" spans="1:20" ht="43.5" x14ac:dyDescent="0.35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220"/>
        <v>105</v>
      </c>
      <c r="P3552">
        <f t="shared" si="221"/>
        <v>40.94</v>
      </c>
      <c r="Q3552" t="s">
        <v>8316</v>
      </c>
      <c r="R3552" t="s">
        <v>8317</v>
      </c>
      <c r="S3552" s="9">
        <f t="shared" si="222"/>
        <v>42462.685162037036</v>
      </c>
      <c r="T3552" s="9">
        <f t="shared" si="223"/>
        <v>42492.685162037036</v>
      </c>
    </row>
    <row r="3553" spans="1:20" ht="43.5" x14ac:dyDescent="0.35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220"/>
        <v>102</v>
      </c>
      <c r="P3553">
        <f t="shared" si="221"/>
        <v>61.1</v>
      </c>
      <c r="Q3553" t="s">
        <v>8316</v>
      </c>
      <c r="R3553" t="s">
        <v>8317</v>
      </c>
      <c r="S3553" s="9">
        <f t="shared" si="222"/>
        <v>41753.307523148142</v>
      </c>
      <c r="T3553" s="9">
        <f t="shared" si="223"/>
        <v>41781.713194444441</v>
      </c>
    </row>
    <row r="3554" spans="1:20" ht="43.5" x14ac:dyDescent="0.35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9">
        <f t="shared" si="222"/>
        <v>41788.378749999996</v>
      </c>
      <c r="T3554" s="9">
        <f t="shared" si="223"/>
        <v>41818.378749999996</v>
      </c>
    </row>
    <row r="3555" spans="1:20" ht="43.5" x14ac:dyDescent="0.35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220"/>
        <v>106</v>
      </c>
      <c r="P3555">
        <f t="shared" si="221"/>
        <v>56.2</v>
      </c>
      <c r="Q3555" t="s">
        <v>8316</v>
      </c>
      <c r="R3555" t="s">
        <v>8317</v>
      </c>
      <c r="S3555" s="9">
        <f t="shared" si="222"/>
        <v>42195.820370370369</v>
      </c>
      <c r="T3555" s="9">
        <f t="shared" si="223"/>
        <v>42227.791666666664</v>
      </c>
    </row>
    <row r="3556" spans="1:20" ht="43.5" x14ac:dyDescent="0.3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220"/>
        <v>113</v>
      </c>
      <c r="P3556">
        <f t="shared" si="221"/>
        <v>107</v>
      </c>
      <c r="Q3556" t="s">
        <v>8316</v>
      </c>
      <c r="R3556" t="s">
        <v>8317</v>
      </c>
      <c r="S3556" s="9">
        <f t="shared" si="222"/>
        <v>42015.842118055552</v>
      </c>
      <c r="T3556" s="9">
        <f t="shared" si="223"/>
        <v>42046.499999999993</v>
      </c>
    </row>
    <row r="3557" spans="1:20" ht="43.5" x14ac:dyDescent="0.35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220"/>
        <v>100</v>
      </c>
      <c r="P3557">
        <f t="shared" si="221"/>
        <v>171.43</v>
      </c>
      <c r="Q3557" t="s">
        <v>8316</v>
      </c>
      <c r="R3557" t="s">
        <v>8317</v>
      </c>
      <c r="S3557" s="9">
        <f t="shared" si="222"/>
        <v>42661.233726851853</v>
      </c>
      <c r="T3557" s="9">
        <f t="shared" si="223"/>
        <v>42691.275393518517</v>
      </c>
    </row>
    <row r="3558" spans="1:20" ht="43.5" x14ac:dyDescent="0.35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220"/>
        <v>100</v>
      </c>
      <c r="P3558">
        <f t="shared" si="221"/>
        <v>110.5</v>
      </c>
      <c r="Q3558" t="s">
        <v>8316</v>
      </c>
      <c r="R3558" t="s">
        <v>8317</v>
      </c>
      <c r="S3558" s="9">
        <f t="shared" si="222"/>
        <v>41808.441249999996</v>
      </c>
      <c r="T3558" s="9">
        <f t="shared" si="223"/>
        <v>41868.441249999996</v>
      </c>
    </row>
    <row r="3559" spans="1:20" ht="43.5" x14ac:dyDescent="0.35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220"/>
        <v>100</v>
      </c>
      <c r="P3559">
        <f t="shared" si="221"/>
        <v>179.28</v>
      </c>
      <c r="Q3559" t="s">
        <v>8316</v>
      </c>
      <c r="R3559" t="s">
        <v>8317</v>
      </c>
      <c r="S3559" s="9">
        <f t="shared" si="222"/>
        <v>41730.068414351852</v>
      </c>
      <c r="T3559" s="9">
        <f t="shared" si="223"/>
        <v>41764.068414351852</v>
      </c>
    </row>
    <row r="3560" spans="1:20" ht="43.5" x14ac:dyDescent="0.3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220"/>
        <v>144</v>
      </c>
      <c r="P3560">
        <f t="shared" si="221"/>
        <v>22.91</v>
      </c>
      <c r="Q3560" t="s">
        <v>8316</v>
      </c>
      <c r="R3560" t="s">
        <v>8317</v>
      </c>
      <c r="S3560" s="9">
        <f t="shared" si="222"/>
        <v>42139.608506944445</v>
      </c>
      <c r="T3560" s="9">
        <f t="shared" si="223"/>
        <v>42181.666666666664</v>
      </c>
    </row>
    <row r="3561" spans="1:20" ht="43.5" x14ac:dyDescent="0.35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220"/>
        <v>104</v>
      </c>
      <c r="P3561">
        <f t="shared" si="221"/>
        <v>43.13</v>
      </c>
      <c r="Q3561" t="s">
        <v>8316</v>
      </c>
      <c r="R3561" t="s">
        <v>8317</v>
      </c>
      <c r="S3561" s="9">
        <f t="shared" si="222"/>
        <v>42193.887824074067</v>
      </c>
      <c r="T3561" s="9">
        <f t="shared" si="223"/>
        <v>42216.165277777771</v>
      </c>
    </row>
    <row r="3562" spans="1:20" ht="43.5" x14ac:dyDescent="0.35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220"/>
        <v>108</v>
      </c>
      <c r="P3562">
        <f t="shared" si="221"/>
        <v>46.89</v>
      </c>
      <c r="Q3562" t="s">
        <v>8316</v>
      </c>
      <c r="R3562" t="s">
        <v>8317</v>
      </c>
      <c r="S3562" s="9">
        <f t="shared" si="222"/>
        <v>42115.68131944444</v>
      </c>
      <c r="T3562" s="9">
        <f t="shared" si="223"/>
        <v>42150.906249999993</v>
      </c>
    </row>
    <row r="3563" spans="1:20" ht="101.5" x14ac:dyDescent="0.35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220"/>
        <v>102</v>
      </c>
      <c r="P3563">
        <f t="shared" si="221"/>
        <v>47.41</v>
      </c>
      <c r="Q3563" t="s">
        <v>8316</v>
      </c>
      <c r="R3563" t="s">
        <v>8317</v>
      </c>
      <c r="S3563" s="9">
        <f t="shared" si="222"/>
        <v>42203.471967592595</v>
      </c>
      <c r="T3563" s="9">
        <f t="shared" si="223"/>
        <v>42221.566666666666</v>
      </c>
    </row>
    <row r="3564" spans="1:20" ht="43.5" x14ac:dyDescent="0.35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220"/>
        <v>149</v>
      </c>
      <c r="P3564">
        <f t="shared" si="221"/>
        <v>15.13</v>
      </c>
      <c r="Q3564" t="s">
        <v>8316</v>
      </c>
      <c r="R3564" t="s">
        <v>8317</v>
      </c>
      <c r="S3564" s="9">
        <f t="shared" si="222"/>
        <v>42433.553553240738</v>
      </c>
      <c r="T3564" s="9">
        <f t="shared" si="223"/>
        <v>42442.708333333336</v>
      </c>
    </row>
    <row r="3565" spans="1:20" ht="43.5" x14ac:dyDescent="0.35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220"/>
        <v>105</v>
      </c>
      <c r="P3565">
        <f t="shared" si="221"/>
        <v>21.1</v>
      </c>
      <c r="Q3565" t="s">
        <v>8316</v>
      </c>
      <c r="R3565" t="s">
        <v>8317</v>
      </c>
      <c r="S3565" s="9">
        <f t="shared" si="222"/>
        <v>42555.46361111111</v>
      </c>
      <c r="T3565" s="9">
        <f t="shared" si="223"/>
        <v>42583.583333333336</v>
      </c>
    </row>
    <row r="3566" spans="1:20" ht="29" x14ac:dyDescent="0.35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220"/>
        <v>101</v>
      </c>
      <c r="P3566">
        <f t="shared" si="221"/>
        <v>59.12</v>
      </c>
      <c r="Q3566" t="s">
        <v>8316</v>
      </c>
      <c r="R3566" t="s">
        <v>8317</v>
      </c>
      <c r="S3566" s="9">
        <f t="shared" si="222"/>
        <v>42236.414918981478</v>
      </c>
      <c r="T3566" s="9">
        <f t="shared" si="223"/>
        <v>42282.458333333336</v>
      </c>
    </row>
    <row r="3567" spans="1:20" ht="43.5" x14ac:dyDescent="0.35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220"/>
        <v>131</v>
      </c>
      <c r="P3567">
        <f t="shared" si="221"/>
        <v>97.92</v>
      </c>
      <c r="Q3567" t="s">
        <v>8316</v>
      </c>
      <c r="R3567" t="s">
        <v>8317</v>
      </c>
      <c r="S3567" s="9">
        <f t="shared" si="222"/>
        <v>41974.534814814811</v>
      </c>
      <c r="T3567" s="9">
        <f t="shared" si="223"/>
        <v>42004.534814814811</v>
      </c>
    </row>
    <row r="3568" spans="1:20" ht="43.5" x14ac:dyDescent="0.35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220"/>
        <v>105</v>
      </c>
      <c r="P3568">
        <f t="shared" si="221"/>
        <v>55.13</v>
      </c>
      <c r="Q3568" t="s">
        <v>8316</v>
      </c>
      <c r="R3568" t="s">
        <v>8317</v>
      </c>
      <c r="S3568" s="9">
        <f t="shared" si="222"/>
        <v>41997.299571759257</v>
      </c>
      <c r="T3568" s="9">
        <f t="shared" si="223"/>
        <v>42027.299571759257</v>
      </c>
    </row>
    <row r="3569" spans="1:20" ht="43.5" x14ac:dyDescent="0.35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220"/>
        <v>109</v>
      </c>
      <c r="P3569">
        <f t="shared" si="221"/>
        <v>26.54</v>
      </c>
      <c r="Q3569" t="s">
        <v>8316</v>
      </c>
      <c r="R3569" t="s">
        <v>8317</v>
      </c>
      <c r="S3569" s="9">
        <f t="shared" si="222"/>
        <v>42135.602361111109</v>
      </c>
      <c r="T3569" s="9">
        <f t="shared" si="223"/>
        <v>42165.602361111109</v>
      </c>
    </row>
    <row r="3570" spans="1:20" ht="43.5" x14ac:dyDescent="0.3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220"/>
        <v>111</v>
      </c>
      <c r="P3570">
        <f t="shared" si="221"/>
        <v>58.42</v>
      </c>
      <c r="Q3570" t="s">
        <v>8316</v>
      </c>
      <c r="R3570" t="s">
        <v>8317</v>
      </c>
      <c r="S3570" s="9">
        <f t="shared" si="222"/>
        <v>41869.532337962963</v>
      </c>
      <c r="T3570" s="9">
        <f t="shared" si="223"/>
        <v>41899.532337962963</v>
      </c>
    </row>
    <row r="3571" spans="1:20" ht="43.5" x14ac:dyDescent="0.3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220"/>
        <v>100</v>
      </c>
      <c r="P3571">
        <f t="shared" si="221"/>
        <v>122.54</v>
      </c>
      <c r="Q3571" t="s">
        <v>8316</v>
      </c>
      <c r="R3571" t="s">
        <v>8317</v>
      </c>
      <c r="S3571" s="9">
        <f t="shared" si="222"/>
        <v>41982.480277777773</v>
      </c>
      <c r="T3571" s="9">
        <f t="shared" si="223"/>
        <v>42012.480277777773</v>
      </c>
    </row>
    <row r="3572" spans="1:20" ht="43.5" x14ac:dyDescent="0.3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220"/>
        <v>114</v>
      </c>
      <c r="P3572">
        <f t="shared" si="221"/>
        <v>87.96</v>
      </c>
      <c r="Q3572" t="s">
        <v>8316</v>
      </c>
      <c r="R3572" t="s">
        <v>8317</v>
      </c>
      <c r="S3572" s="9">
        <f t="shared" si="222"/>
        <v>41976.12364583333</v>
      </c>
      <c r="T3572" s="9">
        <f t="shared" si="223"/>
        <v>42004.083333333336</v>
      </c>
    </row>
    <row r="3573" spans="1:20" ht="43.5" x14ac:dyDescent="0.3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220"/>
        <v>122</v>
      </c>
      <c r="P3573">
        <f t="shared" si="221"/>
        <v>73.239999999999995</v>
      </c>
      <c r="Q3573" t="s">
        <v>8316</v>
      </c>
      <c r="R3573" t="s">
        <v>8317</v>
      </c>
      <c r="S3573" s="9">
        <f t="shared" si="222"/>
        <v>41912.650613425925</v>
      </c>
      <c r="T3573" s="9">
        <f t="shared" si="223"/>
        <v>41942.650613425925</v>
      </c>
    </row>
    <row r="3574" spans="1:20" ht="29" x14ac:dyDescent="0.35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220"/>
        <v>100</v>
      </c>
      <c r="P3574">
        <f t="shared" si="221"/>
        <v>55.56</v>
      </c>
      <c r="Q3574" t="s">
        <v>8316</v>
      </c>
      <c r="R3574" t="s">
        <v>8317</v>
      </c>
      <c r="S3574" s="9">
        <f t="shared" si="222"/>
        <v>42146.36206018518</v>
      </c>
      <c r="T3574" s="9">
        <f t="shared" si="223"/>
        <v>42176.36206018518</v>
      </c>
    </row>
    <row r="3575" spans="1:20" ht="29" x14ac:dyDescent="0.35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220"/>
        <v>103</v>
      </c>
      <c r="P3575">
        <f t="shared" si="221"/>
        <v>39.54</v>
      </c>
      <c r="Q3575" t="s">
        <v>8316</v>
      </c>
      <c r="R3575" t="s">
        <v>8317</v>
      </c>
      <c r="S3575" s="9">
        <f t="shared" si="222"/>
        <v>41921.167199074072</v>
      </c>
      <c r="T3575" s="9">
        <f t="shared" si="223"/>
        <v>41951.208865740737</v>
      </c>
    </row>
    <row r="3576" spans="1:20" ht="43.5" x14ac:dyDescent="0.35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220"/>
        <v>106</v>
      </c>
      <c r="P3576">
        <f t="shared" si="221"/>
        <v>136.78</v>
      </c>
      <c r="Q3576" t="s">
        <v>8316</v>
      </c>
      <c r="R3576" t="s">
        <v>8317</v>
      </c>
      <c r="S3576" s="9">
        <f t="shared" si="222"/>
        <v>41926.734351851854</v>
      </c>
      <c r="T3576" s="9">
        <f t="shared" si="223"/>
        <v>41956.776018518511</v>
      </c>
    </row>
    <row r="3577" spans="1:20" ht="43.5" x14ac:dyDescent="0.35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220"/>
        <v>101</v>
      </c>
      <c r="P3577">
        <f t="shared" si="221"/>
        <v>99.34</v>
      </c>
      <c r="Q3577" t="s">
        <v>8316</v>
      </c>
      <c r="R3577" t="s">
        <v>8317</v>
      </c>
      <c r="S3577" s="9">
        <f t="shared" si="222"/>
        <v>42561.575543981475</v>
      </c>
      <c r="T3577" s="9">
        <f t="shared" si="223"/>
        <v>42592.957638888889</v>
      </c>
    </row>
    <row r="3578" spans="1:20" ht="43.5" x14ac:dyDescent="0.3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9">
        <f t="shared" si="222"/>
        <v>42649.340902777774</v>
      </c>
      <c r="T3578" s="9">
        <f t="shared" si="223"/>
        <v>42709.382569444446</v>
      </c>
    </row>
    <row r="3579" spans="1:20" ht="43.5" x14ac:dyDescent="0.3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220"/>
        <v>130</v>
      </c>
      <c r="P3579">
        <f t="shared" si="221"/>
        <v>28.89</v>
      </c>
      <c r="Q3579" t="s">
        <v>8316</v>
      </c>
      <c r="R3579" t="s">
        <v>8317</v>
      </c>
      <c r="S3579" s="9">
        <f t="shared" si="222"/>
        <v>42093.578506944446</v>
      </c>
      <c r="T3579" s="9">
        <f t="shared" si="223"/>
        <v>42120.061111111114</v>
      </c>
    </row>
    <row r="3580" spans="1:20" ht="43.5" x14ac:dyDescent="0.3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220"/>
        <v>100</v>
      </c>
      <c r="P3580">
        <f t="shared" si="221"/>
        <v>40.549999999999997</v>
      </c>
      <c r="Q3580" t="s">
        <v>8316</v>
      </c>
      <c r="R3580" t="s">
        <v>8317</v>
      </c>
      <c r="S3580" s="9">
        <f t="shared" si="222"/>
        <v>42460.525196759256</v>
      </c>
      <c r="T3580" s="9">
        <f t="shared" si="223"/>
        <v>42490.525196759256</v>
      </c>
    </row>
    <row r="3581" spans="1:20" ht="43.5" x14ac:dyDescent="0.35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220"/>
        <v>100</v>
      </c>
      <c r="P3581">
        <f t="shared" si="221"/>
        <v>35.71</v>
      </c>
      <c r="Q3581" t="s">
        <v>8316</v>
      </c>
      <c r="R3581" t="s">
        <v>8317</v>
      </c>
      <c r="S3581" s="9">
        <f t="shared" si="222"/>
        <v>42430.553888888891</v>
      </c>
      <c r="T3581" s="9">
        <f t="shared" si="223"/>
        <v>42460.51222222222</v>
      </c>
    </row>
    <row r="3582" spans="1:20" ht="43.5" x14ac:dyDescent="0.3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220"/>
        <v>114</v>
      </c>
      <c r="P3582">
        <f t="shared" si="221"/>
        <v>37.96</v>
      </c>
      <c r="Q3582" t="s">
        <v>8316</v>
      </c>
      <c r="R3582" t="s">
        <v>8317</v>
      </c>
      <c r="S3582" s="9">
        <f t="shared" si="222"/>
        <v>42025.967847222222</v>
      </c>
      <c r="T3582" s="9">
        <f t="shared" si="223"/>
        <v>42063.999305555553</v>
      </c>
    </row>
    <row r="3583" spans="1:20" ht="43.5" x14ac:dyDescent="0.35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220"/>
        <v>100</v>
      </c>
      <c r="P3583">
        <f t="shared" si="221"/>
        <v>33.33</v>
      </c>
      <c r="Q3583" t="s">
        <v>8316</v>
      </c>
      <c r="R3583" t="s">
        <v>8317</v>
      </c>
      <c r="S3583" s="9">
        <f t="shared" si="222"/>
        <v>41836.26284722222</v>
      </c>
      <c r="T3583" s="9">
        <f t="shared" si="223"/>
        <v>41850.26284722222</v>
      </c>
    </row>
    <row r="3584" spans="1:20" ht="43.5" x14ac:dyDescent="0.3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220"/>
        <v>287</v>
      </c>
      <c r="P3584">
        <f t="shared" si="221"/>
        <v>58.57</v>
      </c>
      <c r="Q3584" t="s">
        <v>8316</v>
      </c>
      <c r="R3584" t="s">
        <v>8317</v>
      </c>
      <c r="S3584" s="9">
        <f t="shared" si="222"/>
        <v>42450.887523148143</v>
      </c>
      <c r="T3584" s="9">
        <f t="shared" si="223"/>
        <v>42464.887523148143</v>
      </c>
    </row>
    <row r="3585" spans="1:20" ht="43.5" x14ac:dyDescent="0.35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220"/>
        <v>109</v>
      </c>
      <c r="P3585">
        <f t="shared" si="221"/>
        <v>135.63</v>
      </c>
      <c r="Q3585" t="s">
        <v>8316</v>
      </c>
      <c r="R3585" t="s">
        <v>8317</v>
      </c>
      <c r="S3585" s="9">
        <f t="shared" si="222"/>
        <v>42418.217650462961</v>
      </c>
      <c r="T3585" s="9">
        <f t="shared" si="223"/>
        <v>42478.175983796296</v>
      </c>
    </row>
    <row r="3586" spans="1:20" ht="87" x14ac:dyDescent="0.35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ref="O3586:O3649" si="224">ROUND((E3586/D3586)*100,0)</f>
        <v>116</v>
      </c>
      <c r="P3586">
        <f t="shared" ref="P3586:P3649" si="225">ROUND(E3586/L3586,2)</f>
        <v>30.94</v>
      </c>
      <c r="Q3586" t="s">
        <v>8316</v>
      </c>
      <c r="R3586" t="s">
        <v>8317</v>
      </c>
      <c r="S3586" s="9">
        <f t="shared" si="222"/>
        <v>42168.108148148145</v>
      </c>
      <c r="T3586" s="9">
        <f t="shared" si="223"/>
        <v>42198.108148148145</v>
      </c>
    </row>
    <row r="3587" spans="1:20" ht="43.5" x14ac:dyDescent="0.3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si="224"/>
        <v>119</v>
      </c>
      <c r="P3587">
        <f t="shared" si="225"/>
        <v>176.09</v>
      </c>
      <c r="Q3587" t="s">
        <v>8316</v>
      </c>
      <c r="R3587" t="s">
        <v>8317</v>
      </c>
      <c r="S3587" s="9">
        <f t="shared" ref="S3587:S3650" si="226">(J3587/86400)+25569+(-5/24)</f>
        <v>41964.507986111108</v>
      </c>
      <c r="T3587" s="9">
        <f t="shared" ref="T3587:T3650" si="227">(I3587/86400)+25569+(-5/24)</f>
        <v>41994.507986111108</v>
      </c>
    </row>
    <row r="3588" spans="1:20" x14ac:dyDescent="0.35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224"/>
        <v>109</v>
      </c>
      <c r="P3588">
        <f t="shared" si="225"/>
        <v>151.97999999999999</v>
      </c>
      <c r="Q3588" t="s">
        <v>8316</v>
      </c>
      <c r="R3588" t="s">
        <v>8317</v>
      </c>
      <c r="S3588" s="9">
        <f t="shared" si="226"/>
        <v>42576.489236111105</v>
      </c>
      <c r="T3588" s="9">
        <f t="shared" si="227"/>
        <v>42636.489236111105</v>
      </c>
    </row>
    <row r="3589" spans="1:20" ht="43.5" x14ac:dyDescent="0.3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224"/>
        <v>127</v>
      </c>
      <c r="P3589">
        <f t="shared" si="225"/>
        <v>22.61</v>
      </c>
      <c r="Q3589" t="s">
        <v>8316</v>
      </c>
      <c r="R3589" t="s">
        <v>8317</v>
      </c>
      <c r="S3589" s="9">
        <f t="shared" si="226"/>
        <v>42503.331643518519</v>
      </c>
      <c r="T3589" s="9">
        <f t="shared" si="227"/>
        <v>42548.583333333336</v>
      </c>
    </row>
    <row r="3590" spans="1:20" ht="43.5" x14ac:dyDescent="0.3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224"/>
        <v>101</v>
      </c>
      <c r="P3590">
        <f t="shared" si="225"/>
        <v>18.27</v>
      </c>
      <c r="Q3590" t="s">
        <v>8316</v>
      </c>
      <c r="R3590" t="s">
        <v>8317</v>
      </c>
      <c r="S3590" s="9">
        <f t="shared" si="226"/>
        <v>42101.620486111111</v>
      </c>
      <c r="T3590" s="9">
        <f t="shared" si="227"/>
        <v>42123.749999999993</v>
      </c>
    </row>
    <row r="3591" spans="1:20" ht="43.5" x14ac:dyDescent="0.3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224"/>
        <v>128</v>
      </c>
      <c r="P3591">
        <f t="shared" si="225"/>
        <v>82.26</v>
      </c>
      <c r="Q3591" t="s">
        <v>8316</v>
      </c>
      <c r="R3591" t="s">
        <v>8317</v>
      </c>
      <c r="S3591" s="9">
        <f t="shared" si="226"/>
        <v>42125.439201388886</v>
      </c>
      <c r="T3591" s="9">
        <f t="shared" si="227"/>
        <v>42150.439201388886</v>
      </c>
    </row>
    <row r="3592" spans="1:20" ht="43.5" x14ac:dyDescent="0.35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224"/>
        <v>100</v>
      </c>
      <c r="P3592">
        <f t="shared" si="225"/>
        <v>68.53</v>
      </c>
      <c r="Q3592" t="s">
        <v>8316</v>
      </c>
      <c r="R3592" t="s">
        <v>8317</v>
      </c>
      <c r="S3592" s="9">
        <f t="shared" si="226"/>
        <v>41902.125393518516</v>
      </c>
      <c r="T3592" s="9">
        <f t="shared" si="227"/>
        <v>41932.125393518516</v>
      </c>
    </row>
    <row r="3593" spans="1:20" ht="43.5" x14ac:dyDescent="0.35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224"/>
        <v>175</v>
      </c>
      <c r="P3593">
        <f t="shared" si="225"/>
        <v>68.06</v>
      </c>
      <c r="Q3593" t="s">
        <v>8316</v>
      </c>
      <c r="R3593" t="s">
        <v>8317</v>
      </c>
      <c r="S3593" s="9">
        <f t="shared" si="226"/>
        <v>42003.74009259259</v>
      </c>
      <c r="T3593" s="9">
        <f t="shared" si="227"/>
        <v>42027.999305555553</v>
      </c>
    </row>
    <row r="3594" spans="1:20" ht="43.5" x14ac:dyDescent="0.3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224"/>
        <v>127</v>
      </c>
      <c r="P3594">
        <f t="shared" si="225"/>
        <v>72.709999999999994</v>
      </c>
      <c r="Q3594" t="s">
        <v>8316</v>
      </c>
      <c r="R3594" t="s">
        <v>8317</v>
      </c>
      <c r="S3594" s="9">
        <f t="shared" si="226"/>
        <v>41988.621608796289</v>
      </c>
      <c r="T3594" s="9">
        <f t="shared" si="227"/>
        <v>42045.999305555553</v>
      </c>
    </row>
    <row r="3595" spans="1:20" ht="43.5" x14ac:dyDescent="0.3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224"/>
        <v>111</v>
      </c>
      <c r="P3595">
        <f t="shared" si="225"/>
        <v>77.19</v>
      </c>
      <c r="Q3595" t="s">
        <v>8316</v>
      </c>
      <c r="R3595" t="s">
        <v>8317</v>
      </c>
      <c r="S3595" s="9">
        <f t="shared" si="226"/>
        <v>41974.690266203703</v>
      </c>
      <c r="T3595" s="9">
        <f t="shared" si="227"/>
        <v>42009.643055555549</v>
      </c>
    </row>
    <row r="3596" spans="1:20" ht="43.5" x14ac:dyDescent="0.35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224"/>
        <v>126</v>
      </c>
      <c r="P3596">
        <f t="shared" si="225"/>
        <v>55.97</v>
      </c>
      <c r="Q3596" t="s">
        <v>8316</v>
      </c>
      <c r="R3596" t="s">
        <v>8317</v>
      </c>
      <c r="S3596" s="9">
        <f t="shared" si="226"/>
        <v>42591.858587962961</v>
      </c>
      <c r="T3596" s="9">
        <f t="shared" si="227"/>
        <v>42616.858587962961</v>
      </c>
    </row>
    <row r="3597" spans="1:20" ht="29" x14ac:dyDescent="0.35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224"/>
        <v>119</v>
      </c>
      <c r="P3597">
        <f t="shared" si="225"/>
        <v>49.69</v>
      </c>
      <c r="Q3597" t="s">
        <v>8316</v>
      </c>
      <c r="R3597" t="s">
        <v>8317</v>
      </c>
      <c r="S3597" s="9">
        <f t="shared" si="226"/>
        <v>42049.800034722219</v>
      </c>
      <c r="T3597" s="9">
        <f t="shared" si="227"/>
        <v>42076.082638888889</v>
      </c>
    </row>
    <row r="3598" spans="1:20" ht="43.5" x14ac:dyDescent="0.3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224"/>
        <v>108</v>
      </c>
      <c r="P3598">
        <f t="shared" si="225"/>
        <v>79</v>
      </c>
      <c r="Q3598" t="s">
        <v>8316</v>
      </c>
      <c r="R3598" t="s">
        <v>8317</v>
      </c>
      <c r="S3598" s="9">
        <f t="shared" si="226"/>
        <v>41856.506736111107</v>
      </c>
      <c r="T3598" s="9">
        <f t="shared" si="227"/>
        <v>41877.506736111107</v>
      </c>
    </row>
    <row r="3599" spans="1:20" ht="29" x14ac:dyDescent="0.35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224"/>
        <v>103</v>
      </c>
      <c r="P3599">
        <f t="shared" si="225"/>
        <v>77.73</v>
      </c>
      <c r="Q3599" t="s">
        <v>8316</v>
      </c>
      <c r="R3599" t="s">
        <v>8317</v>
      </c>
      <c r="S3599" s="9">
        <f t="shared" si="226"/>
        <v>42417.377199074072</v>
      </c>
      <c r="T3599" s="9">
        <f t="shared" si="227"/>
        <v>42432.040972222218</v>
      </c>
    </row>
    <row r="3600" spans="1:20" ht="43.5" x14ac:dyDescent="0.3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224"/>
        <v>110</v>
      </c>
      <c r="P3600">
        <f t="shared" si="225"/>
        <v>40.78</v>
      </c>
      <c r="Q3600" t="s">
        <v>8316</v>
      </c>
      <c r="R3600" t="s">
        <v>8317</v>
      </c>
      <c r="S3600" s="9">
        <f t="shared" si="226"/>
        <v>41866.590532407405</v>
      </c>
      <c r="T3600" s="9">
        <f t="shared" si="227"/>
        <v>41884.999305555553</v>
      </c>
    </row>
    <row r="3601" spans="1:20" ht="43.5" x14ac:dyDescent="0.3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224"/>
        <v>202</v>
      </c>
      <c r="P3601">
        <f t="shared" si="225"/>
        <v>59.41</v>
      </c>
      <c r="Q3601" t="s">
        <v>8316</v>
      </c>
      <c r="R3601" t="s">
        <v>8317</v>
      </c>
      <c r="S3601" s="9">
        <f t="shared" si="226"/>
        <v>42220.586539351854</v>
      </c>
      <c r="T3601" s="9">
        <f t="shared" si="227"/>
        <v>42245.791666666664</v>
      </c>
    </row>
    <row r="3602" spans="1:20" ht="29" x14ac:dyDescent="0.35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9">
        <f t="shared" si="226"/>
        <v>42628.640787037039</v>
      </c>
      <c r="T3602" s="9">
        <f t="shared" si="227"/>
        <v>42656.640787037039</v>
      </c>
    </row>
    <row r="3603" spans="1:20" ht="43.5" x14ac:dyDescent="0.3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224"/>
        <v>104</v>
      </c>
      <c r="P3603">
        <f t="shared" si="225"/>
        <v>39.380000000000003</v>
      </c>
      <c r="Q3603" t="s">
        <v>8316</v>
      </c>
      <c r="R3603" t="s">
        <v>8317</v>
      </c>
      <c r="S3603" s="9">
        <f t="shared" si="226"/>
        <v>41990.790300925924</v>
      </c>
      <c r="T3603" s="9">
        <f t="shared" si="227"/>
        <v>42020.790300925924</v>
      </c>
    </row>
    <row r="3604" spans="1:20" ht="43.5" x14ac:dyDescent="0.35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224"/>
        <v>100</v>
      </c>
      <c r="P3604">
        <f t="shared" si="225"/>
        <v>81.67</v>
      </c>
      <c r="Q3604" t="s">
        <v>8316</v>
      </c>
      <c r="R3604" t="s">
        <v>8317</v>
      </c>
      <c r="S3604" s="9">
        <f t="shared" si="226"/>
        <v>42447.68609953703</v>
      </c>
      <c r="T3604" s="9">
        <f t="shared" si="227"/>
        <v>42507.68609953703</v>
      </c>
    </row>
    <row r="3605" spans="1:20" ht="43.5" x14ac:dyDescent="0.35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224"/>
        <v>171</v>
      </c>
      <c r="P3605">
        <f t="shared" si="225"/>
        <v>44.91</v>
      </c>
      <c r="Q3605" t="s">
        <v>8316</v>
      </c>
      <c r="R3605" t="s">
        <v>8317</v>
      </c>
      <c r="S3605" s="9">
        <f t="shared" si="226"/>
        <v>42283.656018518515</v>
      </c>
      <c r="T3605" s="9">
        <f t="shared" si="227"/>
        <v>42313.697685185187</v>
      </c>
    </row>
    <row r="3606" spans="1:20" ht="43.5" x14ac:dyDescent="0.35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224"/>
        <v>113</v>
      </c>
      <c r="P3606">
        <f t="shared" si="225"/>
        <v>49.06</v>
      </c>
      <c r="Q3606" t="s">
        <v>8316</v>
      </c>
      <c r="R3606" t="s">
        <v>8317</v>
      </c>
      <c r="S3606" s="9">
        <f t="shared" si="226"/>
        <v>42482.80736111111</v>
      </c>
      <c r="T3606" s="9">
        <f t="shared" si="227"/>
        <v>42489.082638888889</v>
      </c>
    </row>
    <row r="3607" spans="1:20" ht="43.5" x14ac:dyDescent="0.35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224"/>
        <v>184</v>
      </c>
      <c r="P3607">
        <f t="shared" si="225"/>
        <v>30.67</v>
      </c>
      <c r="Q3607" t="s">
        <v>8316</v>
      </c>
      <c r="R3607" t="s">
        <v>8317</v>
      </c>
      <c r="S3607" s="9">
        <f t="shared" si="226"/>
        <v>42383.584791666661</v>
      </c>
      <c r="T3607" s="9">
        <f t="shared" si="227"/>
        <v>42413.584791666661</v>
      </c>
    </row>
    <row r="3608" spans="1:20" ht="43.5" x14ac:dyDescent="0.35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224"/>
        <v>130</v>
      </c>
      <c r="P3608">
        <f t="shared" si="225"/>
        <v>61.06</v>
      </c>
      <c r="Q3608" t="s">
        <v>8316</v>
      </c>
      <c r="R3608" t="s">
        <v>8317</v>
      </c>
      <c r="S3608" s="9">
        <f t="shared" si="226"/>
        <v>42566.396493055552</v>
      </c>
      <c r="T3608" s="9">
        <f t="shared" si="227"/>
        <v>42596.396493055552</v>
      </c>
    </row>
    <row r="3609" spans="1:20" ht="29" x14ac:dyDescent="0.35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224"/>
        <v>105</v>
      </c>
      <c r="P3609">
        <f t="shared" si="225"/>
        <v>29</v>
      </c>
      <c r="Q3609" t="s">
        <v>8316</v>
      </c>
      <c r="R3609" t="s">
        <v>8317</v>
      </c>
      <c r="S3609" s="9">
        <f t="shared" si="226"/>
        <v>42338.755578703705</v>
      </c>
      <c r="T3609" s="9">
        <f t="shared" si="227"/>
        <v>42352.791666666664</v>
      </c>
    </row>
    <row r="3610" spans="1:20" ht="43.5" x14ac:dyDescent="0.35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224"/>
        <v>100</v>
      </c>
      <c r="P3610">
        <f t="shared" si="225"/>
        <v>29.63</v>
      </c>
      <c r="Q3610" t="s">
        <v>8316</v>
      </c>
      <c r="R3610" t="s">
        <v>8317</v>
      </c>
      <c r="S3610" s="9">
        <f t="shared" si="226"/>
        <v>42506.501041666663</v>
      </c>
      <c r="T3610" s="9">
        <f t="shared" si="227"/>
        <v>42538.374999999993</v>
      </c>
    </row>
    <row r="3611" spans="1:20" ht="43.5" x14ac:dyDescent="0.35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224"/>
        <v>153</v>
      </c>
      <c r="P3611">
        <f t="shared" si="225"/>
        <v>143.1</v>
      </c>
      <c r="Q3611" t="s">
        <v>8316</v>
      </c>
      <c r="R3611" t="s">
        <v>8317</v>
      </c>
      <c r="S3611" s="9">
        <f t="shared" si="226"/>
        <v>42429.783391203702</v>
      </c>
      <c r="T3611" s="9">
        <f t="shared" si="227"/>
        <v>42459.741724537038</v>
      </c>
    </row>
    <row r="3612" spans="1:20" ht="43.5" x14ac:dyDescent="0.3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224"/>
        <v>162</v>
      </c>
      <c r="P3612">
        <f t="shared" si="225"/>
        <v>52.35</v>
      </c>
      <c r="Q3612" t="s">
        <v>8316</v>
      </c>
      <c r="R3612" t="s">
        <v>8317</v>
      </c>
      <c r="S3612" s="9">
        <f t="shared" si="226"/>
        <v>42203.22379629629</v>
      </c>
      <c r="T3612" s="9">
        <f t="shared" si="227"/>
        <v>42233.22379629629</v>
      </c>
    </row>
    <row r="3613" spans="1:20" ht="43.5" x14ac:dyDescent="0.35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224"/>
        <v>136</v>
      </c>
      <c r="P3613">
        <f t="shared" si="225"/>
        <v>66.67</v>
      </c>
      <c r="Q3613" t="s">
        <v>8316</v>
      </c>
      <c r="R3613" t="s">
        <v>8317</v>
      </c>
      <c r="S3613" s="9">
        <f t="shared" si="226"/>
        <v>42072.162048611113</v>
      </c>
      <c r="T3613" s="9">
        <f t="shared" si="227"/>
        <v>42102.162048611113</v>
      </c>
    </row>
    <row r="3614" spans="1:20" ht="43.5" x14ac:dyDescent="0.3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224"/>
        <v>144</v>
      </c>
      <c r="P3614">
        <f t="shared" si="225"/>
        <v>126.67</v>
      </c>
      <c r="Q3614" t="s">
        <v>8316</v>
      </c>
      <c r="R3614" t="s">
        <v>8317</v>
      </c>
      <c r="S3614" s="9">
        <f t="shared" si="226"/>
        <v>41789.518645833326</v>
      </c>
      <c r="T3614" s="9">
        <f t="shared" si="227"/>
        <v>41799.518645833326</v>
      </c>
    </row>
    <row r="3615" spans="1:20" ht="29" x14ac:dyDescent="0.35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9">
        <f t="shared" si="226"/>
        <v>41788.381643518514</v>
      </c>
      <c r="T3615" s="9">
        <f t="shared" si="227"/>
        <v>41818.381643518514</v>
      </c>
    </row>
    <row r="3616" spans="1:20" ht="43.5" x14ac:dyDescent="0.3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224"/>
        <v>101</v>
      </c>
      <c r="P3616">
        <f t="shared" si="225"/>
        <v>35.49</v>
      </c>
      <c r="Q3616" t="s">
        <v>8316</v>
      </c>
      <c r="R3616" t="s">
        <v>8317</v>
      </c>
      <c r="S3616" s="9">
        <f t="shared" si="226"/>
        <v>42143.833518518521</v>
      </c>
      <c r="T3616" s="9">
        <f t="shared" si="227"/>
        <v>42173.833518518521</v>
      </c>
    </row>
    <row r="3617" spans="1:20" ht="43.5" x14ac:dyDescent="0.35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224"/>
        <v>107</v>
      </c>
      <c r="P3617">
        <f t="shared" si="225"/>
        <v>37.08</v>
      </c>
      <c r="Q3617" t="s">
        <v>8316</v>
      </c>
      <c r="R3617" t="s">
        <v>8317</v>
      </c>
      <c r="S3617" s="9">
        <f t="shared" si="226"/>
        <v>42318.385370370372</v>
      </c>
      <c r="T3617" s="9">
        <f t="shared" si="227"/>
        <v>42348.385370370372</v>
      </c>
    </row>
    <row r="3618" spans="1:20" ht="43.5" x14ac:dyDescent="0.35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224"/>
        <v>125</v>
      </c>
      <c r="P3618">
        <f t="shared" si="225"/>
        <v>69.33</v>
      </c>
      <c r="Q3618" t="s">
        <v>8316</v>
      </c>
      <c r="R3618" t="s">
        <v>8317</v>
      </c>
      <c r="S3618" s="9">
        <f t="shared" si="226"/>
        <v>42052.741481481477</v>
      </c>
      <c r="T3618" s="9">
        <f t="shared" si="227"/>
        <v>42082.699814814812</v>
      </c>
    </row>
    <row r="3619" spans="1:20" ht="43.5" x14ac:dyDescent="0.35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224"/>
        <v>119</v>
      </c>
      <c r="P3619">
        <f t="shared" si="225"/>
        <v>17.25</v>
      </c>
      <c r="Q3619" t="s">
        <v>8316</v>
      </c>
      <c r="R3619" t="s">
        <v>8317</v>
      </c>
      <c r="S3619" s="9">
        <f t="shared" si="226"/>
        <v>42779.401956018519</v>
      </c>
      <c r="T3619" s="9">
        <f t="shared" si="227"/>
        <v>42793.791666666664</v>
      </c>
    </row>
    <row r="3620" spans="1:20" ht="43.5" x14ac:dyDescent="0.35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224"/>
        <v>101</v>
      </c>
      <c r="P3620">
        <f t="shared" si="225"/>
        <v>36.07</v>
      </c>
      <c r="Q3620" t="s">
        <v>8316</v>
      </c>
      <c r="R3620" t="s">
        <v>8317</v>
      </c>
      <c r="S3620" s="9">
        <f t="shared" si="226"/>
        <v>42128.419560185182</v>
      </c>
      <c r="T3620" s="9">
        <f t="shared" si="227"/>
        <v>42158.419560185182</v>
      </c>
    </row>
    <row r="3621" spans="1:20" ht="43.5" x14ac:dyDescent="0.35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224"/>
        <v>113</v>
      </c>
      <c r="P3621">
        <f t="shared" si="225"/>
        <v>66.47</v>
      </c>
      <c r="Q3621" t="s">
        <v>8316</v>
      </c>
      <c r="R3621" t="s">
        <v>8317</v>
      </c>
      <c r="S3621" s="9">
        <f t="shared" si="226"/>
        <v>42660.923912037033</v>
      </c>
      <c r="T3621" s="9">
        <f t="shared" si="227"/>
        <v>42693.708333333336</v>
      </c>
    </row>
    <row r="3622" spans="1:20" ht="43.5" x14ac:dyDescent="0.35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224"/>
        <v>105</v>
      </c>
      <c r="P3622">
        <f t="shared" si="225"/>
        <v>56.07</v>
      </c>
      <c r="Q3622" t="s">
        <v>8316</v>
      </c>
      <c r="R3622" t="s">
        <v>8317</v>
      </c>
      <c r="S3622" s="9">
        <f t="shared" si="226"/>
        <v>42037.72987268518</v>
      </c>
      <c r="T3622" s="9">
        <f t="shared" si="227"/>
        <v>42067.958333333336</v>
      </c>
    </row>
    <row r="3623" spans="1:20" ht="43.5" x14ac:dyDescent="0.35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224"/>
        <v>110</v>
      </c>
      <c r="P3623">
        <f t="shared" si="225"/>
        <v>47.03</v>
      </c>
      <c r="Q3623" t="s">
        <v>8316</v>
      </c>
      <c r="R3623" t="s">
        <v>8317</v>
      </c>
      <c r="S3623" s="9">
        <f t="shared" si="226"/>
        <v>42619.727361111109</v>
      </c>
      <c r="T3623" s="9">
        <f t="shared" si="227"/>
        <v>42643.666666666664</v>
      </c>
    </row>
    <row r="3624" spans="1:20" ht="29" x14ac:dyDescent="0.35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224"/>
        <v>100</v>
      </c>
      <c r="P3624">
        <f t="shared" si="225"/>
        <v>47.67</v>
      </c>
      <c r="Q3624" t="s">
        <v>8316</v>
      </c>
      <c r="R3624" t="s">
        <v>8317</v>
      </c>
      <c r="S3624" s="9">
        <f t="shared" si="226"/>
        <v>41877.013553240737</v>
      </c>
      <c r="T3624" s="9">
        <f t="shared" si="227"/>
        <v>41909.932638888888</v>
      </c>
    </row>
    <row r="3625" spans="1:20" ht="29" x14ac:dyDescent="0.35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224"/>
        <v>120</v>
      </c>
      <c r="P3625">
        <f t="shared" si="225"/>
        <v>88.24</v>
      </c>
      <c r="Q3625" t="s">
        <v>8316</v>
      </c>
      <c r="R3625" t="s">
        <v>8317</v>
      </c>
      <c r="S3625" s="9">
        <f t="shared" si="226"/>
        <v>41828.528587962959</v>
      </c>
      <c r="T3625" s="9">
        <f t="shared" si="227"/>
        <v>41846.083333333328</v>
      </c>
    </row>
    <row r="3626" spans="1:20" ht="72.5" x14ac:dyDescent="0.3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224"/>
        <v>105</v>
      </c>
      <c r="P3626">
        <f t="shared" si="225"/>
        <v>80.72</v>
      </c>
      <c r="Q3626" t="s">
        <v>8316</v>
      </c>
      <c r="R3626" t="s">
        <v>8317</v>
      </c>
      <c r="S3626" s="9">
        <f t="shared" si="226"/>
        <v>42545.56585648148</v>
      </c>
      <c r="T3626" s="9">
        <f t="shared" si="227"/>
        <v>42605.56585648148</v>
      </c>
    </row>
    <row r="3627" spans="1:20" ht="43.5" x14ac:dyDescent="0.35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224"/>
        <v>103</v>
      </c>
      <c r="P3627">
        <f t="shared" si="225"/>
        <v>39.49</v>
      </c>
      <c r="Q3627" t="s">
        <v>8316</v>
      </c>
      <c r="R3627" t="s">
        <v>8317</v>
      </c>
      <c r="S3627" s="9">
        <f t="shared" si="226"/>
        <v>42157.444178240738</v>
      </c>
      <c r="T3627" s="9">
        <f t="shared" si="227"/>
        <v>42187.444178240738</v>
      </c>
    </row>
    <row r="3628" spans="1:20" ht="43.5" x14ac:dyDescent="0.35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224"/>
        <v>102</v>
      </c>
      <c r="P3628">
        <f t="shared" si="225"/>
        <v>84.85</v>
      </c>
      <c r="Q3628" t="s">
        <v>8316</v>
      </c>
      <c r="R3628" t="s">
        <v>8317</v>
      </c>
      <c r="S3628" s="9">
        <f t="shared" si="226"/>
        <v>41846.458993055552</v>
      </c>
      <c r="T3628" s="9">
        <f t="shared" si="227"/>
        <v>41867.458993055552</v>
      </c>
    </row>
    <row r="3629" spans="1:20" ht="43.5" x14ac:dyDescent="0.35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224"/>
        <v>100</v>
      </c>
      <c r="P3629">
        <f t="shared" si="225"/>
        <v>68.97</v>
      </c>
      <c r="Q3629" t="s">
        <v>8316</v>
      </c>
      <c r="R3629" t="s">
        <v>8317</v>
      </c>
      <c r="S3629" s="9">
        <f t="shared" si="226"/>
        <v>42460.533414351848</v>
      </c>
      <c r="T3629" s="9">
        <f t="shared" si="227"/>
        <v>42510.957638888889</v>
      </c>
    </row>
    <row r="3630" spans="1:20" ht="43.5" hidden="1" x14ac:dyDescent="0.35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9">
        <f t="shared" si="226"/>
        <v>42291.6249537037</v>
      </c>
      <c r="T3630" s="9">
        <f t="shared" si="227"/>
        <v>42351.666620370372</v>
      </c>
    </row>
    <row r="3631" spans="1:20" ht="43.5" hidden="1" x14ac:dyDescent="0.35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224"/>
        <v>0</v>
      </c>
      <c r="P3631">
        <f t="shared" si="225"/>
        <v>1</v>
      </c>
      <c r="Q3631" t="s">
        <v>8316</v>
      </c>
      <c r="R3631" t="s">
        <v>8358</v>
      </c>
      <c r="S3631" s="9">
        <f t="shared" si="226"/>
        <v>42436.886157407404</v>
      </c>
      <c r="T3631" s="9">
        <f t="shared" si="227"/>
        <v>42495.499999999993</v>
      </c>
    </row>
    <row r="3632" spans="1:20" ht="43.5" hidden="1" x14ac:dyDescent="0.35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224"/>
        <v>0</v>
      </c>
      <c r="P3632">
        <f t="shared" si="225"/>
        <v>1</v>
      </c>
      <c r="Q3632" t="s">
        <v>8316</v>
      </c>
      <c r="R3632" t="s">
        <v>8358</v>
      </c>
      <c r="S3632" s="9">
        <f t="shared" si="226"/>
        <v>41942.638773148145</v>
      </c>
      <c r="T3632" s="9">
        <f t="shared" si="227"/>
        <v>41972.680439814816</v>
      </c>
    </row>
    <row r="3633" spans="1:20" ht="43.5" hidden="1" x14ac:dyDescent="0.35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224"/>
        <v>51</v>
      </c>
      <c r="P3633">
        <f t="shared" si="225"/>
        <v>147.88</v>
      </c>
      <c r="Q3633" t="s">
        <v>8316</v>
      </c>
      <c r="R3633" t="s">
        <v>8358</v>
      </c>
      <c r="S3633" s="9">
        <f t="shared" si="226"/>
        <v>41880.54510416666</v>
      </c>
      <c r="T3633" s="9">
        <f t="shared" si="227"/>
        <v>41904.957638888889</v>
      </c>
    </row>
    <row r="3634" spans="1:20" ht="43.5" hidden="1" x14ac:dyDescent="0.35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9">
        <f t="shared" si="226"/>
        <v>41946.728576388887</v>
      </c>
      <c r="T3634" s="9">
        <f t="shared" si="227"/>
        <v>41966.728576388887</v>
      </c>
    </row>
    <row r="3635" spans="1:20" ht="43.5" hidden="1" x14ac:dyDescent="0.3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224"/>
        <v>35</v>
      </c>
      <c r="P3635">
        <f t="shared" si="225"/>
        <v>56.84</v>
      </c>
      <c r="Q3635" t="s">
        <v>8316</v>
      </c>
      <c r="R3635" t="s">
        <v>8358</v>
      </c>
      <c r="S3635" s="9">
        <f t="shared" si="226"/>
        <v>42649.415127314809</v>
      </c>
      <c r="T3635" s="9">
        <f t="shared" si="227"/>
        <v>42692.833333333336</v>
      </c>
    </row>
    <row r="3636" spans="1:20" ht="43.5" hidden="1" x14ac:dyDescent="0.35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224"/>
        <v>4</v>
      </c>
      <c r="P3636">
        <f t="shared" si="225"/>
        <v>176.94</v>
      </c>
      <c r="Q3636" t="s">
        <v>8316</v>
      </c>
      <c r="R3636" t="s">
        <v>8358</v>
      </c>
      <c r="S3636" s="9">
        <f t="shared" si="226"/>
        <v>42700.958032407405</v>
      </c>
      <c r="T3636" s="9">
        <f t="shared" si="227"/>
        <v>42748.957638888889</v>
      </c>
    </row>
    <row r="3637" spans="1:20" ht="29" hidden="1" x14ac:dyDescent="0.35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224"/>
        <v>36</v>
      </c>
      <c r="P3637">
        <f t="shared" si="225"/>
        <v>127.6</v>
      </c>
      <c r="Q3637" t="s">
        <v>8316</v>
      </c>
      <c r="R3637" t="s">
        <v>8358</v>
      </c>
      <c r="S3637" s="9">
        <f t="shared" si="226"/>
        <v>42450.674490740734</v>
      </c>
      <c r="T3637" s="9">
        <f t="shared" si="227"/>
        <v>42480.674490740734</v>
      </c>
    </row>
    <row r="3638" spans="1:20" ht="43.5" hidden="1" x14ac:dyDescent="0.3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9">
        <f t="shared" si="226"/>
        <v>42226.486446759256</v>
      </c>
      <c r="T3638" s="9">
        <f t="shared" si="227"/>
        <v>42261.486446759256</v>
      </c>
    </row>
    <row r="3639" spans="1:20" ht="43.5" hidden="1" x14ac:dyDescent="0.35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224"/>
        <v>31</v>
      </c>
      <c r="P3639">
        <f t="shared" si="225"/>
        <v>66.14</v>
      </c>
      <c r="Q3639" t="s">
        <v>8316</v>
      </c>
      <c r="R3639" t="s">
        <v>8358</v>
      </c>
      <c r="S3639" s="9">
        <f t="shared" si="226"/>
        <v>41975.492303240739</v>
      </c>
      <c r="T3639" s="9">
        <f t="shared" si="227"/>
        <v>42005.492303240739</v>
      </c>
    </row>
    <row r="3640" spans="1:20" ht="29" hidden="1" x14ac:dyDescent="0.35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224"/>
        <v>7</v>
      </c>
      <c r="P3640">
        <f t="shared" si="225"/>
        <v>108</v>
      </c>
      <c r="Q3640" t="s">
        <v>8316</v>
      </c>
      <c r="R3640" t="s">
        <v>8358</v>
      </c>
      <c r="S3640" s="9">
        <f t="shared" si="226"/>
        <v>42053.464490740742</v>
      </c>
      <c r="T3640" s="9">
        <f t="shared" si="227"/>
        <v>42113.42282407407</v>
      </c>
    </row>
    <row r="3641" spans="1:20" ht="43.5" hidden="1" x14ac:dyDescent="0.35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224"/>
        <v>0</v>
      </c>
      <c r="P3641">
        <f t="shared" si="225"/>
        <v>1</v>
      </c>
      <c r="Q3641" t="s">
        <v>8316</v>
      </c>
      <c r="R3641" t="s">
        <v>8358</v>
      </c>
      <c r="S3641" s="9">
        <f t="shared" si="226"/>
        <v>42590.468819444439</v>
      </c>
      <c r="T3641" s="9">
        <f t="shared" si="227"/>
        <v>42650.424305555549</v>
      </c>
    </row>
    <row r="3642" spans="1:20" ht="72.5" hidden="1" x14ac:dyDescent="0.3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224"/>
        <v>6</v>
      </c>
      <c r="P3642">
        <f t="shared" si="225"/>
        <v>18.329999999999998</v>
      </c>
      <c r="Q3642" t="s">
        <v>8316</v>
      </c>
      <c r="R3642" t="s">
        <v>8358</v>
      </c>
      <c r="S3642" s="9">
        <f t="shared" si="226"/>
        <v>42104.573263888888</v>
      </c>
      <c r="T3642" s="9">
        <f t="shared" si="227"/>
        <v>42134.573263888888</v>
      </c>
    </row>
    <row r="3643" spans="1:20" ht="43.5" hidden="1" x14ac:dyDescent="0.35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9">
        <f t="shared" si="226"/>
        <v>41899.41873842592</v>
      </c>
      <c r="T3643" s="9">
        <f t="shared" si="227"/>
        <v>41917</v>
      </c>
    </row>
    <row r="3644" spans="1:20" ht="58" hidden="1" x14ac:dyDescent="0.35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224"/>
        <v>2</v>
      </c>
      <c r="P3644">
        <f t="shared" si="225"/>
        <v>7.5</v>
      </c>
      <c r="Q3644" t="s">
        <v>8316</v>
      </c>
      <c r="R3644" t="s">
        <v>8358</v>
      </c>
      <c r="S3644" s="9">
        <f t="shared" si="226"/>
        <v>42297.607951388891</v>
      </c>
      <c r="T3644" s="9">
        <f t="shared" si="227"/>
        <v>42338.499999999993</v>
      </c>
    </row>
    <row r="3645" spans="1:20" ht="43.5" hidden="1" x14ac:dyDescent="0.3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9">
        <f t="shared" si="226"/>
        <v>42284.935636574075</v>
      </c>
      <c r="T3645" s="9">
        <f t="shared" si="227"/>
        <v>42324.977303240739</v>
      </c>
    </row>
    <row r="3646" spans="1:20" ht="43.5" hidden="1" x14ac:dyDescent="0.3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224"/>
        <v>16</v>
      </c>
      <c r="P3646">
        <f t="shared" si="225"/>
        <v>68.42</v>
      </c>
      <c r="Q3646" t="s">
        <v>8316</v>
      </c>
      <c r="R3646" t="s">
        <v>8358</v>
      </c>
      <c r="S3646" s="9">
        <f t="shared" si="226"/>
        <v>42409.033414351848</v>
      </c>
      <c r="T3646" s="9">
        <f t="shared" si="227"/>
        <v>42436.999305555553</v>
      </c>
    </row>
    <row r="3647" spans="1:20" ht="43.5" hidden="1" x14ac:dyDescent="0.35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224"/>
        <v>0</v>
      </c>
      <c r="P3647">
        <f t="shared" si="225"/>
        <v>1</v>
      </c>
      <c r="Q3647" t="s">
        <v>8316</v>
      </c>
      <c r="R3647" t="s">
        <v>8358</v>
      </c>
      <c r="S3647" s="9">
        <f t="shared" si="226"/>
        <v>42665.762013888881</v>
      </c>
      <c r="T3647" s="9">
        <f t="shared" si="227"/>
        <v>42695.803680555553</v>
      </c>
    </row>
    <row r="3648" spans="1:20" ht="43.5" hidden="1" x14ac:dyDescent="0.3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224"/>
        <v>5</v>
      </c>
      <c r="P3648">
        <f t="shared" si="225"/>
        <v>60.13</v>
      </c>
      <c r="Q3648" t="s">
        <v>8316</v>
      </c>
      <c r="R3648" t="s">
        <v>8358</v>
      </c>
      <c r="S3648" s="9">
        <f t="shared" si="226"/>
        <v>42140.21298611111</v>
      </c>
      <c r="T3648" s="9">
        <f t="shared" si="227"/>
        <v>42171.770833333336</v>
      </c>
    </row>
    <row r="3649" spans="1:20" ht="43.5" hidden="1" x14ac:dyDescent="0.35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9">
        <f t="shared" si="226"/>
        <v>42598.540821759256</v>
      </c>
      <c r="T3649" s="9">
        <f t="shared" si="227"/>
        <v>42643.540821759256</v>
      </c>
    </row>
    <row r="3650" spans="1:20" ht="29" x14ac:dyDescent="0.35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ref="O3650:O3713" si="228">ROUND((E3650/D3650)*100,0)</f>
        <v>100</v>
      </c>
      <c r="P3650">
        <f t="shared" ref="P3650:P3713" si="229">ROUND(E3650/L3650,2)</f>
        <v>550.04</v>
      </c>
      <c r="Q3650" t="s">
        <v>8316</v>
      </c>
      <c r="R3650" t="s">
        <v>8317</v>
      </c>
      <c r="S3650" s="9">
        <f t="shared" si="226"/>
        <v>41887.083854166667</v>
      </c>
      <c r="T3650" s="9">
        <f t="shared" si="227"/>
        <v>41917.083854166667</v>
      </c>
    </row>
    <row r="3651" spans="1:20" ht="43.5" x14ac:dyDescent="0.3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si="228"/>
        <v>104</v>
      </c>
      <c r="P3651">
        <f t="shared" si="229"/>
        <v>97.5</v>
      </c>
      <c r="Q3651" t="s">
        <v>8316</v>
      </c>
      <c r="R3651" t="s">
        <v>8317</v>
      </c>
      <c r="S3651" s="9">
        <f t="shared" ref="S3651:S3714" si="230">(J3651/86400)+25569+(-5/24)</f>
        <v>41780.504560185182</v>
      </c>
      <c r="T3651" s="9">
        <f t="shared" ref="T3651:T3714" si="231">(I3651/86400)+25569+(-5/24)</f>
        <v>41806.504560185182</v>
      </c>
    </row>
    <row r="3652" spans="1:20" ht="43.5" x14ac:dyDescent="0.35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228"/>
        <v>100</v>
      </c>
      <c r="P3652">
        <f t="shared" si="229"/>
        <v>29.41</v>
      </c>
      <c r="Q3652" t="s">
        <v>8316</v>
      </c>
      <c r="R3652" t="s">
        <v>8317</v>
      </c>
      <c r="S3652" s="9">
        <f t="shared" si="230"/>
        <v>42381.270648148151</v>
      </c>
      <c r="T3652" s="9">
        <f t="shared" si="231"/>
        <v>42402.270648148151</v>
      </c>
    </row>
    <row r="3653" spans="1:20" ht="29" x14ac:dyDescent="0.35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228"/>
        <v>104</v>
      </c>
      <c r="P3653">
        <f t="shared" si="229"/>
        <v>57.78</v>
      </c>
      <c r="Q3653" t="s">
        <v>8316</v>
      </c>
      <c r="R3653" t="s">
        <v>8317</v>
      </c>
      <c r="S3653" s="9">
        <f t="shared" si="230"/>
        <v>41828.437986111108</v>
      </c>
      <c r="T3653" s="9">
        <f t="shared" si="231"/>
        <v>41861.457638888889</v>
      </c>
    </row>
    <row r="3654" spans="1:20" ht="43.5" x14ac:dyDescent="0.35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228"/>
        <v>251</v>
      </c>
      <c r="P3654">
        <f t="shared" si="229"/>
        <v>44.24</v>
      </c>
      <c r="Q3654" t="s">
        <v>8316</v>
      </c>
      <c r="R3654" t="s">
        <v>8317</v>
      </c>
      <c r="S3654" s="9">
        <f t="shared" si="230"/>
        <v>42596.436365740738</v>
      </c>
      <c r="T3654" s="9">
        <f t="shared" si="231"/>
        <v>42606.957638888889</v>
      </c>
    </row>
    <row r="3655" spans="1:20" ht="43.5" x14ac:dyDescent="0.35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228"/>
        <v>101</v>
      </c>
      <c r="P3655">
        <f t="shared" si="229"/>
        <v>60.91</v>
      </c>
      <c r="Q3655" t="s">
        <v>8316</v>
      </c>
      <c r="R3655" t="s">
        <v>8317</v>
      </c>
      <c r="S3655" s="9">
        <f t="shared" si="230"/>
        <v>42191.155173611107</v>
      </c>
      <c r="T3655" s="9">
        <f t="shared" si="231"/>
        <v>42221.155173611107</v>
      </c>
    </row>
    <row r="3656" spans="1:20" ht="43.5" x14ac:dyDescent="0.35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228"/>
        <v>174</v>
      </c>
      <c r="P3656">
        <f t="shared" si="229"/>
        <v>68.84</v>
      </c>
      <c r="Q3656" t="s">
        <v>8316</v>
      </c>
      <c r="R3656" t="s">
        <v>8317</v>
      </c>
      <c r="S3656" s="9">
        <f t="shared" si="230"/>
        <v>42440.20817129629</v>
      </c>
      <c r="T3656" s="9">
        <f t="shared" si="231"/>
        <v>42463.499999999993</v>
      </c>
    </row>
    <row r="3657" spans="1:20" ht="43.5" x14ac:dyDescent="0.35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228"/>
        <v>116</v>
      </c>
      <c r="P3657">
        <f t="shared" si="229"/>
        <v>73.58</v>
      </c>
      <c r="Q3657" t="s">
        <v>8316</v>
      </c>
      <c r="R3657" t="s">
        <v>8317</v>
      </c>
      <c r="S3657" s="9">
        <f t="shared" si="230"/>
        <v>42173.594884259255</v>
      </c>
      <c r="T3657" s="9">
        <f t="shared" si="231"/>
        <v>42203.082638888889</v>
      </c>
    </row>
    <row r="3658" spans="1:20" ht="43.5" x14ac:dyDescent="0.35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228"/>
        <v>106</v>
      </c>
      <c r="P3658">
        <f t="shared" si="229"/>
        <v>115.02</v>
      </c>
      <c r="Q3658" t="s">
        <v>8316</v>
      </c>
      <c r="R3658" t="s">
        <v>8317</v>
      </c>
      <c r="S3658" s="9">
        <f t="shared" si="230"/>
        <v>42737.701805555553</v>
      </c>
      <c r="T3658" s="9">
        <f t="shared" si="231"/>
        <v>42767.749305555553</v>
      </c>
    </row>
    <row r="3659" spans="1:20" ht="43.5" x14ac:dyDescent="0.35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228"/>
        <v>111</v>
      </c>
      <c r="P3659">
        <f t="shared" si="229"/>
        <v>110.75</v>
      </c>
      <c r="Q3659" t="s">
        <v>8316</v>
      </c>
      <c r="R3659" t="s">
        <v>8317</v>
      </c>
      <c r="S3659" s="9">
        <f t="shared" si="230"/>
        <v>42499.4215162037</v>
      </c>
      <c r="T3659" s="9">
        <f t="shared" si="231"/>
        <v>42522.695833333331</v>
      </c>
    </row>
    <row r="3660" spans="1:20" ht="29" x14ac:dyDescent="0.35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228"/>
        <v>101</v>
      </c>
      <c r="P3660">
        <f t="shared" si="229"/>
        <v>75.5</v>
      </c>
      <c r="Q3660" t="s">
        <v>8316</v>
      </c>
      <c r="R3660" t="s">
        <v>8317</v>
      </c>
      <c r="S3660" s="9">
        <f t="shared" si="230"/>
        <v>41775.650231481479</v>
      </c>
      <c r="T3660" s="9">
        <f t="shared" si="231"/>
        <v>41821.957638888889</v>
      </c>
    </row>
    <row r="3661" spans="1:20" ht="43.5" x14ac:dyDescent="0.3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228"/>
        <v>102</v>
      </c>
      <c r="P3661">
        <f t="shared" si="229"/>
        <v>235.46</v>
      </c>
      <c r="Q3661" t="s">
        <v>8316</v>
      </c>
      <c r="R3661" t="s">
        <v>8317</v>
      </c>
      <c r="S3661" s="9">
        <f t="shared" si="230"/>
        <v>42055.068865740737</v>
      </c>
      <c r="T3661" s="9">
        <f t="shared" si="231"/>
        <v>42082.402083333327</v>
      </c>
    </row>
    <row r="3662" spans="1:20" ht="43.5" x14ac:dyDescent="0.35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228"/>
        <v>100</v>
      </c>
      <c r="P3662">
        <f t="shared" si="229"/>
        <v>11.36</v>
      </c>
      <c r="Q3662" t="s">
        <v>8316</v>
      </c>
      <c r="R3662" t="s">
        <v>8317</v>
      </c>
      <c r="S3662" s="9">
        <f t="shared" si="230"/>
        <v>41971.672743055555</v>
      </c>
      <c r="T3662" s="9">
        <f t="shared" si="231"/>
        <v>41996.672743055555</v>
      </c>
    </row>
    <row r="3663" spans="1:20" ht="43.5" x14ac:dyDescent="0.35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228"/>
        <v>111</v>
      </c>
      <c r="P3663">
        <f t="shared" si="229"/>
        <v>92.5</v>
      </c>
      <c r="Q3663" t="s">
        <v>8316</v>
      </c>
      <c r="R3663" t="s">
        <v>8317</v>
      </c>
      <c r="S3663" s="9">
        <f t="shared" si="230"/>
        <v>42447.688333333332</v>
      </c>
      <c r="T3663" s="9">
        <f t="shared" si="231"/>
        <v>42469.958333333336</v>
      </c>
    </row>
    <row r="3664" spans="1:20" ht="43.5" x14ac:dyDescent="0.35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228"/>
        <v>101</v>
      </c>
      <c r="P3664">
        <f t="shared" si="229"/>
        <v>202.85</v>
      </c>
      <c r="Q3664" t="s">
        <v>8316</v>
      </c>
      <c r="R3664" t="s">
        <v>8317</v>
      </c>
      <c r="S3664" s="9">
        <f t="shared" si="230"/>
        <v>42064.011736111112</v>
      </c>
      <c r="T3664" s="9">
        <f t="shared" si="231"/>
        <v>42093.97006944444</v>
      </c>
    </row>
    <row r="3665" spans="1:20" ht="43.5" x14ac:dyDescent="0.35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9">
        <f t="shared" si="230"/>
        <v>42665.243402777771</v>
      </c>
      <c r="T3665" s="9">
        <f t="shared" si="231"/>
        <v>42725.285069444442</v>
      </c>
    </row>
    <row r="3666" spans="1:20" ht="43.5" x14ac:dyDescent="0.35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228"/>
        <v>109</v>
      </c>
      <c r="P3666">
        <f t="shared" si="229"/>
        <v>46.05</v>
      </c>
      <c r="Q3666" t="s">
        <v>8316</v>
      </c>
      <c r="R3666" t="s">
        <v>8317</v>
      </c>
      <c r="S3666" s="9">
        <f t="shared" si="230"/>
        <v>42523.04038194444</v>
      </c>
      <c r="T3666" s="9">
        <f t="shared" si="231"/>
        <v>42537.04038194444</v>
      </c>
    </row>
    <row r="3667" spans="1:20" ht="43.5" x14ac:dyDescent="0.35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228"/>
        <v>115</v>
      </c>
      <c r="P3667">
        <f t="shared" si="229"/>
        <v>51</v>
      </c>
      <c r="Q3667" t="s">
        <v>8316</v>
      </c>
      <c r="R3667" t="s">
        <v>8317</v>
      </c>
      <c r="S3667" s="9">
        <f t="shared" si="230"/>
        <v>42294.59979166666</v>
      </c>
      <c r="T3667" s="9">
        <f t="shared" si="231"/>
        <v>42305.620833333327</v>
      </c>
    </row>
    <row r="3668" spans="1:20" x14ac:dyDescent="0.35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228"/>
        <v>100</v>
      </c>
      <c r="P3668">
        <f t="shared" si="229"/>
        <v>31.58</v>
      </c>
      <c r="Q3668" t="s">
        <v>8316</v>
      </c>
      <c r="R3668" t="s">
        <v>8317</v>
      </c>
      <c r="S3668" s="9">
        <f t="shared" si="230"/>
        <v>41822.696550925924</v>
      </c>
      <c r="T3668" s="9">
        <f t="shared" si="231"/>
        <v>41844.083333333328</v>
      </c>
    </row>
    <row r="3669" spans="1:20" ht="43.5" x14ac:dyDescent="0.35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228"/>
        <v>103</v>
      </c>
      <c r="P3669">
        <f t="shared" si="229"/>
        <v>53.36</v>
      </c>
      <c r="Q3669" t="s">
        <v>8316</v>
      </c>
      <c r="R3669" t="s">
        <v>8317</v>
      </c>
      <c r="S3669" s="9">
        <f t="shared" si="230"/>
        <v>42173.761793981474</v>
      </c>
      <c r="T3669" s="9">
        <f t="shared" si="231"/>
        <v>42203.761793981474</v>
      </c>
    </row>
    <row r="3670" spans="1:20" ht="43.5" x14ac:dyDescent="0.35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228"/>
        <v>104</v>
      </c>
      <c r="P3670">
        <f t="shared" si="229"/>
        <v>36.96</v>
      </c>
      <c r="Q3670" t="s">
        <v>8316</v>
      </c>
      <c r="R3670" t="s">
        <v>8317</v>
      </c>
      <c r="S3670" s="9">
        <f t="shared" si="230"/>
        <v>42185.347824074073</v>
      </c>
      <c r="T3670" s="9">
        <f t="shared" si="231"/>
        <v>42208.564583333333</v>
      </c>
    </row>
    <row r="3671" spans="1:20" ht="43.5" x14ac:dyDescent="0.35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228"/>
        <v>138</v>
      </c>
      <c r="P3671">
        <f t="shared" si="229"/>
        <v>81.290000000000006</v>
      </c>
      <c r="Q3671" t="s">
        <v>8316</v>
      </c>
      <c r="R3671" t="s">
        <v>8317</v>
      </c>
      <c r="S3671" s="9">
        <f t="shared" si="230"/>
        <v>42136.466863425921</v>
      </c>
      <c r="T3671" s="9">
        <f t="shared" si="231"/>
        <v>42166.466863425921</v>
      </c>
    </row>
    <row r="3672" spans="1:20" ht="43.5" x14ac:dyDescent="0.35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228"/>
        <v>110</v>
      </c>
      <c r="P3672">
        <f t="shared" si="229"/>
        <v>20.079999999999998</v>
      </c>
      <c r="Q3672" t="s">
        <v>8316</v>
      </c>
      <c r="R3672" t="s">
        <v>8317</v>
      </c>
      <c r="S3672" s="9">
        <f t="shared" si="230"/>
        <v>42142.305682870363</v>
      </c>
      <c r="T3672" s="9">
        <f t="shared" si="231"/>
        <v>42155.749999999993</v>
      </c>
    </row>
    <row r="3673" spans="1:20" ht="43.5" x14ac:dyDescent="0.35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228"/>
        <v>101</v>
      </c>
      <c r="P3673">
        <f t="shared" si="229"/>
        <v>88.25</v>
      </c>
      <c r="Q3673" t="s">
        <v>8316</v>
      </c>
      <c r="R3673" t="s">
        <v>8317</v>
      </c>
      <c r="S3673" s="9">
        <f t="shared" si="230"/>
        <v>41820.419756944444</v>
      </c>
      <c r="T3673" s="9">
        <f t="shared" si="231"/>
        <v>41840.957638888889</v>
      </c>
    </row>
    <row r="3674" spans="1:20" ht="43.5" x14ac:dyDescent="0.35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228"/>
        <v>102</v>
      </c>
      <c r="P3674">
        <f t="shared" si="229"/>
        <v>53.44</v>
      </c>
      <c r="Q3674" t="s">
        <v>8316</v>
      </c>
      <c r="R3674" t="s">
        <v>8317</v>
      </c>
      <c r="S3674" s="9">
        <f t="shared" si="230"/>
        <v>41878.738240740735</v>
      </c>
      <c r="T3674" s="9">
        <f t="shared" si="231"/>
        <v>41908.738240740735</v>
      </c>
    </row>
    <row r="3675" spans="1:20" ht="43.5" x14ac:dyDescent="0.3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228"/>
        <v>114</v>
      </c>
      <c r="P3675">
        <f t="shared" si="229"/>
        <v>39.869999999999997</v>
      </c>
      <c r="Q3675" t="s">
        <v>8316</v>
      </c>
      <c r="R3675" t="s">
        <v>8317</v>
      </c>
      <c r="S3675" s="9">
        <f t="shared" si="230"/>
        <v>41914.086770833332</v>
      </c>
      <c r="T3675" s="9">
        <f t="shared" si="231"/>
        <v>41948.327777777777</v>
      </c>
    </row>
    <row r="3676" spans="1:20" ht="43.5" x14ac:dyDescent="0.35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228"/>
        <v>100</v>
      </c>
      <c r="P3676">
        <f t="shared" si="229"/>
        <v>145.16</v>
      </c>
      <c r="Q3676" t="s">
        <v>8316</v>
      </c>
      <c r="R3676" t="s">
        <v>8317</v>
      </c>
      <c r="S3676" s="9">
        <f t="shared" si="230"/>
        <v>42556.664687499993</v>
      </c>
      <c r="T3676" s="9">
        <f t="shared" si="231"/>
        <v>42616.664687499993</v>
      </c>
    </row>
    <row r="3677" spans="1:20" ht="43.5" x14ac:dyDescent="0.35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228"/>
        <v>140</v>
      </c>
      <c r="P3677">
        <f t="shared" si="229"/>
        <v>23.33</v>
      </c>
      <c r="Q3677" t="s">
        <v>8316</v>
      </c>
      <c r="R3677" t="s">
        <v>8317</v>
      </c>
      <c r="S3677" s="9">
        <f t="shared" si="230"/>
        <v>42493.388680555552</v>
      </c>
      <c r="T3677" s="9">
        <f t="shared" si="231"/>
        <v>42505.749999999993</v>
      </c>
    </row>
    <row r="3678" spans="1:20" ht="43.5" x14ac:dyDescent="0.35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228"/>
        <v>129</v>
      </c>
      <c r="P3678">
        <f t="shared" si="229"/>
        <v>64.38</v>
      </c>
      <c r="Q3678" t="s">
        <v>8316</v>
      </c>
      <c r="R3678" t="s">
        <v>8317</v>
      </c>
      <c r="S3678" s="9">
        <f t="shared" si="230"/>
        <v>41876.607453703698</v>
      </c>
      <c r="T3678" s="9">
        <f t="shared" si="231"/>
        <v>41894.607453703698</v>
      </c>
    </row>
    <row r="3679" spans="1:20" ht="29" x14ac:dyDescent="0.35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228"/>
        <v>103</v>
      </c>
      <c r="P3679">
        <f t="shared" si="229"/>
        <v>62.05</v>
      </c>
      <c r="Q3679" t="s">
        <v>8316</v>
      </c>
      <c r="R3679" t="s">
        <v>8317</v>
      </c>
      <c r="S3679" s="9">
        <f t="shared" si="230"/>
        <v>41802.365949074076</v>
      </c>
      <c r="T3679" s="9">
        <f t="shared" si="231"/>
        <v>41822.957638888889</v>
      </c>
    </row>
    <row r="3680" spans="1:20" ht="29" x14ac:dyDescent="0.35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228"/>
        <v>103</v>
      </c>
      <c r="P3680">
        <f t="shared" si="229"/>
        <v>66.13</v>
      </c>
      <c r="Q3680" t="s">
        <v>8316</v>
      </c>
      <c r="R3680" t="s">
        <v>8317</v>
      </c>
      <c r="S3680" s="9">
        <f t="shared" si="230"/>
        <v>42120.322893518511</v>
      </c>
      <c r="T3680" s="9">
        <f t="shared" si="231"/>
        <v>42155.322893518511</v>
      </c>
    </row>
    <row r="3681" spans="1:20" ht="43.5" x14ac:dyDescent="0.35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228"/>
        <v>110</v>
      </c>
      <c r="P3681">
        <f t="shared" si="229"/>
        <v>73.400000000000006</v>
      </c>
      <c r="Q3681" t="s">
        <v>8316</v>
      </c>
      <c r="R3681" t="s">
        <v>8317</v>
      </c>
      <c r="S3681" s="9">
        <f t="shared" si="230"/>
        <v>41786.553020833329</v>
      </c>
      <c r="T3681" s="9">
        <f t="shared" si="231"/>
        <v>41820.999305555553</v>
      </c>
    </row>
    <row r="3682" spans="1:20" ht="29" x14ac:dyDescent="0.35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228"/>
        <v>113</v>
      </c>
      <c r="P3682">
        <f t="shared" si="229"/>
        <v>99.5</v>
      </c>
      <c r="Q3682" t="s">
        <v>8316</v>
      </c>
      <c r="R3682" t="s">
        <v>8317</v>
      </c>
      <c r="S3682" s="9">
        <f t="shared" si="230"/>
        <v>42627.245763888888</v>
      </c>
      <c r="T3682" s="9">
        <f t="shared" si="231"/>
        <v>42648.245763888888</v>
      </c>
    </row>
    <row r="3683" spans="1:20" ht="58" x14ac:dyDescent="0.35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228"/>
        <v>112</v>
      </c>
      <c r="P3683">
        <f t="shared" si="229"/>
        <v>62.17</v>
      </c>
      <c r="Q3683" t="s">
        <v>8316</v>
      </c>
      <c r="R3683" t="s">
        <v>8317</v>
      </c>
      <c r="S3683" s="9">
        <f t="shared" si="230"/>
        <v>42374.443171296291</v>
      </c>
      <c r="T3683" s="9">
        <f t="shared" si="231"/>
        <v>42384.443171296291</v>
      </c>
    </row>
    <row r="3684" spans="1:20" ht="43.5" x14ac:dyDescent="0.3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228"/>
        <v>139</v>
      </c>
      <c r="P3684">
        <f t="shared" si="229"/>
        <v>62.33</v>
      </c>
      <c r="Q3684" t="s">
        <v>8316</v>
      </c>
      <c r="R3684" t="s">
        <v>8317</v>
      </c>
      <c r="S3684" s="9">
        <f t="shared" si="230"/>
        <v>41772.477060185185</v>
      </c>
      <c r="T3684" s="9">
        <f t="shared" si="231"/>
        <v>41806.082638888889</v>
      </c>
    </row>
    <row r="3685" spans="1:20" ht="29" x14ac:dyDescent="0.3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228"/>
        <v>111</v>
      </c>
      <c r="P3685">
        <f t="shared" si="229"/>
        <v>58.79</v>
      </c>
      <c r="Q3685" t="s">
        <v>8316</v>
      </c>
      <c r="R3685" t="s">
        <v>8317</v>
      </c>
      <c r="S3685" s="9">
        <f t="shared" si="230"/>
        <v>42632.908518518518</v>
      </c>
      <c r="T3685" s="9">
        <f t="shared" si="231"/>
        <v>42662.908518518518</v>
      </c>
    </row>
    <row r="3686" spans="1:20" ht="43.5" x14ac:dyDescent="0.35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228"/>
        <v>139</v>
      </c>
      <c r="P3686">
        <f t="shared" si="229"/>
        <v>45.35</v>
      </c>
      <c r="Q3686" t="s">
        <v>8316</v>
      </c>
      <c r="R3686" t="s">
        <v>8317</v>
      </c>
      <c r="S3686" s="9">
        <f t="shared" si="230"/>
        <v>42218.97206018518</v>
      </c>
      <c r="T3686" s="9">
        <f t="shared" si="231"/>
        <v>42248.97206018518</v>
      </c>
    </row>
    <row r="3687" spans="1:20" ht="43.5" x14ac:dyDescent="0.3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228"/>
        <v>106</v>
      </c>
      <c r="P3687">
        <f t="shared" si="229"/>
        <v>41.94</v>
      </c>
      <c r="Q3687" t="s">
        <v>8316</v>
      </c>
      <c r="R3687" t="s">
        <v>8317</v>
      </c>
      <c r="S3687" s="9">
        <f t="shared" si="230"/>
        <v>41753.384942129625</v>
      </c>
      <c r="T3687" s="9">
        <f t="shared" si="231"/>
        <v>41778.666666666664</v>
      </c>
    </row>
    <row r="3688" spans="1:20" ht="43.5" x14ac:dyDescent="0.3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228"/>
        <v>101</v>
      </c>
      <c r="P3688">
        <f t="shared" si="229"/>
        <v>59.17</v>
      </c>
      <c r="Q3688" t="s">
        <v>8316</v>
      </c>
      <c r="R3688" t="s">
        <v>8317</v>
      </c>
      <c r="S3688" s="9">
        <f t="shared" si="230"/>
        <v>42230.454398148147</v>
      </c>
      <c r="T3688" s="9">
        <f t="shared" si="231"/>
        <v>42244.957638888889</v>
      </c>
    </row>
    <row r="3689" spans="1:20" ht="43.5" x14ac:dyDescent="0.35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228"/>
        <v>100</v>
      </c>
      <c r="P3689">
        <f t="shared" si="229"/>
        <v>200.49</v>
      </c>
      <c r="Q3689" t="s">
        <v>8316</v>
      </c>
      <c r="R3689" t="s">
        <v>8317</v>
      </c>
      <c r="S3689" s="9">
        <f t="shared" si="230"/>
        <v>41787.009895833333</v>
      </c>
      <c r="T3689" s="9">
        <f t="shared" si="231"/>
        <v>41817.009895833333</v>
      </c>
    </row>
    <row r="3690" spans="1:20" ht="43.5" x14ac:dyDescent="0.35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228"/>
        <v>109</v>
      </c>
      <c r="P3690">
        <f t="shared" si="229"/>
        <v>83.97</v>
      </c>
      <c r="Q3690" t="s">
        <v>8316</v>
      </c>
      <c r="R3690" t="s">
        <v>8317</v>
      </c>
      <c r="S3690" s="9">
        <f t="shared" si="230"/>
        <v>41829.578749999993</v>
      </c>
      <c r="T3690" s="9">
        <f t="shared" si="231"/>
        <v>41859.578749999993</v>
      </c>
    </row>
    <row r="3691" spans="1:20" ht="43.5" x14ac:dyDescent="0.35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228"/>
        <v>118</v>
      </c>
      <c r="P3691">
        <f t="shared" si="229"/>
        <v>57.26</v>
      </c>
      <c r="Q3691" t="s">
        <v>8316</v>
      </c>
      <c r="R3691" t="s">
        <v>8317</v>
      </c>
      <c r="S3691" s="9">
        <f t="shared" si="230"/>
        <v>42147.61850694444</v>
      </c>
      <c r="T3691" s="9">
        <f t="shared" si="231"/>
        <v>42176.725694444445</v>
      </c>
    </row>
    <row r="3692" spans="1:20" ht="43.5" x14ac:dyDescent="0.35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228"/>
        <v>120</v>
      </c>
      <c r="P3692">
        <f t="shared" si="229"/>
        <v>58.06</v>
      </c>
      <c r="Q3692" t="s">
        <v>8316</v>
      </c>
      <c r="R3692" t="s">
        <v>8317</v>
      </c>
      <c r="S3692" s="9">
        <f t="shared" si="230"/>
        <v>41940.38984953703</v>
      </c>
      <c r="T3692" s="9">
        <f t="shared" si="231"/>
        <v>41970.431516203702</v>
      </c>
    </row>
    <row r="3693" spans="1:20" ht="29" x14ac:dyDescent="0.35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228"/>
        <v>128</v>
      </c>
      <c r="P3693">
        <f t="shared" si="229"/>
        <v>186.8</v>
      </c>
      <c r="Q3693" t="s">
        <v>8316</v>
      </c>
      <c r="R3693" t="s">
        <v>8317</v>
      </c>
      <c r="S3693" s="9">
        <f t="shared" si="230"/>
        <v>42020.492233796293</v>
      </c>
      <c r="T3693" s="9">
        <f t="shared" si="231"/>
        <v>42064.999305555553</v>
      </c>
    </row>
    <row r="3694" spans="1:20" ht="29" x14ac:dyDescent="0.35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228"/>
        <v>126</v>
      </c>
      <c r="P3694">
        <f t="shared" si="229"/>
        <v>74.12</v>
      </c>
      <c r="Q3694" t="s">
        <v>8316</v>
      </c>
      <c r="R3694" t="s">
        <v>8317</v>
      </c>
      <c r="S3694" s="9">
        <f t="shared" si="230"/>
        <v>41891.756701388884</v>
      </c>
      <c r="T3694" s="9">
        <f t="shared" si="231"/>
        <v>41900.791666666664</v>
      </c>
    </row>
    <row r="3695" spans="1:20" ht="43.5" x14ac:dyDescent="0.35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228"/>
        <v>129</v>
      </c>
      <c r="P3695">
        <f t="shared" si="229"/>
        <v>30.71</v>
      </c>
      <c r="Q3695" t="s">
        <v>8316</v>
      </c>
      <c r="R3695" t="s">
        <v>8317</v>
      </c>
      <c r="S3695" s="9">
        <f t="shared" si="230"/>
        <v>42308.98297453703</v>
      </c>
      <c r="T3695" s="9">
        <f t="shared" si="231"/>
        <v>42338.729166666664</v>
      </c>
    </row>
    <row r="3696" spans="1:20" ht="43.5" x14ac:dyDescent="0.35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228"/>
        <v>107</v>
      </c>
      <c r="P3696">
        <f t="shared" si="229"/>
        <v>62.67</v>
      </c>
      <c r="Q3696" t="s">
        <v>8316</v>
      </c>
      <c r="R3696" t="s">
        <v>8317</v>
      </c>
      <c r="S3696" s="9">
        <f t="shared" si="230"/>
        <v>42489.925543981481</v>
      </c>
      <c r="T3696" s="9">
        <f t="shared" si="231"/>
        <v>42526.874999999993</v>
      </c>
    </row>
    <row r="3697" spans="1:20" ht="43.5" x14ac:dyDescent="0.35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228"/>
        <v>100</v>
      </c>
      <c r="P3697">
        <f t="shared" si="229"/>
        <v>121.36</v>
      </c>
      <c r="Q3697" t="s">
        <v>8316</v>
      </c>
      <c r="R3697" t="s">
        <v>8317</v>
      </c>
      <c r="S3697" s="9">
        <f t="shared" si="230"/>
        <v>41995.662152777775</v>
      </c>
      <c r="T3697" s="9">
        <f t="shared" si="231"/>
        <v>42015.662152777775</v>
      </c>
    </row>
    <row r="3698" spans="1:20" ht="43.5" x14ac:dyDescent="0.3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228"/>
        <v>155</v>
      </c>
      <c r="P3698">
        <f t="shared" si="229"/>
        <v>39.74</v>
      </c>
      <c r="Q3698" t="s">
        <v>8316</v>
      </c>
      <c r="R3698" t="s">
        <v>8317</v>
      </c>
      <c r="S3698" s="9">
        <f t="shared" si="230"/>
        <v>41988.408749999995</v>
      </c>
      <c r="T3698" s="9">
        <f t="shared" si="231"/>
        <v>42048.408749999995</v>
      </c>
    </row>
    <row r="3699" spans="1:20" ht="43.5" x14ac:dyDescent="0.35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9">
        <f t="shared" si="230"/>
        <v>42479.2575</v>
      </c>
      <c r="T3699" s="9">
        <f t="shared" si="231"/>
        <v>42500.2575</v>
      </c>
    </row>
    <row r="3700" spans="1:20" ht="29" x14ac:dyDescent="0.35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228"/>
        <v>111</v>
      </c>
      <c r="P3700">
        <f t="shared" si="229"/>
        <v>40.630000000000003</v>
      </c>
      <c r="Q3700" t="s">
        <v>8316</v>
      </c>
      <c r="R3700" t="s">
        <v>8317</v>
      </c>
      <c r="S3700" s="9">
        <f t="shared" si="230"/>
        <v>42401.598229166666</v>
      </c>
      <c r="T3700" s="9">
        <f t="shared" si="231"/>
        <v>42431.598229166666</v>
      </c>
    </row>
    <row r="3701" spans="1:20" ht="43.5" x14ac:dyDescent="0.35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228"/>
        <v>101</v>
      </c>
      <c r="P3701">
        <f t="shared" si="229"/>
        <v>63</v>
      </c>
      <c r="Q3701" t="s">
        <v>8316</v>
      </c>
      <c r="R3701" t="s">
        <v>8317</v>
      </c>
      <c r="S3701" s="9">
        <f t="shared" si="230"/>
        <v>41897.393703703703</v>
      </c>
      <c r="T3701" s="9">
        <f t="shared" si="231"/>
        <v>41927.393703703703</v>
      </c>
    </row>
    <row r="3702" spans="1:20" ht="29" x14ac:dyDescent="0.35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228"/>
        <v>121</v>
      </c>
      <c r="P3702">
        <f t="shared" si="229"/>
        <v>33.67</v>
      </c>
      <c r="Q3702" t="s">
        <v>8316</v>
      </c>
      <c r="R3702" t="s">
        <v>8317</v>
      </c>
      <c r="S3702" s="9">
        <f t="shared" si="230"/>
        <v>41882.37731481481</v>
      </c>
      <c r="T3702" s="9">
        <f t="shared" si="231"/>
        <v>41912.458333333328</v>
      </c>
    </row>
    <row r="3703" spans="1:20" ht="43.5" x14ac:dyDescent="0.35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228"/>
        <v>100</v>
      </c>
      <c r="P3703">
        <f t="shared" si="229"/>
        <v>38.590000000000003</v>
      </c>
      <c r="Q3703" t="s">
        <v>8316</v>
      </c>
      <c r="R3703" t="s">
        <v>8317</v>
      </c>
      <c r="S3703" s="9">
        <f t="shared" si="230"/>
        <v>42129.333252314813</v>
      </c>
      <c r="T3703" s="9">
        <f t="shared" si="231"/>
        <v>42159.333252314813</v>
      </c>
    </row>
    <row r="3704" spans="1:20" ht="43.5" x14ac:dyDescent="0.35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228"/>
        <v>109</v>
      </c>
      <c r="P3704">
        <f t="shared" si="229"/>
        <v>155.94999999999999</v>
      </c>
      <c r="Q3704" t="s">
        <v>8316</v>
      </c>
      <c r="R3704" t="s">
        <v>8317</v>
      </c>
      <c r="S3704" s="9">
        <f t="shared" si="230"/>
        <v>42524.329675925925</v>
      </c>
      <c r="T3704" s="9">
        <f t="shared" si="231"/>
        <v>42561.749305555553</v>
      </c>
    </row>
    <row r="3705" spans="1:20" ht="43.5" x14ac:dyDescent="0.35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228"/>
        <v>123</v>
      </c>
      <c r="P3705">
        <f t="shared" si="229"/>
        <v>43.2</v>
      </c>
      <c r="Q3705" t="s">
        <v>8316</v>
      </c>
      <c r="R3705" t="s">
        <v>8317</v>
      </c>
      <c r="S3705" s="9">
        <f t="shared" si="230"/>
        <v>42556.296157407407</v>
      </c>
      <c r="T3705" s="9">
        <f t="shared" si="231"/>
        <v>42595.082638888889</v>
      </c>
    </row>
    <row r="3706" spans="1:20" ht="43.5" x14ac:dyDescent="0.35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228"/>
        <v>136</v>
      </c>
      <c r="P3706">
        <f t="shared" si="229"/>
        <v>15.15</v>
      </c>
      <c r="Q3706" t="s">
        <v>8316</v>
      </c>
      <c r="R3706" t="s">
        <v>8317</v>
      </c>
      <c r="S3706" s="9">
        <f t="shared" si="230"/>
        <v>42461.481412037036</v>
      </c>
      <c r="T3706" s="9">
        <f t="shared" si="231"/>
        <v>42521.481412037036</v>
      </c>
    </row>
    <row r="3707" spans="1:20" ht="43.5" x14ac:dyDescent="0.35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228"/>
        <v>103</v>
      </c>
      <c r="P3707">
        <f t="shared" si="229"/>
        <v>83.57</v>
      </c>
      <c r="Q3707" t="s">
        <v>8316</v>
      </c>
      <c r="R3707" t="s">
        <v>8317</v>
      </c>
      <c r="S3707" s="9">
        <f t="shared" si="230"/>
        <v>41792.334652777776</v>
      </c>
      <c r="T3707" s="9">
        <f t="shared" si="231"/>
        <v>41813.541666666664</v>
      </c>
    </row>
    <row r="3708" spans="1:20" ht="43.5" x14ac:dyDescent="0.3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228"/>
        <v>121</v>
      </c>
      <c r="P3708">
        <f t="shared" si="229"/>
        <v>140</v>
      </c>
      <c r="Q3708" t="s">
        <v>8316</v>
      </c>
      <c r="R3708" t="s">
        <v>8317</v>
      </c>
      <c r="S3708" s="9">
        <f t="shared" si="230"/>
        <v>41879.705428240741</v>
      </c>
      <c r="T3708" s="9">
        <f t="shared" si="231"/>
        <v>41894.705428240741</v>
      </c>
    </row>
    <row r="3709" spans="1:20" ht="29" x14ac:dyDescent="0.35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228"/>
        <v>186</v>
      </c>
      <c r="P3709">
        <f t="shared" si="229"/>
        <v>80.87</v>
      </c>
      <c r="Q3709" t="s">
        <v>8316</v>
      </c>
      <c r="R3709" t="s">
        <v>8317</v>
      </c>
      <c r="S3709" s="9">
        <f t="shared" si="230"/>
        <v>42551.840023148143</v>
      </c>
      <c r="T3709" s="9">
        <f t="shared" si="231"/>
        <v>42573.018055555549</v>
      </c>
    </row>
    <row r="3710" spans="1:20" ht="43.5" x14ac:dyDescent="0.35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228"/>
        <v>300</v>
      </c>
      <c r="P3710">
        <f t="shared" si="229"/>
        <v>53.85</v>
      </c>
      <c r="Q3710" t="s">
        <v>8316</v>
      </c>
      <c r="R3710" t="s">
        <v>8317</v>
      </c>
      <c r="S3710" s="9">
        <f t="shared" si="230"/>
        <v>41809.933865740742</v>
      </c>
      <c r="T3710" s="9">
        <f t="shared" si="231"/>
        <v>41823.933865740742</v>
      </c>
    </row>
    <row r="3711" spans="1:20" ht="43.5" x14ac:dyDescent="0.3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228"/>
        <v>108</v>
      </c>
      <c r="P3711">
        <f t="shared" si="229"/>
        <v>30.93</v>
      </c>
      <c r="Q3711" t="s">
        <v>8316</v>
      </c>
      <c r="R3711" t="s">
        <v>8317</v>
      </c>
      <c r="S3711" s="9">
        <f t="shared" si="230"/>
        <v>41785.499374999999</v>
      </c>
      <c r="T3711" s="9">
        <f t="shared" si="231"/>
        <v>41815.499374999999</v>
      </c>
    </row>
    <row r="3712" spans="1:20" ht="29" x14ac:dyDescent="0.35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228"/>
        <v>141</v>
      </c>
      <c r="P3712">
        <f t="shared" si="229"/>
        <v>67.959999999999994</v>
      </c>
      <c r="Q3712" t="s">
        <v>8316</v>
      </c>
      <c r="R3712" t="s">
        <v>8317</v>
      </c>
      <c r="S3712" s="9">
        <f t="shared" si="230"/>
        <v>42072.367916666662</v>
      </c>
      <c r="T3712" s="9">
        <f t="shared" si="231"/>
        <v>42097.367916666662</v>
      </c>
    </row>
    <row r="3713" spans="1:20" ht="29" x14ac:dyDescent="0.35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228"/>
        <v>114</v>
      </c>
      <c r="P3713">
        <f t="shared" si="229"/>
        <v>27.14</v>
      </c>
      <c r="Q3713" t="s">
        <v>8316</v>
      </c>
      <c r="R3713" t="s">
        <v>8317</v>
      </c>
      <c r="S3713" s="9">
        <f t="shared" si="230"/>
        <v>41779.5158912037</v>
      </c>
      <c r="T3713" s="9">
        <f t="shared" si="231"/>
        <v>41805.458333333328</v>
      </c>
    </row>
    <row r="3714" spans="1:20" ht="43.5" x14ac:dyDescent="0.35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ref="O3714:O3777" si="232">ROUND((E3714/D3714)*100,0)</f>
        <v>154</v>
      </c>
      <c r="P3714">
        <f t="shared" ref="P3714:P3777" si="233">ROUND(E3714/L3714,2)</f>
        <v>110.87</v>
      </c>
      <c r="Q3714" t="s">
        <v>8316</v>
      </c>
      <c r="R3714" t="s">
        <v>8317</v>
      </c>
      <c r="S3714" s="9">
        <f t="shared" si="230"/>
        <v>42133.963738425919</v>
      </c>
      <c r="T3714" s="9">
        <f t="shared" si="231"/>
        <v>42155.082638888889</v>
      </c>
    </row>
    <row r="3715" spans="1:20" ht="43.5" x14ac:dyDescent="0.3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si="232"/>
        <v>102</v>
      </c>
      <c r="P3715">
        <f t="shared" si="233"/>
        <v>106.84</v>
      </c>
      <c r="Q3715" t="s">
        <v>8316</v>
      </c>
      <c r="R3715" t="s">
        <v>8317</v>
      </c>
      <c r="S3715" s="9">
        <f t="shared" ref="S3715:S3778" si="234">(J3715/86400)+25569+(-5/24)</f>
        <v>42505.529699074068</v>
      </c>
      <c r="T3715" s="9">
        <f t="shared" ref="T3715:T3778" si="235">(I3715/86400)+25569+(-5/24)</f>
        <v>42525.529699074068</v>
      </c>
    </row>
    <row r="3716" spans="1:20" ht="43.5" x14ac:dyDescent="0.35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232"/>
        <v>102</v>
      </c>
      <c r="P3716">
        <f t="shared" si="233"/>
        <v>105.52</v>
      </c>
      <c r="Q3716" t="s">
        <v>8316</v>
      </c>
      <c r="R3716" t="s">
        <v>8317</v>
      </c>
      <c r="S3716" s="9">
        <f t="shared" si="234"/>
        <v>42118.347997685181</v>
      </c>
      <c r="T3716" s="9">
        <f t="shared" si="235"/>
        <v>42149.957638888889</v>
      </c>
    </row>
    <row r="3717" spans="1:20" ht="43.5" x14ac:dyDescent="0.35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232"/>
        <v>103</v>
      </c>
      <c r="P3717">
        <f t="shared" si="233"/>
        <v>132.96</v>
      </c>
      <c r="Q3717" t="s">
        <v>8316</v>
      </c>
      <c r="R3717" t="s">
        <v>8317</v>
      </c>
      <c r="S3717" s="9">
        <f t="shared" si="234"/>
        <v>42036.787256944437</v>
      </c>
      <c r="T3717" s="9">
        <f t="shared" si="235"/>
        <v>42094.327777777777</v>
      </c>
    </row>
    <row r="3718" spans="1:20" ht="43.5" x14ac:dyDescent="0.3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232"/>
        <v>156</v>
      </c>
      <c r="P3718">
        <f t="shared" si="233"/>
        <v>51.92</v>
      </c>
      <c r="Q3718" t="s">
        <v>8316</v>
      </c>
      <c r="R3718" t="s">
        <v>8317</v>
      </c>
      <c r="S3718" s="9">
        <f t="shared" si="234"/>
        <v>42360.679502314808</v>
      </c>
      <c r="T3718" s="9">
        <f t="shared" si="235"/>
        <v>42390.679502314808</v>
      </c>
    </row>
    <row r="3719" spans="1:20" ht="43.5" x14ac:dyDescent="0.3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232"/>
        <v>101</v>
      </c>
      <c r="P3719">
        <f t="shared" si="233"/>
        <v>310</v>
      </c>
      <c r="Q3719" t="s">
        <v>8316</v>
      </c>
      <c r="R3719" t="s">
        <v>8317</v>
      </c>
      <c r="S3719" s="9">
        <f t="shared" si="234"/>
        <v>42102.657974537033</v>
      </c>
      <c r="T3719" s="9">
        <f t="shared" si="235"/>
        <v>42133.657974537033</v>
      </c>
    </row>
    <row r="3720" spans="1:20" ht="43.5" x14ac:dyDescent="0.3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232"/>
        <v>239</v>
      </c>
      <c r="P3720">
        <f t="shared" si="233"/>
        <v>26.02</v>
      </c>
      <c r="Q3720" t="s">
        <v>8316</v>
      </c>
      <c r="R3720" t="s">
        <v>8317</v>
      </c>
      <c r="S3720" s="9">
        <f t="shared" si="234"/>
        <v>42032.507812499993</v>
      </c>
      <c r="T3720" s="9">
        <f t="shared" si="235"/>
        <v>42062.507812499993</v>
      </c>
    </row>
    <row r="3721" spans="1:20" ht="29" x14ac:dyDescent="0.35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9">
        <f t="shared" si="234"/>
        <v>42147.521597222221</v>
      </c>
      <c r="T3721" s="9">
        <f t="shared" si="235"/>
        <v>42177.521597222221</v>
      </c>
    </row>
    <row r="3722" spans="1:20" ht="29" x14ac:dyDescent="0.35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232"/>
        <v>105</v>
      </c>
      <c r="P3722">
        <f t="shared" si="233"/>
        <v>86.23</v>
      </c>
      <c r="Q3722" t="s">
        <v>8316</v>
      </c>
      <c r="R3722" t="s">
        <v>8317</v>
      </c>
      <c r="S3722" s="9">
        <f t="shared" si="234"/>
        <v>42165.784791666665</v>
      </c>
      <c r="T3722" s="9">
        <f t="shared" si="235"/>
        <v>42187.784791666665</v>
      </c>
    </row>
    <row r="3723" spans="1:20" ht="43.5" x14ac:dyDescent="0.35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232"/>
        <v>101</v>
      </c>
      <c r="P3723">
        <f t="shared" si="233"/>
        <v>114.55</v>
      </c>
      <c r="Q3723" t="s">
        <v>8316</v>
      </c>
      <c r="R3723" t="s">
        <v>8317</v>
      </c>
      <c r="S3723" s="9">
        <f t="shared" si="234"/>
        <v>41927.727824074071</v>
      </c>
      <c r="T3723" s="9">
        <f t="shared" si="235"/>
        <v>41948.769490740735</v>
      </c>
    </row>
    <row r="3724" spans="1:20" ht="43.5" x14ac:dyDescent="0.35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232"/>
        <v>111</v>
      </c>
      <c r="P3724">
        <f t="shared" si="233"/>
        <v>47.66</v>
      </c>
      <c r="Q3724" t="s">
        <v>8316</v>
      </c>
      <c r="R3724" t="s">
        <v>8317</v>
      </c>
      <c r="S3724" s="9">
        <f t="shared" si="234"/>
        <v>42381.463506944441</v>
      </c>
      <c r="T3724" s="9">
        <f t="shared" si="235"/>
        <v>42411.749305555553</v>
      </c>
    </row>
    <row r="3725" spans="1:20" ht="29" x14ac:dyDescent="0.35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232"/>
        <v>102</v>
      </c>
      <c r="P3725">
        <f t="shared" si="233"/>
        <v>72.89</v>
      </c>
      <c r="Q3725" t="s">
        <v>8316</v>
      </c>
      <c r="R3725" t="s">
        <v>8317</v>
      </c>
      <c r="S3725" s="9">
        <f t="shared" si="234"/>
        <v>41943.544699074067</v>
      </c>
      <c r="T3725" s="9">
        <f t="shared" si="235"/>
        <v>41973.586365740739</v>
      </c>
    </row>
    <row r="3726" spans="1:20" ht="43.5" x14ac:dyDescent="0.35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232"/>
        <v>103</v>
      </c>
      <c r="P3726">
        <f t="shared" si="233"/>
        <v>49.55</v>
      </c>
      <c r="Q3726" t="s">
        <v>8316</v>
      </c>
      <c r="R3726" t="s">
        <v>8317</v>
      </c>
      <c r="S3726" s="9">
        <f t="shared" si="234"/>
        <v>42465.283101851848</v>
      </c>
      <c r="T3726" s="9">
        <f t="shared" si="235"/>
        <v>42494.749999999993</v>
      </c>
    </row>
    <row r="3727" spans="1:20" ht="43.5" x14ac:dyDescent="0.35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9">
        <f t="shared" si="234"/>
        <v>42401.736886574072</v>
      </c>
      <c r="T3727" s="9">
        <f t="shared" si="235"/>
        <v>42418.687499999993</v>
      </c>
    </row>
    <row r="3728" spans="1:20" ht="43.5" x14ac:dyDescent="0.3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232"/>
        <v>339</v>
      </c>
      <c r="P3728">
        <f t="shared" si="233"/>
        <v>62.59</v>
      </c>
      <c r="Q3728" t="s">
        <v>8316</v>
      </c>
      <c r="R3728" t="s">
        <v>8317</v>
      </c>
      <c r="S3728" s="9">
        <f t="shared" si="234"/>
        <v>42461.932534722218</v>
      </c>
      <c r="T3728" s="9">
        <f t="shared" si="235"/>
        <v>42489.666666666664</v>
      </c>
    </row>
    <row r="3729" spans="1:20" ht="43.5" x14ac:dyDescent="0.3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232"/>
        <v>101</v>
      </c>
      <c r="P3729">
        <f t="shared" si="233"/>
        <v>61.06</v>
      </c>
      <c r="Q3729" t="s">
        <v>8316</v>
      </c>
      <c r="R3729" t="s">
        <v>8317</v>
      </c>
      <c r="S3729" s="9">
        <f t="shared" si="234"/>
        <v>42632.139976851853</v>
      </c>
      <c r="T3729" s="9">
        <f t="shared" si="235"/>
        <v>42662.996527777774</v>
      </c>
    </row>
    <row r="3730" spans="1:20" ht="29" hidden="1" x14ac:dyDescent="0.35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232"/>
        <v>9</v>
      </c>
      <c r="P3730">
        <f t="shared" si="233"/>
        <v>60.06</v>
      </c>
      <c r="Q3730" t="s">
        <v>8316</v>
      </c>
      <c r="R3730" t="s">
        <v>8317</v>
      </c>
      <c r="S3730" s="9">
        <f t="shared" si="234"/>
        <v>42204.962685185186</v>
      </c>
      <c r="T3730" s="9">
        <f t="shared" si="235"/>
        <v>42234.962685185186</v>
      </c>
    </row>
    <row r="3731" spans="1:20" ht="43.5" hidden="1" x14ac:dyDescent="0.35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232"/>
        <v>7</v>
      </c>
      <c r="P3731">
        <f t="shared" si="233"/>
        <v>72.400000000000006</v>
      </c>
      <c r="Q3731" t="s">
        <v>8316</v>
      </c>
      <c r="R3731" t="s">
        <v>8317</v>
      </c>
      <c r="S3731" s="9">
        <f t="shared" si="234"/>
        <v>42040.996666666666</v>
      </c>
      <c r="T3731" s="9">
        <f t="shared" si="235"/>
        <v>42085.954999999994</v>
      </c>
    </row>
    <row r="3732" spans="1:20" ht="43.5" hidden="1" x14ac:dyDescent="0.3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9">
        <f t="shared" si="234"/>
        <v>42203.46943287037</v>
      </c>
      <c r="T3732" s="9">
        <f t="shared" si="235"/>
        <v>42233.46943287037</v>
      </c>
    </row>
    <row r="3733" spans="1:20" ht="43.5" hidden="1" x14ac:dyDescent="0.35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232"/>
        <v>11</v>
      </c>
      <c r="P3733">
        <f t="shared" si="233"/>
        <v>51.67</v>
      </c>
      <c r="Q3733" t="s">
        <v>8316</v>
      </c>
      <c r="R3733" t="s">
        <v>8317</v>
      </c>
      <c r="S3733" s="9">
        <f t="shared" si="234"/>
        <v>41983.544513888883</v>
      </c>
      <c r="T3733" s="9">
        <f t="shared" si="235"/>
        <v>42013.932638888888</v>
      </c>
    </row>
    <row r="3734" spans="1:20" ht="29" hidden="1" x14ac:dyDescent="0.35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232"/>
        <v>15</v>
      </c>
      <c r="P3734">
        <f t="shared" si="233"/>
        <v>32.75</v>
      </c>
      <c r="Q3734" t="s">
        <v>8316</v>
      </c>
      <c r="R3734" t="s">
        <v>8317</v>
      </c>
      <c r="S3734" s="9">
        <f t="shared" si="234"/>
        <v>41968.469131944446</v>
      </c>
      <c r="T3734" s="9">
        <f t="shared" si="235"/>
        <v>42028.291666666664</v>
      </c>
    </row>
    <row r="3735" spans="1:20" ht="29" hidden="1" x14ac:dyDescent="0.3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9">
        <f t="shared" si="234"/>
        <v>42102.816064814811</v>
      </c>
      <c r="T3735" s="9">
        <f t="shared" si="235"/>
        <v>42112.729166666664</v>
      </c>
    </row>
    <row r="3736" spans="1:20" ht="43.5" hidden="1" x14ac:dyDescent="0.35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232"/>
        <v>28</v>
      </c>
      <c r="P3736">
        <f t="shared" si="233"/>
        <v>61</v>
      </c>
      <c r="Q3736" t="s">
        <v>8316</v>
      </c>
      <c r="R3736" t="s">
        <v>8317</v>
      </c>
      <c r="S3736" s="9">
        <f t="shared" si="234"/>
        <v>42089.693240740737</v>
      </c>
      <c r="T3736" s="9">
        <f t="shared" si="235"/>
        <v>42149.693240740737</v>
      </c>
    </row>
    <row r="3737" spans="1:20" ht="29" hidden="1" x14ac:dyDescent="0.35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232"/>
        <v>13</v>
      </c>
      <c r="P3737">
        <f t="shared" si="233"/>
        <v>10</v>
      </c>
      <c r="Q3737" t="s">
        <v>8316</v>
      </c>
      <c r="R3737" t="s">
        <v>8317</v>
      </c>
      <c r="S3737" s="9">
        <f t="shared" si="234"/>
        <v>42122.484826388885</v>
      </c>
      <c r="T3737" s="9">
        <f t="shared" si="235"/>
        <v>42152.484826388885</v>
      </c>
    </row>
    <row r="3738" spans="1:20" ht="43.5" hidden="1" x14ac:dyDescent="0.3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232"/>
        <v>1</v>
      </c>
      <c r="P3738">
        <f t="shared" si="233"/>
        <v>10</v>
      </c>
      <c r="Q3738" t="s">
        <v>8316</v>
      </c>
      <c r="R3738" t="s">
        <v>8317</v>
      </c>
      <c r="S3738" s="9">
        <f t="shared" si="234"/>
        <v>42048.503391203696</v>
      </c>
      <c r="T3738" s="9">
        <f t="shared" si="235"/>
        <v>42086.541666666664</v>
      </c>
    </row>
    <row r="3739" spans="1:20" ht="29" hidden="1" x14ac:dyDescent="0.35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232"/>
        <v>21</v>
      </c>
      <c r="P3739">
        <f t="shared" si="233"/>
        <v>37.5</v>
      </c>
      <c r="Q3739" t="s">
        <v>8316</v>
      </c>
      <c r="R3739" t="s">
        <v>8317</v>
      </c>
      <c r="S3739" s="9">
        <f t="shared" si="234"/>
        <v>42297.482673611106</v>
      </c>
      <c r="T3739" s="9">
        <f t="shared" si="235"/>
        <v>42320.082638888889</v>
      </c>
    </row>
    <row r="3740" spans="1:20" ht="29" hidden="1" x14ac:dyDescent="0.35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9">
        <f t="shared" si="234"/>
        <v>41813.730381944442</v>
      </c>
      <c r="T3740" s="9">
        <f t="shared" si="235"/>
        <v>41835.708333333328</v>
      </c>
    </row>
    <row r="3741" spans="1:20" ht="43.5" hidden="1" x14ac:dyDescent="0.35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232"/>
        <v>20</v>
      </c>
      <c r="P3741">
        <f t="shared" si="233"/>
        <v>100.63</v>
      </c>
      <c r="Q3741" t="s">
        <v>8316</v>
      </c>
      <c r="R3741" t="s">
        <v>8317</v>
      </c>
      <c r="S3741" s="9">
        <f t="shared" si="234"/>
        <v>42548.241527777776</v>
      </c>
      <c r="T3741" s="9">
        <f t="shared" si="235"/>
        <v>42568.241527777776</v>
      </c>
    </row>
    <row r="3742" spans="1:20" ht="43.5" hidden="1" x14ac:dyDescent="0.35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232"/>
        <v>18</v>
      </c>
      <c r="P3742">
        <f t="shared" si="233"/>
        <v>25.57</v>
      </c>
      <c r="Q3742" t="s">
        <v>8316</v>
      </c>
      <c r="R3742" t="s">
        <v>8317</v>
      </c>
      <c r="S3742" s="9">
        <f t="shared" si="234"/>
        <v>41832.881423611107</v>
      </c>
      <c r="T3742" s="9">
        <f t="shared" si="235"/>
        <v>41862.870810185181</v>
      </c>
    </row>
    <row r="3743" spans="1:20" ht="43.5" hidden="1" x14ac:dyDescent="0.3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9">
        <f t="shared" si="234"/>
        <v>42325.712384259255</v>
      </c>
      <c r="T3743" s="9">
        <f t="shared" si="235"/>
        <v>42355.712384259255</v>
      </c>
    </row>
    <row r="3744" spans="1:20" ht="43.5" hidden="1" x14ac:dyDescent="0.35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9">
        <f t="shared" si="234"/>
        <v>41858.006296296291</v>
      </c>
      <c r="T3744" s="9">
        <f t="shared" si="235"/>
        <v>41888.006296296291</v>
      </c>
    </row>
    <row r="3745" spans="1:20" ht="29" hidden="1" x14ac:dyDescent="0.35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9">
        <f t="shared" si="234"/>
        <v>41793.501898148148</v>
      </c>
      <c r="T3745" s="9">
        <f t="shared" si="235"/>
        <v>41823.501898148148</v>
      </c>
    </row>
    <row r="3746" spans="1:20" ht="43.5" hidden="1" x14ac:dyDescent="0.35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9">
        <f t="shared" si="234"/>
        <v>41793.605925925927</v>
      </c>
      <c r="T3746" s="9">
        <f t="shared" si="235"/>
        <v>41824.957638888889</v>
      </c>
    </row>
    <row r="3747" spans="1:20" ht="29" hidden="1" x14ac:dyDescent="0.3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9">
        <f t="shared" si="234"/>
        <v>41831.489606481475</v>
      </c>
      <c r="T3747" s="9">
        <f t="shared" si="235"/>
        <v>41861.489606481475</v>
      </c>
    </row>
    <row r="3748" spans="1:20" hidden="1" x14ac:dyDescent="0.35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232"/>
        <v>2</v>
      </c>
      <c r="P3748">
        <f t="shared" si="233"/>
        <v>202</v>
      </c>
      <c r="Q3748" t="s">
        <v>8316</v>
      </c>
      <c r="R3748" t="s">
        <v>8317</v>
      </c>
      <c r="S3748" s="9">
        <f t="shared" si="234"/>
        <v>42621.18100694444</v>
      </c>
      <c r="T3748" s="9">
        <f t="shared" si="235"/>
        <v>42651.18100694444</v>
      </c>
    </row>
    <row r="3749" spans="1:20" ht="29" hidden="1" x14ac:dyDescent="0.35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9">
        <f t="shared" si="234"/>
        <v>42164.091388888883</v>
      </c>
      <c r="T3749" s="9">
        <f t="shared" si="235"/>
        <v>42190.749305555553</v>
      </c>
    </row>
    <row r="3750" spans="1:20" ht="43.5" x14ac:dyDescent="0.35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232"/>
        <v>104</v>
      </c>
      <c r="P3750">
        <f t="shared" si="233"/>
        <v>99.54</v>
      </c>
      <c r="Q3750" t="s">
        <v>8316</v>
      </c>
      <c r="R3750" t="s">
        <v>8358</v>
      </c>
      <c r="S3750" s="9">
        <f t="shared" si="234"/>
        <v>42395.498101851852</v>
      </c>
      <c r="T3750" s="9">
        <f t="shared" si="235"/>
        <v>42416.040972222218</v>
      </c>
    </row>
    <row r="3751" spans="1:20" ht="43.5" x14ac:dyDescent="0.3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9">
        <f t="shared" si="234"/>
        <v>42457.918842592589</v>
      </c>
      <c r="T3751" s="9">
        <f t="shared" si="235"/>
        <v>42488.957638888889</v>
      </c>
    </row>
    <row r="3752" spans="1:20" ht="87" x14ac:dyDescent="0.35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232"/>
        <v>100</v>
      </c>
      <c r="P3752">
        <f t="shared" si="233"/>
        <v>215.25</v>
      </c>
      <c r="Q3752" t="s">
        <v>8316</v>
      </c>
      <c r="R3752" t="s">
        <v>8358</v>
      </c>
      <c r="S3752" s="9">
        <f t="shared" si="234"/>
        <v>42016.773240740738</v>
      </c>
      <c r="T3752" s="9">
        <f t="shared" si="235"/>
        <v>42045.124305555553</v>
      </c>
    </row>
    <row r="3753" spans="1:20" ht="43.5" x14ac:dyDescent="0.3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232"/>
        <v>133</v>
      </c>
      <c r="P3753">
        <f t="shared" si="233"/>
        <v>120.55</v>
      </c>
      <c r="Q3753" t="s">
        <v>8316</v>
      </c>
      <c r="R3753" t="s">
        <v>8358</v>
      </c>
      <c r="S3753" s="9">
        <f t="shared" si="234"/>
        <v>42402.827233796292</v>
      </c>
      <c r="T3753" s="9">
        <f t="shared" si="235"/>
        <v>42462.785567129627</v>
      </c>
    </row>
    <row r="3754" spans="1:20" ht="58" x14ac:dyDescent="0.35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232"/>
        <v>113</v>
      </c>
      <c r="P3754">
        <f t="shared" si="233"/>
        <v>37.67</v>
      </c>
      <c r="Q3754" t="s">
        <v>8316</v>
      </c>
      <c r="R3754" t="s">
        <v>8358</v>
      </c>
      <c r="S3754" s="9">
        <f t="shared" si="234"/>
        <v>42619.594155092585</v>
      </c>
      <c r="T3754" s="9">
        <f t="shared" si="235"/>
        <v>42659.666666666664</v>
      </c>
    </row>
    <row r="3755" spans="1:20" ht="43.5" x14ac:dyDescent="0.35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232"/>
        <v>103</v>
      </c>
      <c r="P3755">
        <f t="shared" si="233"/>
        <v>172.23</v>
      </c>
      <c r="Q3755" t="s">
        <v>8316</v>
      </c>
      <c r="R3755" t="s">
        <v>8358</v>
      </c>
      <c r="S3755" s="9">
        <f t="shared" si="234"/>
        <v>42128.615740740737</v>
      </c>
      <c r="T3755" s="9">
        <f t="shared" si="235"/>
        <v>42157.791666666664</v>
      </c>
    </row>
    <row r="3756" spans="1:20" ht="43.5" x14ac:dyDescent="0.3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232"/>
        <v>120</v>
      </c>
      <c r="P3756">
        <f t="shared" si="233"/>
        <v>111.11</v>
      </c>
      <c r="Q3756" t="s">
        <v>8316</v>
      </c>
      <c r="R3756" t="s">
        <v>8358</v>
      </c>
      <c r="S3756" s="9">
        <f t="shared" si="234"/>
        <v>41808.67288194444</v>
      </c>
      <c r="T3756" s="9">
        <f t="shared" si="235"/>
        <v>41845.999305555553</v>
      </c>
    </row>
    <row r="3757" spans="1:20" ht="43.5" x14ac:dyDescent="0.35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232"/>
        <v>130</v>
      </c>
      <c r="P3757">
        <f t="shared" si="233"/>
        <v>25.46</v>
      </c>
      <c r="Q3757" t="s">
        <v>8316</v>
      </c>
      <c r="R3757" t="s">
        <v>8358</v>
      </c>
      <c r="S3757" s="9">
        <f t="shared" si="234"/>
        <v>42445.658645833326</v>
      </c>
      <c r="T3757" s="9">
        <f t="shared" si="235"/>
        <v>42475.658645833326</v>
      </c>
    </row>
    <row r="3758" spans="1:20" ht="43.5" x14ac:dyDescent="0.35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232"/>
        <v>101</v>
      </c>
      <c r="P3758">
        <f t="shared" si="233"/>
        <v>267.64999999999998</v>
      </c>
      <c r="Q3758" t="s">
        <v>8316</v>
      </c>
      <c r="R3758" t="s">
        <v>8358</v>
      </c>
      <c r="S3758" s="9">
        <f t="shared" si="234"/>
        <v>41771.606458333328</v>
      </c>
      <c r="T3758" s="9">
        <f t="shared" si="235"/>
        <v>41801.606458333328</v>
      </c>
    </row>
    <row r="3759" spans="1:20" ht="43.5" x14ac:dyDescent="0.3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232"/>
        <v>109</v>
      </c>
      <c r="P3759">
        <f t="shared" si="233"/>
        <v>75.959999999999994</v>
      </c>
      <c r="Q3759" t="s">
        <v>8316</v>
      </c>
      <c r="R3759" t="s">
        <v>8358</v>
      </c>
      <c r="S3759" s="9">
        <f t="shared" si="234"/>
        <v>41954.642534722218</v>
      </c>
      <c r="T3759" s="9">
        <f t="shared" si="235"/>
        <v>41974.642534722218</v>
      </c>
    </row>
    <row r="3760" spans="1:20" ht="29" x14ac:dyDescent="0.35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232"/>
        <v>102</v>
      </c>
      <c r="P3760">
        <f t="shared" si="233"/>
        <v>59.04</v>
      </c>
      <c r="Q3760" t="s">
        <v>8316</v>
      </c>
      <c r="R3760" t="s">
        <v>8358</v>
      </c>
      <c r="S3760" s="9">
        <f t="shared" si="234"/>
        <v>41747.263171296298</v>
      </c>
      <c r="T3760" s="9">
        <f t="shared" si="235"/>
        <v>41778</v>
      </c>
    </row>
    <row r="3761" spans="1:20" ht="29" x14ac:dyDescent="0.35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232"/>
        <v>110</v>
      </c>
      <c r="P3761">
        <f t="shared" si="233"/>
        <v>50.11</v>
      </c>
      <c r="Q3761" t="s">
        <v>8316</v>
      </c>
      <c r="R3761" t="s">
        <v>8358</v>
      </c>
      <c r="S3761" s="9">
        <f t="shared" si="234"/>
        <v>42181.899918981479</v>
      </c>
      <c r="T3761" s="9">
        <f t="shared" si="235"/>
        <v>42241.899918981479</v>
      </c>
    </row>
    <row r="3762" spans="1:20" ht="43.5" x14ac:dyDescent="0.35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232"/>
        <v>101</v>
      </c>
      <c r="P3762">
        <f t="shared" si="233"/>
        <v>55.5</v>
      </c>
      <c r="Q3762" t="s">
        <v>8316</v>
      </c>
      <c r="R3762" t="s">
        <v>8358</v>
      </c>
      <c r="S3762" s="9">
        <f t="shared" si="234"/>
        <v>41739.316967592589</v>
      </c>
      <c r="T3762" s="9">
        <f t="shared" si="235"/>
        <v>41764.316967592589</v>
      </c>
    </row>
    <row r="3763" spans="1:20" ht="43.5" x14ac:dyDescent="0.35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232"/>
        <v>100</v>
      </c>
      <c r="P3763">
        <f t="shared" si="233"/>
        <v>166.67</v>
      </c>
      <c r="Q3763" t="s">
        <v>8316</v>
      </c>
      <c r="R3763" t="s">
        <v>8358</v>
      </c>
      <c r="S3763" s="9">
        <f t="shared" si="234"/>
        <v>42173.258530092593</v>
      </c>
      <c r="T3763" s="9">
        <f t="shared" si="235"/>
        <v>42226.749999999993</v>
      </c>
    </row>
    <row r="3764" spans="1:20" ht="43.5" x14ac:dyDescent="0.3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232"/>
        <v>106</v>
      </c>
      <c r="P3764">
        <f t="shared" si="233"/>
        <v>47.43</v>
      </c>
      <c r="Q3764" t="s">
        <v>8316</v>
      </c>
      <c r="R3764" t="s">
        <v>8358</v>
      </c>
      <c r="S3764" s="9">
        <f t="shared" si="234"/>
        <v>42193.605196759258</v>
      </c>
      <c r="T3764" s="9">
        <f t="shared" si="235"/>
        <v>42218.605196759258</v>
      </c>
    </row>
    <row r="3765" spans="1:20" ht="29" x14ac:dyDescent="0.35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232"/>
        <v>100</v>
      </c>
      <c r="P3765">
        <f t="shared" si="233"/>
        <v>64.94</v>
      </c>
      <c r="Q3765" t="s">
        <v>8316</v>
      </c>
      <c r="R3765" t="s">
        <v>8358</v>
      </c>
      <c r="S3765" s="9">
        <f t="shared" si="234"/>
        <v>42065.541967592588</v>
      </c>
      <c r="T3765" s="9">
        <f t="shared" si="235"/>
        <v>42095.500300925924</v>
      </c>
    </row>
    <row r="3766" spans="1:20" ht="43.5" x14ac:dyDescent="0.3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232"/>
        <v>100</v>
      </c>
      <c r="P3766">
        <f t="shared" si="233"/>
        <v>55.56</v>
      </c>
      <c r="Q3766" t="s">
        <v>8316</v>
      </c>
      <c r="R3766" t="s">
        <v>8358</v>
      </c>
      <c r="S3766" s="9">
        <f t="shared" si="234"/>
        <v>42499.634629629632</v>
      </c>
      <c r="T3766" s="9">
        <f t="shared" si="235"/>
        <v>42518.816666666666</v>
      </c>
    </row>
    <row r="3767" spans="1:20" ht="43.5" x14ac:dyDescent="0.35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232"/>
        <v>113</v>
      </c>
      <c r="P3767">
        <f t="shared" si="233"/>
        <v>74.22</v>
      </c>
      <c r="Q3767" t="s">
        <v>8316</v>
      </c>
      <c r="R3767" t="s">
        <v>8358</v>
      </c>
      <c r="S3767" s="9">
        <f t="shared" si="234"/>
        <v>41820.568078703705</v>
      </c>
      <c r="T3767" s="9">
        <f t="shared" si="235"/>
        <v>41850.568078703705</v>
      </c>
    </row>
    <row r="3768" spans="1:20" ht="29" x14ac:dyDescent="0.35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232"/>
        <v>103</v>
      </c>
      <c r="P3768">
        <f t="shared" si="233"/>
        <v>106.93</v>
      </c>
      <c r="Q3768" t="s">
        <v>8316</v>
      </c>
      <c r="R3768" t="s">
        <v>8358</v>
      </c>
      <c r="S3768" s="9">
        <f t="shared" si="234"/>
        <v>41787.958854166667</v>
      </c>
      <c r="T3768" s="9">
        <f t="shared" si="235"/>
        <v>41822.958854166667</v>
      </c>
    </row>
    <row r="3769" spans="1:20" ht="43.5" x14ac:dyDescent="0.35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232"/>
        <v>117</v>
      </c>
      <c r="P3769">
        <f t="shared" si="233"/>
        <v>41.7</v>
      </c>
      <c r="Q3769" t="s">
        <v>8316</v>
      </c>
      <c r="R3769" t="s">
        <v>8358</v>
      </c>
      <c r="S3769" s="9">
        <f t="shared" si="234"/>
        <v>42049.811307870368</v>
      </c>
      <c r="T3769" s="9">
        <f t="shared" si="235"/>
        <v>42063.999305555553</v>
      </c>
    </row>
    <row r="3770" spans="1:20" ht="43.5" x14ac:dyDescent="0.35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232"/>
        <v>108</v>
      </c>
      <c r="P3770">
        <f t="shared" si="233"/>
        <v>74.239999999999995</v>
      </c>
      <c r="Q3770" t="s">
        <v>8316</v>
      </c>
      <c r="R3770" t="s">
        <v>8358</v>
      </c>
      <c r="S3770" s="9">
        <f t="shared" si="234"/>
        <v>41772.519560185181</v>
      </c>
      <c r="T3770" s="9">
        <f t="shared" si="235"/>
        <v>41802.519560185181</v>
      </c>
    </row>
    <row r="3771" spans="1:20" ht="43.5" x14ac:dyDescent="0.3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232"/>
        <v>100</v>
      </c>
      <c r="P3771">
        <f t="shared" si="233"/>
        <v>73.33</v>
      </c>
      <c r="Q3771" t="s">
        <v>8316</v>
      </c>
      <c r="R3771" t="s">
        <v>8358</v>
      </c>
      <c r="S3771" s="9">
        <f t="shared" si="234"/>
        <v>42445.389803240738</v>
      </c>
      <c r="T3771" s="9">
        <f t="shared" si="235"/>
        <v>42475.389803240738</v>
      </c>
    </row>
    <row r="3772" spans="1:20" ht="43.5" x14ac:dyDescent="0.35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9">
        <f t="shared" si="234"/>
        <v>42138.722337962965</v>
      </c>
      <c r="T3772" s="9">
        <f t="shared" si="235"/>
        <v>42168.722337962965</v>
      </c>
    </row>
    <row r="3773" spans="1:20" ht="29" x14ac:dyDescent="0.35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232"/>
        <v>146</v>
      </c>
      <c r="P3773">
        <f t="shared" si="233"/>
        <v>38.42</v>
      </c>
      <c r="Q3773" t="s">
        <v>8316</v>
      </c>
      <c r="R3773" t="s">
        <v>8358</v>
      </c>
      <c r="S3773" s="9">
        <f t="shared" si="234"/>
        <v>42493.64875</v>
      </c>
      <c r="T3773" s="9">
        <f t="shared" si="235"/>
        <v>42507.791666666664</v>
      </c>
    </row>
    <row r="3774" spans="1:20" ht="43.5" x14ac:dyDescent="0.3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232"/>
        <v>110</v>
      </c>
      <c r="P3774">
        <f t="shared" si="233"/>
        <v>166.97</v>
      </c>
      <c r="Q3774" t="s">
        <v>8316</v>
      </c>
      <c r="R3774" t="s">
        <v>8358</v>
      </c>
      <c r="S3774" s="9">
        <f t="shared" si="234"/>
        <v>42682.408634259256</v>
      </c>
      <c r="T3774" s="9">
        <f t="shared" si="235"/>
        <v>42703.041666666664</v>
      </c>
    </row>
    <row r="3775" spans="1:20" ht="29" x14ac:dyDescent="0.35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232"/>
        <v>108</v>
      </c>
      <c r="P3775">
        <f t="shared" si="233"/>
        <v>94.91</v>
      </c>
      <c r="Q3775" t="s">
        <v>8316</v>
      </c>
      <c r="R3775" t="s">
        <v>8358</v>
      </c>
      <c r="S3775" s="9">
        <f t="shared" si="234"/>
        <v>42655.796840277777</v>
      </c>
      <c r="T3775" s="9">
        <f t="shared" si="235"/>
        <v>42688.880555555552</v>
      </c>
    </row>
    <row r="3776" spans="1:20" ht="43.5" x14ac:dyDescent="0.35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9">
        <f t="shared" si="234"/>
        <v>42087.583969907406</v>
      </c>
      <c r="T3776" s="9">
        <f t="shared" si="235"/>
        <v>42103.583969907406</v>
      </c>
    </row>
    <row r="3777" spans="1:20" ht="43.5" x14ac:dyDescent="0.3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232"/>
        <v>100</v>
      </c>
      <c r="P3777">
        <f t="shared" si="233"/>
        <v>143.21</v>
      </c>
      <c r="Q3777" t="s">
        <v>8316</v>
      </c>
      <c r="R3777" t="s">
        <v>8358</v>
      </c>
      <c r="S3777" s="9">
        <f t="shared" si="234"/>
        <v>42075.734293981477</v>
      </c>
      <c r="T3777" s="9">
        <f t="shared" si="235"/>
        <v>42102.958333333336</v>
      </c>
    </row>
    <row r="3778" spans="1:20" ht="43.5" x14ac:dyDescent="0.35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ref="O3778:O3841" si="236">ROUND((E3778/D3778)*100,0)</f>
        <v>107</v>
      </c>
      <c r="P3778">
        <f t="shared" ref="P3778:P3841" si="237">ROUND(E3778/L3778,2)</f>
        <v>90.82</v>
      </c>
      <c r="Q3778" t="s">
        <v>8316</v>
      </c>
      <c r="R3778" t="s">
        <v>8358</v>
      </c>
      <c r="S3778" s="9">
        <f t="shared" si="234"/>
        <v>41814.159467592588</v>
      </c>
      <c r="T3778" s="9">
        <f t="shared" si="235"/>
        <v>41851.833333333328</v>
      </c>
    </row>
    <row r="3779" spans="1:20" ht="43.5" x14ac:dyDescent="0.3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si="236"/>
        <v>143</v>
      </c>
      <c r="P3779">
        <f t="shared" si="237"/>
        <v>48.54</v>
      </c>
      <c r="Q3779" t="s">
        <v>8316</v>
      </c>
      <c r="R3779" t="s">
        <v>8358</v>
      </c>
      <c r="S3779" s="9">
        <f t="shared" ref="S3779:S3842" si="238">(J3779/86400)+25569+(-5/24)</f>
        <v>41886.903020833335</v>
      </c>
      <c r="T3779" s="9">
        <f t="shared" ref="T3779:T3842" si="239">(I3779/86400)+25569+(-5/24)</f>
        <v>41908.958333333328</v>
      </c>
    </row>
    <row r="3780" spans="1:20" ht="29" x14ac:dyDescent="0.35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236"/>
        <v>105</v>
      </c>
      <c r="P3780">
        <f t="shared" si="237"/>
        <v>70.03</v>
      </c>
      <c r="Q3780" t="s">
        <v>8316</v>
      </c>
      <c r="R3780" t="s">
        <v>8358</v>
      </c>
      <c r="S3780" s="9">
        <f t="shared" si="238"/>
        <v>41989.610879629625</v>
      </c>
      <c r="T3780" s="9">
        <f t="shared" si="239"/>
        <v>42049.610879629625</v>
      </c>
    </row>
    <row r="3781" spans="1:20" ht="29" x14ac:dyDescent="0.35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236"/>
        <v>104</v>
      </c>
      <c r="P3781">
        <f t="shared" si="237"/>
        <v>135.63</v>
      </c>
      <c r="Q3781" t="s">
        <v>8316</v>
      </c>
      <c r="R3781" t="s">
        <v>8358</v>
      </c>
      <c r="S3781" s="9">
        <f t="shared" si="238"/>
        <v>42425.527083333327</v>
      </c>
      <c r="T3781" s="9">
        <f t="shared" si="239"/>
        <v>42455.485416666663</v>
      </c>
    </row>
    <row r="3782" spans="1:20" ht="43.5" x14ac:dyDescent="0.3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9">
        <f t="shared" si="238"/>
        <v>42166.011400462965</v>
      </c>
      <c r="T3782" s="9">
        <f t="shared" si="239"/>
        <v>42198.629166666666</v>
      </c>
    </row>
    <row r="3783" spans="1:20" ht="43.5" x14ac:dyDescent="0.35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236"/>
        <v>110</v>
      </c>
      <c r="P3783">
        <f t="shared" si="237"/>
        <v>94.9</v>
      </c>
      <c r="Q3783" t="s">
        <v>8316</v>
      </c>
      <c r="R3783" t="s">
        <v>8358</v>
      </c>
      <c r="S3783" s="9">
        <f t="shared" si="238"/>
        <v>41865.674594907403</v>
      </c>
      <c r="T3783" s="9">
        <f t="shared" si="239"/>
        <v>41890.674594907403</v>
      </c>
    </row>
    <row r="3784" spans="1:20" ht="43.5" x14ac:dyDescent="0.35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236"/>
        <v>102</v>
      </c>
      <c r="P3784">
        <f t="shared" si="237"/>
        <v>75.37</v>
      </c>
      <c r="Q3784" t="s">
        <v>8316</v>
      </c>
      <c r="R3784" t="s">
        <v>8358</v>
      </c>
      <c r="S3784" s="9">
        <f t="shared" si="238"/>
        <v>42546.653900462959</v>
      </c>
      <c r="T3784" s="9">
        <f t="shared" si="239"/>
        <v>42575.749999999993</v>
      </c>
    </row>
    <row r="3785" spans="1:20" ht="43.5" x14ac:dyDescent="0.3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236"/>
        <v>129</v>
      </c>
      <c r="P3785">
        <f t="shared" si="237"/>
        <v>64.459999999999994</v>
      </c>
      <c r="Q3785" t="s">
        <v>8316</v>
      </c>
      <c r="R3785" t="s">
        <v>8358</v>
      </c>
      <c r="S3785" s="9">
        <f t="shared" si="238"/>
        <v>42419.931944444441</v>
      </c>
      <c r="T3785" s="9">
        <f t="shared" si="239"/>
        <v>42444.458333333336</v>
      </c>
    </row>
    <row r="3786" spans="1:20" ht="43.5" x14ac:dyDescent="0.35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236"/>
        <v>115</v>
      </c>
      <c r="P3786">
        <f t="shared" si="237"/>
        <v>115</v>
      </c>
      <c r="Q3786" t="s">
        <v>8316</v>
      </c>
      <c r="R3786" t="s">
        <v>8358</v>
      </c>
      <c r="S3786" s="9">
        <f t="shared" si="238"/>
        <v>42531.772361111107</v>
      </c>
      <c r="T3786" s="9">
        <f t="shared" si="239"/>
        <v>42561.772361111107</v>
      </c>
    </row>
    <row r="3787" spans="1:20" ht="43.5" x14ac:dyDescent="0.35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236"/>
        <v>151</v>
      </c>
      <c r="P3787">
        <f t="shared" si="237"/>
        <v>100.5</v>
      </c>
      <c r="Q3787" t="s">
        <v>8316</v>
      </c>
      <c r="R3787" t="s">
        <v>8358</v>
      </c>
      <c r="S3787" s="9">
        <f t="shared" si="238"/>
        <v>42548.430196759255</v>
      </c>
      <c r="T3787" s="9">
        <f t="shared" si="239"/>
        <v>42584.210416666661</v>
      </c>
    </row>
    <row r="3788" spans="1:20" ht="43.5" x14ac:dyDescent="0.3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236"/>
        <v>111</v>
      </c>
      <c r="P3788">
        <f t="shared" si="237"/>
        <v>93.77</v>
      </c>
      <c r="Q3788" t="s">
        <v>8316</v>
      </c>
      <c r="R3788" t="s">
        <v>8358</v>
      </c>
      <c r="S3788" s="9">
        <f t="shared" si="238"/>
        <v>42486.829571759255</v>
      </c>
      <c r="T3788" s="9">
        <f t="shared" si="239"/>
        <v>42516.829571759255</v>
      </c>
    </row>
    <row r="3789" spans="1:20" ht="43.5" x14ac:dyDescent="0.3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236"/>
        <v>100</v>
      </c>
      <c r="P3789">
        <f t="shared" si="237"/>
        <v>35.1</v>
      </c>
      <c r="Q3789" t="s">
        <v>8316</v>
      </c>
      <c r="R3789" t="s">
        <v>8358</v>
      </c>
      <c r="S3789" s="9">
        <f t="shared" si="238"/>
        <v>42167.326458333329</v>
      </c>
      <c r="T3789" s="9">
        <f t="shared" si="239"/>
        <v>42195.957638888889</v>
      </c>
    </row>
    <row r="3790" spans="1:20" ht="72.5" hidden="1" x14ac:dyDescent="0.3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236"/>
        <v>1</v>
      </c>
      <c r="P3790">
        <f t="shared" si="237"/>
        <v>500</v>
      </c>
      <c r="Q3790" t="s">
        <v>8316</v>
      </c>
      <c r="R3790" t="s">
        <v>8358</v>
      </c>
      <c r="S3790" s="9">
        <f t="shared" si="238"/>
        <v>42333.487488425926</v>
      </c>
      <c r="T3790" s="9">
        <f t="shared" si="239"/>
        <v>42361.470833333333</v>
      </c>
    </row>
    <row r="3791" spans="1:20" ht="43.5" hidden="1" x14ac:dyDescent="0.3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236"/>
        <v>3</v>
      </c>
      <c r="P3791">
        <f t="shared" si="237"/>
        <v>29</v>
      </c>
      <c r="Q3791" t="s">
        <v>8316</v>
      </c>
      <c r="R3791" t="s">
        <v>8358</v>
      </c>
      <c r="S3791" s="9">
        <f t="shared" si="238"/>
        <v>42138.590486111112</v>
      </c>
      <c r="T3791" s="9">
        <f t="shared" si="239"/>
        <v>42170.590486111112</v>
      </c>
    </row>
    <row r="3792" spans="1:20" ht="43.5" hidden="1" x14ac:dyDescent="0.35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9">
        <f t="shared" si="238"/>
        <v>42666.458599537036</v>
      </c>
      <c r="T3792" s="9">
        <f t="shared" si="239"/>
        <v>42696.5002662037</v>
      </c>
    </row>
    <row r="3793" spans="1:20" ht="29" hidden="1" x14ac:dyDescent="0.35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9">
        <f t="shared" si="238"/>
        <v>41766.4837037037</v>
      </c>
      <c r="T3793" s="9">
        <f t="shared" si="239"/>
        <v>41826.4837037037</v>
      </c>
    </row>
    <row r="3794" spans="1:20" ht="29" hidden="1" x14ac:dyDescent="0.35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236"/>
        <v>0</v>
      </c>
      <c r="P3794">
        <f t="shared" si="237"/>
        <v>17.5</v>
      </c>
      <c r="Q3794" t="s">
        <v>8316</v>
      </c>
      <c r="R3794" t="s">
        <v>8358</v>
      </c>
      <c r="S3794" s="9">
        <f t="shared" si="238"/>
        <v>42170.238680555551</v>
      </c>
      <c r="T3794" s="9">
        <f t="shared" si="239"/>
        <v>42200.238680555551</v>
      </c>
    </row>
    <row r="3795" spans="1:20" ht="43.5" hidden="1" x14ac:dyDescent="0.35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236"/>
        <v>60</v>
      </c>
      <c r="P3795">
        <f t="shared" si="237"/>
        <v>174</v>
      </c>
      <c r="Q3795" t="s">
        <v>8316</v>
      </c>
      <c r="R3795" t="s">
        <v>8358</v>
      </c>
      <c r="S3795" s="9">
        <f t="shared" si="238"/>
        <v>41968.73065972222</v>
      </c>
      <c r="T3795" s="9">
        <f t="shared" si="239"/>
        <v>41989.73065972222</v>
      </c>
    </row>
    <row r="3796" spans="1:20" ht="43.5" hidden="1" x14ac:dyDescent="0.35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9">
        <f t="shared" si="238"/>
        <v>42132.372152777774</v>
      </c>
      <c r="T3796" s="9">
        <f t="shared" si="239"/>
        <v>42162.372152777774</v>
      </c>
    </row>
    <row r="3797" spans="1:20" ht="43.5" hidden="1" x14ac:dyDescent="0.3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236"/>
        <v>2</v>
      </c>
      <c r="P3797">
        <f t="shared" si="237"/>
        <v>5</v>
      </c>
      <c r="Q3797" t="s">
        <v>8316</v>
      </c>
      <c r="R3797" t="s">
        <v>8358</v>
      </c>
      <c r="S3797" s="9">
        <f t="shared" si="238"/>
        <v>42201.227893518517</v>
      </c>
      <c r="T3797" s="9">
        <f t="shared" si="239"/>
        <v>42244.729166666664</v>
      </c>
    </row>
    <row r="3798" spans="1:20" ht="43.5" hidden="1" x14ac:dyDescent="0.35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236"/>
        <v>0</v>
      </c>
      <c r="P3798">
        <f t="shared" si="237"/>
        <v>1</v>
      </c>
      <c r="Q3798" t="s">
        <v>8316</v>
      </c>
      <c r="R3798" t="s">
        <v>8358</v>
      </c>
      <c r="S3798" s="9">
        <f t="shared" si="238"/>
        <v>42688.821250000001</v>
      </c>
      <c r="T3798" s="9">
        <f t="shared" si="239"/>
        <v>42748.821250000001</v>
      </c>
    </row>
    <row r="3799" spans="1:20" ht="43.5" hidden="1" x14ac:dyDescent="0.35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236"/>
        <v>90</v>
      </c>
      <c r="P3799">
        <f t="shared" si="237"/>
        <v>145.41</v>
      </c>
      <c r="Q3799" t="s">
        <v>8316</v>
      </c>
      <c r="R3799" t="s">
        <v>8358</v>
      </c>
      <c r="S3799" s="9">
        <f t="shared" si="238"/>
        <v>42084.673206018517</v>
      </c>
      <c r="T3799" s="9">
        <f t="shared" si="239"/>
        <v>42114.673206018517</v>
      </c>
    </row>
    <row r="3800" spans="1:20" ht="43.5" hidden="1" x14ac:dyDescent="0.35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236"/>
        <v>1</v>
      </c>
      <c r="P3800">
        <f t="shared" si="237"/>
        <v>205</v>
      </c>
      <c r="Q3800" t="s">
        <v>8316</v>
      </c>
      <c r="R3800" t="s">
        <v>8358</v>
      </c>
      <c r="S3800" s="9">
        <f t="shared" si="238"/>
        <v>41831.514444444438</v>
      </c>
      <c r="T3800" s="9">
        <f t="shared" si="239"/>
        <v>41861.514444444438</v>
      </c>
    </row>
    <row r="3801" spans="1:20" ht="29" hidden="1" x14ac:dyDescent="0.35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236"/>
        <v>4</v>
      </c>
      <c r="P3801">
        <f t="shared" si="237"/>
        <v>100.5</v>
      </c>
      <c r="Q3801" t="s">
        <v>8316</v>
      </c>
      <c r="R3801" t="s">
        <v>8358</v>
      </c>
      <c r="S3801" s="9">
        <f t="shared" si="238"/>
        <v>42410.722719907404</v>
      </c>
      <c r="T3801" s="9">
        <f t="shared" si="239"/>
        <v>42440.722719907404</v>
      </c>
    </row>
    <row r="3802" spans="1:20" ht="43.5" hidden="1" x14ac:dyDescent="0.35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236"/>
        <v>4</v>
      </c>
      <c r="P3802">
        <f t="shared" si="237"/>
        <v>55.06</v>
      </c>
      <c r="Q3802" t="s">
        <v>8316</v>
      </c>
      <c r="R3802" t="s">
        <v>8358</v>
      </c>
      <c r="S3802" s="9">
        <f t="shared" si="238"/>
        <v>41982.528738425921</v>
      </c>
      <c r="T3802" s="9">
        <f t="shared" si="239"/>
        <v>42014.999305555553</v>
      </c>
    </row>
    <row r="3803" spans="1:20" ht="43.5" hidden="1" x14ac:dyDescent="0.3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236"/>
        <v>9</v>
      </c>
      <c r="P3803">
        <f t="shared" si="237"/>
        <v>47.33</v>
      </c>
      <c r="Q3803" t="s">
        <v>8316</v>
      </c>
      <c r="R3803" t="s">
        <v>8358</v>
      </c>
      <c r="S3803" s="9">
        <f t="shared" si="238"/>
        <v>41975.467777777776</v>
      </c>
      <c r="T3803" s="9">
        <f t="shared" si="239"/>
        <v>42006.467777777776</v>
      </c>
    </row>
    <row r="3804" spans="1:20" ht="43.5" hidden="1" x14ac:dyDescent="0.3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9">
        <f t="shared" si="238"/>
        <v>42268.917893518512</v>
      </c>
      <c r="T3804" s="9">
        <f t="shared" si="239"/>
        <v>42298.917893518512</v>
      </c>
    </row>
    <row r="3805" spans="1:20" ht="29" hidden="1" x14ac:dyDescent="0.35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236"/>
        <v>20</v>
      </c>
      <c r="P3805">
        <f t="shared" si="237"/>
        <v>58.95</v>
      </c>
      <c r="Q3805" t="s">
        <v>8316</v>
      </c>
      <c r="R3805" t="s">
        <v>8358</v>
      </c>
      <c r="S3805" s="9">
        <f t="shared" si="238"/>
        <v>42403.763518518514</v>
      </c>
      <c r="T3805" s="9">
        <f t="shared" si="239"/>
        <v>42433.763518518514</v>
      </c>
    </row>
    <row r="3806" spans="1:20" ht="43.5" hidden="1" x14ac:dyDescent="0.35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9">
        <f t="shared" si="238"/>
        <v>42526.801203703704</v>
      </c>
      <c r="T3806" s="9">
        <f t="shared" si="239"/>
        <v>42582.083333333336</v>
      </c>
    </row>
    <row r="3807" spans="1:20" ht="43.5" hidden="1" x14ac:dyDescent="0.3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236"/>
        <v>0</v>
      </c>
      <c r="P3807">
        <f t="shared" si="237"/>
        <v>1.5</v>
      </c>
      <c r="Q3807" t="s">
        <v>8316</v>
      </c>
      <c r="R3807" t="s">
        <v>8358</v>
      </c>
      <c r="S3807" s="9">
        <f t="shared" si="238"/>
        <v>41849.678703703699</v>
      </c>
      <c r="T3807" s="9">
        <f t="shared" si="239"/>
        <v>41909.678703703699</v>
      </c>
    </row>
    <row r="3808" spans="1:20" ht="43.5" hidden="1" x14ac:dyDescent="0.35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236"/>
        <v>0</v>
      </c>
      <c r="P3808">
        <f t="shared" si="237"/>
        <v>5</v>
      </c>
      <c r="Q3808" t="s">
        <v>8316</v>
      </c>
      <c r="R3808" t="s">
        <v>8358</v>
      </c>
      <c r="S3808" s="9">
        <f t="shared" si="238"/>
        <v>41799.050706018512</v>
      </c>
      <c r="T3808" s="9">
        <f t="shared" si="239"/>
        <v>41819.050706018512</v>
      </c>
    </row>
    <row r="3809" spans="1:20" ht="43.5" hidden="1" x14ac:dyDescent="0.35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236"/>
        <v>30</v>
      </c>
      <c r="P3809">
        <f t="shared" si="237"/>
        <v>50.56</v>
      </c>
      <c r="Q3809" t="s">
        <v>8316</v>
      </c>
      <c r="R3809" t="s">
        <v>8358</v>
      </c>
      <c r="S3809" s="9">
        <f t="shared" si="238"/>
        <v>42090.700682870367</v>
      </c>
      <c r="T3809" s="9">
        <f t="shared" si="239"/>
        <v>42097.700682870367</v>
      </c>
    </row>
    <row r="3810" spans="1:20" ht="43.5" x14ac:dyDescent="0.3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236"/>
        <v>100</v>
      </c>
      <c r="P3810">
        <f t="shared" si="237"/>
        <v>41.67</v>
      </c>
      <c r="Q3810" t="s">
        <v>8316</v>
      </c>
      <c r="R3810" t="s">
        <v>8317</v>
      </c>
      <c r="S3810" s="9">
        <f t="shared" si="238"/>
        <v>42059.24559027778</v>
      </c>
      <c r="T3810" s="9">
        <f t="shared" si="239"/>
        <v>42119.203923611109</v>
      </c>
    </row>
    <row r="3811" spans="1:20" ht="43.5" x14ac:dyDescent="0.35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236"/>
        <v>101</v>
      </c>
      <c r="P3811">
        <f t="shared" si="237"/>
        <v>53.29</v>
      </c>
      <c r="Q3811" t="s">
        <v>8316</v>
      </c>
      <c r="R3811" t="s">
        <v>8317</v>
      </c>
      <c r="S3811" s="9">
        <f t="shared" si="238"/>
        <v>41800.318368055552</v>
      </c>
      <c r="T3811" s="9">
        <f t="shared" si="239"/>
        <v>41850.75</v>
      </c>
    </row>
    <row r="3812" spans="1:20" ht="43.5" x14ac:dyDescent="0.35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236"/>
        <v>122</v>
      </c>
      <c r="P3812">
        <f t="shared" si="237"/>
        <v>70.23</v>
      </c>
      <c r="Q3812" t="s">
        <v>8316</v>
      </c>
      <c r="R3812" t="s">
        <v>8317</v>
      </c>
      <c r="S3812" s="9">
        <f t="shared" si="238"/>
        <v>42054.640717592592</v>
      </c>
      <c r="T3812" s="9">
        <f t="shared" si="239"/>
        <v>42084.599050925921</v>
      </c>
    </row>
    <row r="3813" spans="1:20" ht="43.5" x14ac:dyDescent="0.35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236"/>
        <v>330</v>
      </c>
      <c r="P3813">
        <f t="shared" si="237"/>
        <v>43.42</v>
      </c>
      <c r="Q3813" t="s">
        <v>8316</v>
      </c>
      <c r="R3813" t="s">
        <v>8317</v>
      </c>
      <c r="S3813" s="9">
        <f t="shared" si="238"/>
        <v>42487.418668981474</v>
      </c>
      <c r="T3813" s="9">
        <f t="shared" si="239"/>
        <v>42521.249999999993</v>
      </c>
    </row>
    <row r="3814" spans="1:20" ht="43.5" x14ac:dyDescent="0.35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236"/>
        <v>110</v>
      </c>
      <c r="P3814">
        <f t="shared" si="237"/>
        <v>199.18</v>
      </c>
      <c r="Q3814" t="s">
        <v>8316</v>
      </c>
      <c r="R3814" t="s">
        <v>8317</v>
      </c>
      <c r="S3814" s="9">
        <f t="shared" si="238"/>
        <v>42109.542916666665</v>
      </c>
      <c r="T3814" s="9">
        <f t="shared" si="239"/>
        <v>42155.957638888889</v>
      </c>
    </row>
    <row r="3815" spans="1:20" ht="43.5" x14ac:dyDescent="0.35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236"/>
        <v>101</v>
      </c>
      <c r="P3815">
        <f t="shared" si="237"/>
        <v>78.52</v>
      </c>
      <c r="Q3815" t="s">
        <v>8316</v>
      </c>
      <c r="R3815" t="s">
        <v>8317</v>
      </c>
      <c r="S3815" s="9">
        <f t="shared" si="238"/>
        <v>42497.067372685182</v>
      </c>
      <c r="T3815" s="9">
        <f t="shared" si="239"/>
        <v>42535.696527777771</v>
      </c>
    </row>
    <row r="3816" spans="1:20" ht="43.5" x14ac:dyDescent="0.35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236"/>
        <v>140</v>
      </c>
      <c r="P3816">
        <f t="shared" si="237"/>
        <v>61.82</v>
      </c>
      <c r="Q3816" t="s">
        <v>8316</v>
      </c>
      <c r="R3816" t="s">
        <v>8317</v>
      </c>
      <c r="S3816" s="9">
        <f t="shared" si="238"/>
        <v>42058.695740740739</v>
      </c>
      <c r="T3816" s="9">
        <f t="shared" si="239"/>
        <v>42094.957638888889</v>
      </c>
    </row>
    <row r="3817" spans="1:20" ht="29" x14ac:dyDescent="0.35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236"/>
        <v>100</v>
      </c>
      <c r="P3817">
        <f t="shared" si="237"/>
        <v>50</v>
      </c>
      <c r="Q3817" t="s">
        <v>8316</v>
      </c>
      <c r="R3817" t="s">
        <v>8317</v>
      </c>
      <c r="S3817" s="9">
        <f t="shared" si="238"/>
        <v>42207.051585648143</v>
      </c>
      <c r="T3817" s="9">
        <f t="shared" si="239"/>
        <v>42236.749999999993</v>
      </c>
    </row>
    <row r="3818" spans="1:20" ht="58" x14ac:dyDescent="0.35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236"/>
        <v>119</v>
      </c>
      <c r="P3818">
        <f t="shared" si="237"/>
        <v>48.34</v>
      </c>
      <c r="Q3818" t="s">
        <v>8316</v>
      </c>
      <c r="R3818" t="s">
        <v>8317</v>
      </c>
      <c r="S3818" s="9">
        <f t="shared" si="238"/>
        <v>41807.481747685182</v>
      </c>
      <c r="T3818" s="9">
        <f t="shared" si="239"/>
        <v>41837.481747685182</v>
      </c>
    </row>
    <row r="3819" spans="1:20" ht="43.5" x14ac:dyDescent="0.35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236"/>
        <v>107</v>
      </c>
      <c r="P3819">
        <f t="shared" si="237"/>
        <v>107.25</v>
      </c>
      <c r="Q3819" t="s">
        <v>8316</v>
      </c>
      <c r="R3819" t="s">
        <v>8317</v>
      </c>
      <c r="S3819" s="9">
        <f t="shared" si="238"/>
        <v>42284.488611111105</v>
      </c>
      <c r="T3819" s="9">
        <f t="shared" si="239"/>
        <v>42300.957638888889</v>
      </c>
    </row>
    <row r="3820" spans="1:20" ht="43.5" x14ac:dyDescent="0.3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236"/>
        <v>228</v>
      </c>
      <c r="P3820">
        <f t="shared" si="237"/>
        <v>57</v>
      </c>
      <c r="Q3820" t="s">
        <v>8316</v>
      </c>
      <c r="R3820" t="s">
        <v>8317</v>
      </c>
      <c r="S3820" s="9">
        <f t="shared" si="238"/>
        <v>42045.634050925924</v>
      </c>
      <c r="T3820" s="9">
        <f t="shared" si="239"/>
        <v>42075.592384259253</v>
      </c>
    </row>
    <row r="3821" spans="1:20" ht="29" x14ac:dyDescent="0.35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236"/>
        <v>106</v>
      </c>
      <c r="P3821">
        <f t="shared" si="237"/>
        <v>40.92</v>
      </c>
      <c r="Q3821" t="s">
        <v>8316</v>
      </c>
      <c r="R3821" t="s">
        <v>8317</v>
      </c>
      <c r="S3821" s="9">
        <f t="shared" si="238"/>
        <v>42184.001203703701</v>
      </c>
      <c r="T3821" s="9">
        <f t="shared" si="239"/>
        <v>42202.668055555558</v>
      </c>
    </row>
    <row r="3822" spans="1:20" ht="43.5" x14ac:dyDescent="0.3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236"/>
        <v>143</v>
      </c>
      <c r="P3822">
        <f t="shared" si="237"/>
        <v>21.5</v>
      </c>
      <c r="Q3822" t="s">
        <v>8316</v>
      </c>
      <c r="R3822" t="s">
        <v>8317</v>
      </c>
      <c r="S3822" s="9">
        <f t="shared" si="238"/>
        <v>42160.443483796298</v>
      </c>
      <c r="T3822" s="9">
        <f t="shared" si="239"/>
        <v>42190.443483796298</v>
      </c>
    </row>
    <row r="3823" spans="1:20" ht="43.5" x14ac:dyDescent="0.35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236"/>
        <v>105</v>
      </c>
      <c r="P3823">
        <f t="shared" si="237"/>
        <v>79.540000000000006</v>
      </c>
      <c r="Q3823" t="s">
        <v>8316</v>
      </c>
      <c r="R3823" t="s">
        <v>8317</v>
      </c>
      <c r="S3823" s="9">
        <f t="shared" si="238"/>
        <v>42340.972303240742</v>
      </c>
      <c r="T3823" s="9">
        <f t="shared" si="239"/>
        <v>42372.972303240742</v>
      </c>
    </row>
    <row r="3824" spans="1:20" ht="43.5" x14ac:dyDescent="0.35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236"/>
        <v>110</v>
      </c>
      <c r="P3824">
        <f t="shared" si="237"/>
        <v>72.38</v>
      </c>
      <c r="Q3824" t="s">
        <v>8316</v>
      </c>
      <c r="R3824" t="s">
        <v>8317</v>
      </c>
      <c r="S3824" s="9">
        <f t="shared" si="238"/>
        <v>42329.629826388882</v>
      </c>
      <c r="T3824" s="9">
        <f t="shared" si="239"/>
        <v>42388.749305555553</v>
      </c>
    </row>
    <row r="3825" spans="1:20" ht="43.5" x14ac:dyDescent="0.35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236"/>
        <v>106</v>
      </c>
      <c r="P3825">
        <f t="shared" si="237"/>
        <v>64.63</v>
      </c>
      <c r="Q3825" t="s">
        <v>8316</v>
      </c>
      <c r="R3825" t="s">
        <v>8317</v>
      </c>
      <c r="S3825" s="9">
        <f t="shared" si="238"/>
        <v>42170.701898148145</v>
      </c>
      <c r="T3825" s="9">
        <f t="shared" si="239"/>
        <v>42204.957638888889</v>
      </c>
    </row>
    <row r="3826" spans="1:20" ht="43.5" x14ac:dyDescent="0.35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236"/>
        <v>108</v>
      </c>
      <c r="P3826">
        <f t="shared" si="237"/>
        <v>38.57</v>
      </c>
      <c r="Q3826" t="s">
        <v>8316</v>
      </c>
      <c r="R3826" t="s">
        <v>8317</v>
      </c>
      <c r="S3826" s="9">
        <f t="shared" si="238"/>
        <v>42571.417858796289</v>
      </c>
      <c r="T3826" s="9">
        <f t="shared" si="239"/>
        <v>42583.361805555549</v>
      </c>
    </row>
    <row r="3827" spans="1:20" ht="43.5" x14ac:dyDescent="0.35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236"/>
        <v>105</v>
      </c>
      <c r="P3827">
        <f t="shared" si="237"/>
        <v>107.57</v>
      </c>
      <c r="Q3827" t="s">
        <v>8316</v>
      </c>
      <c r="R3827" t="s">
        <v>8317</v>
      </c>
      <c r="S3827" s="9">
        <f t="shared" si="238"/>
        <v>42150.861273148148</v>
      </c>
      <c r="T3827" s="9">
        <f t="shared" si="239"/>
        <v>42171.861273148148</v>
      </c>
    </row>
    <row r="3828" spans="1:20" ht="29" x14ac:dyDescent="0.35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236"/>
        <v>119</v>
      </c>
      <c r="P3828">
        <f t="shared" si="237"/>
        <v>27.5</v>
      </c>
      <c r="Q3828" t="s">
        <v>8316</v>
      </c>
      <c r="R3828" t="s">
        <v>8317</v>
      </c>
      <c r="S3828" s="9">
        <f t="shared" si="238"/>
        <v>42101.215208333328</v>
      </c>
      <c r="T3828" s="9">
        <f t="shared" si="239"/>
        <v>42131.215208333328</v>
      </c>
    </row>
    <row r="3829" spans="1:20" ht="58" x14ac:dyDescent="0.35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236"/>
        <v>153</v>
      </c>
      <c r="P3829">
        <f t="shared" si="237"/>
        <v>70.459999999999994</v>
      </c>
      <c r="Q3829" t="s">
        <v>8316</v>
      </c>
      <c r="R3829" t="s">
        <v>8317</v>
      </c>
      <c r="S3829" s="9">
        <f t="shared" si="238"/>
        <v>42034.719918981478</v>
      </c>
      <c r="T3829" s="9">
        <f t="shared" si="239"/>
        <v>42089.791666666664</v>
      </c>
    </row>
    <row r="3830" spans="1:20" ht="43.5" x14ac:dyDescent="0.35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236"/>
        <v>100</v>
      </c>
      <c r="P3830">
        <f t="shared" si="237"/>
        <v>178.57</v>
      </c>
      <c r="Q3830" t="s">
        <v>8316</v>
      </c>
      <c r="R3830" t="s">
        <v>8317</v>
      </c>
      <c r="S3830" s="9">
        <f t="shared" si="238"/>
        <v>41944.319293981483</v>
      </c>
      <c r="T3830" s="9">
        <f t="shared" si="239"/>
        <v>42004.36096064814</v>
      </c>
    </row>
    <row r="3831" spans="1:20" ht="43.5" x14ac:dyDescent="0.35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236"/>
        <v>100</v>
      </c>
      <c r="P3831">
        <f t="shared" si="237"/>
        <v>62.63</v>
      </c>
      <c r="Q3831" t="s">
        <v>8316</v>
      </c>
      <c r="R3831" t="s">
        <v>8317</v>
      </c>
      <c r="S3831" s="9">
        <f t="shared" si="238"/>
        <v>42593.657071759262</v>
      </c>
      <c r="T3831" s="9">
        <f t="shared" si="239"/>
        <v>42613.657071759262</v>
      </c>
    </row>
    <row r="3832" spans="1:20" ht="43.5" x14ac:dyDescent="0.3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9">
        <f t="shared" si="238"/>
        <v>42503.532534722217</v>
      </c>
      <c r="T3832" s="9">
        <f t="shared" si="239"/>
        <v>42517.532534722217</v>
      </c>
    </row>
    <row r="3833" spans="1:20" ht="43.5" x14ac:dyDescent="0.35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236"/>
        <v>106</v>
      </c>
      <c r="P3833">
        <f t="shared" si="237"/>
        <v>58.9</v>
      </c>
      <c r="Q3833" t="s">
        <v>8316</v>
      </c>
      <c r="R3833" t="s">
        <v>8317</v>
      </c>
      <c r="S3833" s="9">
        <f t="shared" si="238"/>
        <v>41927.640567129631</v>
      </c>
      <c r="T3833" s="9">
        <f t="shared" si="239"/>
        <v>41948.682233796295</v>
      </c>
    </row>
    <row r="3834" spans="1:20" ht="43.5" x14ac:dyDescent="0.35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236"/>
        <v>105</v>
      </c>
      <c r="P3834">
        <f t="shared" si="237"/>
        <v>139.56</v>
      </c>
      <c r="Q3834" t="s">
        <v>8316</v>
      </c>
      <c r="R3834" t="s">
        <v>8317</v>
      </c>
      <c r="S3834" s="9">
        <f t="shared" si="238"/>
        <v>42374.906655092585</v>
      </c>
      <c r="T3834" s="9">
        <f t="shared" si="239"/>
        <v>42419.906655092585</v>
      </c>
    </row>
    <row r="3835" spans="1:20" ht="43.5" x14ac:dyDescent="0.35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236"/>
        <v>117</v>
      </c>
      <c r="P3835">
        <f t="shared" si="237"/>
        <v>70</v>
      </c>
      <c r="Q3835" t="s">
        <v>8316</v>
      </c>
      <c r="R3835" t="s">
        <v>8317</v>
      </c>
      <c r="S3835" s="9">
        <f t="shared" si="238"/>
        <v>41963.664027777777</v>
      </c>
      <c r="T3835" s="9">
        <f t="shared" si="239"/>
        <v>41974.589583333327</v>
      </c>
    </row>
    <row r="3836" spans="1:20" ht="43.5" x14ac:dyDescent="0.35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236"/>
        <v>109</v>
      </c>
      <c r="P3836">
        <f t="shared" si="237"/>
        <v>57.39</v>
      </c>
      <c r="Q3836" t="s">
        <v>8316</v>
      </c>
      <c r="R3836" t="s">
        <v>8317</v>
      </c>
      <c r="S3836" s="9">
        <f t="shared" si="238"/>
        <v>42143.236886574072</v>
      </c>
      <c r="T3836" s="9">
        <f t="shared" si="239"/>
        <v>42173.236886574072</v>
      </c>
    </row>
    <row r="3837" spans="1:20" ht="43.5" x14ac:dyDescent="0.35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9">
        <f t="shared" si="238"/>
        <v>42460.733888888884</v>
      </c>
      <c r="T3837" s="9">
        <f t="shared" si="239"/>
        <v>42481.733888888884</v>
      </c>
    </row>
    <row r="3838" spans="1:20" ht="29" x14ac:dyDescent="0.3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236"/>
        <v>113</v>
      </c>
      <c r="P3838">
        <f t="shared" si="237"/>
        <v>64.290000000000006</v>
      </c>
      <c r="Q3838" t="s">
        <v>8316</v>
      </c>
      <c r="R3838" t="s">
        <v>8317</v>
      </c>
      <c r="S3838" s="9">
        <f t="shared" si="238"/>
        <v>42553.718194444438</v>
      </c>
      <c r="T3838" s="9">
        <f t="shared" si="239"/>
        <v>42584.964583333327</v>
      </c>
    </row>
    <row r="3839" spans="1:20" ht="29" x14ac:dyDescent="0.35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236"/>
        <v>102</v>
      </c>
      <c r="P3839">
        <f t="shared" si="237"/>
        <v>120.12</v>
      </c>
      <c r="Q3839" t="s">
        <v>8316</v>
      </c>
      <c r="R3839" t="s">
        <v>8317</v>
      </c>
      <c r="S3839" s="9">
        <f t="shared" si="238"/>
        <v>42152.557384259257</v>
      </c>
      <c r="T3839" s="9">
        <f t="shared" si="239"/>
        <v>42188.557384259257</v>
      </c>
    </row>
    <row r="3840" spans="1:20" ht="43.5" x14ac:dyDescent="0.35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236"/>
        <v>101</v>
      </c>
      <c r="P3840">
        <f t="shared" si="237"/>
        <v>1008.24</v>
      </c>
      <c r="Q3840" t="s">
        <v>8316</v>
      </c>
      <c r="R3840" t="s">
        <v>8317</v>
      </c>
      <c r="S3840" s="9">
        <f t="shared" si="238"/>
        <v>42116.502418981479</v>
      </c>
      <c r="T3840" s="9">
        <f t="shared" si="239"/>
        <v>42146.502418981479</v>
      </c>
    </row>
    <row r="3841" spans="1:20" ht="43.5" x14ac:dyDescent="0.35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236"/>
        <v>101</v>
      </c>
      <c r="P3841">
        <f t="shared" si="237"/>
        <v>63.28</v>
      </c>
      <c r="Q3841" t="s">
        <v>8316</v>
      </c>
      <c r="R3841" t="s">
        <v>8317</v>
      </c>
      <c r="S3841" s="9">
        <f t="shared" si="238"/>
        <v>42154.934305555558</v>
      </c>
      <c r="T3841" s="9">
        <f t="shared" si="239"/>
        <v>42214.934305555558</v>
      </c>
    </row>
    <row r="3842" spans="1:20" ht="43.5" x14ac:dyDescent="0.3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ref="O3842:O3905" si="240">ROUND((E3842/D3842)*100,0)</f>
        <v>6500</v>
      </c>
      <c r="P3842">
        <f t="shared" ref="P3842:P3905" si="241">ROUND(E3842/L3842,2)</f>
        <v>21.67</v>
      </c>
      <c r="Q3842" t="s">
        <v>8316</v>
      </c>
      <c r="R3842" t="s">
        <v>8317</v>
      </c>
      <c r="S3842" s="9">
        <f t="shared" si="238"/>
        <v>42432.493391203701</v>
      </c>
      <c r="T3842" s="9">
        <f t="shared" si="239"/>
        <v>42457.45172453703</v>
      </c>
    </row>
    <row r="3843" spans="1:20" ht="43.5" hidden="1" x14ac:dyDescent="0.35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si="240"/>
        <v>9</v>
      </c>
      <c r="P3843">
        <f t="shared" si="241"/>
        <v>25.65</v>
      </c>
      <c r="Q3843" t="s">
        <v>8316</v>
      </c>
      <c r="R3843" t="s">
        <v>8317</v>
      </c>
      <c r="S3843" s="9">
        <f t="shared" ref="S3843:S3906" si="242">(J3843/86400)+25569+(-5/24)</f>
        <v>41780.57739583333</v>
      </c>
      <c r="T3843" s="9">
        <f t="shared" ref="T3843:T3906" si="243">(I3843/86400)+25569+(-5/24)</f>
        <v>41840.57739583333</v>
      </c>
    </row>
    <row r="3844" spans="1:20" ht="43.5" hidden="1" x14ac:dyDescent="0.35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240"/>
        <v>22</v>
      </c>
      <c r="P3844">
        <f t="shared" si="241"/>
        <v>47.7</v>
      </c>
      <c r="Q3844" t="s">
        <v>8316</v>
      </c>
      <c r="R3844" t="s">
        <v>8317</v>
      </c>
      <c r="S3844" s="9">
        <f t="shared" si="242"/>
        <v>41740.285324074073</v>
      </c>
      <c r="T3844" s="9">
        <f t="shared" si="243"/>
        <v>41770.285324074073</v>
      </c>
    </row>
    <row r="3845" spans="1:20" ht="43.5" hidden="1" x14ac:dyDescent="0.35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240"/>
        <v>21</v>
      </c>
      <c r="P3845">
        <f t="shared" si="241"/>
        <v>56.05</v>
      </c>
      <c r="Q3845" t="s">
        <v>8316</v>
      </c>
      <c r="R3845" t="s">
        <v>8317</v>
      </c>
      <c r="S3845" s="9">
        <f t="shared" si="242"/>
        <v>41765.864166666666</v>
      </c>
      <c r="T3845" s="9">
        <f t="shared" si="243"/>
        <v>41790.864166666666</v>
      </c>
    </row>
    <row r="3846" spans="1:20" ht="43.5" hidden="1" x14ac:dyDescent="0.35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240"/>
        <v>41</v>
      </c>
      <c r="P3846">
        <f t="shared" si="241"/>
        <v>81.319999999999993</v>
      </c>
      <c r="Q3846" t="s">
        <v>8316</v>
      </c>
      <c r="R3846" t="s">
        <v>8317</v>
      </c>
      <c r="S3846" s="9">
        <f t="shared" si="242"/>
        <v>41766.408958333333</v>
      </c>
      <c r="T3846" s="9">
        <f t="shared" si="243"/>
        <v>41793.082638888889</v>
      </c>
    </row>
    <row r="3847" spans="1:20" ht="58" hidden="1" x14ac:dyDescent="0.35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240"/>
        <v>2</v>
      </c>
      <c r="P3847">
        <f t="shared" si="241"/>
        <v>70.17</v>
      </c>
      <c r="Q3847" t="s">
        <v>8316</v>
      </c>
      <c r="R3847" t="s">
        <v>8317</v>
      </c>
      <c r="S3847" s="9">
        <f t="shared" si="242"/>
        <v>42248.418680555558</v>
      </c>
      <c r="T3847" s="9">
        <f t="shared" si="243"/>
        <v>42278.418680555558</v>
      </c>
    </row>
    <row r="3848" spans="1:20" ht="43.5" hidden="1" x14ac:dyDescent="0.3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240"/>
        <v>3</v>
      </c>
      <c r="P3848">
        <f t="shared" si="241"/>
        <v>23.63</v>
      </c>
      <c r="Q3848" t="s">
        <v>8316</v>
      </c>
      <c r="R3848" t="s">
        <v>8317</v>
      </c>
      <c r="S3848" s="9">
        <f t="shared" si="242"/>
        <v>41885.01321759259</v>
      </c>
      <c r="T3848" s="9">
        <f t="shared" si="243"/>
        <v>41916.082638888889</v>
      </c>
    </row>
    <row r="3849" spans="1:20" ht="43.5" hidden="1" x14ac:dyDescent="0.3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240"/>
        <v>16</v>
      </c>
      <c r="P3849">
        <f t="shared" si="241"/>
        <v>188.56</v>
      </c>
      <c r="Q3849" t="s">
        <v>8316</v>
      </c>
      <c r="R3849" t="s">
        <v>8317</v>
      </c>
      <c r="S3849" s="9">
        <f t="shared" si="242"/>
        <v>42159.016099537032</v>
      </c>
      <c r="T3849" s="9">
        <f t="shared" si="243"/>
        <v>42204.016099537032</v>
      </c>
    </row>
    <row r="3850" spans="1:20" ht="43.5" hidden="1" x14ac:dyDescent="0.35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240"/>
        <v>16</v>
      </c>
      <c r="P3850">
        <f t="shared" si="241"/>
        <v>49.51</v>
      </c>
      <c r="Q3850" t="s">
        <v>8316</v>
      </c>
      <c r="R3850" t="s">
        <v>8317</v>
      </c>
      <c r="S3850" s="9">
        <f t="shared" si="242"/>
        <v>42265.608668981477</v>
      </c>
      <c r="T3850" s="9">
        <f t="shared" si="243"/>
        <v>42295.608668981477</v>
      </c>
    </row>
    <row r="3851" spans="1:20" ht="43.5" hidden="1" x14ac:dyDescent="0.3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240"/>
        <v>7</v>
      </c>
      <c r="P3851">
        <f t="shared" si="241"/>
        <v>75.459999999999994</v>
      </c>
      <c r="Q3851" t="s">
        <v>8316</v>
      </c>
      <c r="R3851" t="s">
        <v>8317</v>
      </c>
      <c r="S3851" s="9">
        <f t="shared" si="242"/>
        <v>42136.558842592589</v>
      </c>
      <c r="T3851" s="9">
        <f t="shared" si="243"/>
        <v>42166.558842592589</v>
      </c>
    </row>
    <row r="3852" spans="1:20" ht="29" hidden="1" x14ac:dyDescent="0.35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240"/>
        <v>4</v>
      </c>
      <c r="P3852">
        <f t="shared" si="241"/>
        <v>9.5</v>
      </c>
      <c r="Q3852" t="s">
        <v>8316</v>
      </c>
      <c r="R3852" t="s">
        <v>8317</v>
      </c>
      <c r="S3852" s="9">
        <f t="shared" si="242"/>
        <v>41974.916006944441</v>
      </c>
      <c r="T3852" s="9">
        <f t="shared" si="243"/>
        <v>42004.916006944441</v>
      </c>
    </row>
    <row r="3853" spans="1:20" ht="43.5" hidden="1" x14ac:dyDescent="0.3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240"/>
        <v>34</v>
      </c>
      <c r="P3853">
        <f t="shared" si="241"/>
        <v>35.5</v>
      </c>
      <c r="Q3853" t="s">
        <v>8316</v>
      </c>
      <c r="R3853" t="s">
        <v>8317</v>
      </c>
      <c r="S3853" s="9">
        <f t="shared" si="242"/>
        <v>42172.23123842592</v>
      </c>
      <c r="T3853" s="9">
        <f t="shared" si="243"/>
        <v>42202.23123842592</v>
      </c>
    </row>
    <row r="3854" spans="1:20" ht="43.5" hidden="1" x14ac:dyDescent="0.3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240"/>
        <v>0</v>
      </c>
      <c r="P3854">
        <f t="shared" si="241"/>
        <v>10</v>
      </c>
      <c r="Q3854" t="s">
        <v>8316</v>
      </c>
      <c r="R3854" t="s">
        <v>8317</v>
      </c>
      <c r="S3854" s="9">
        <f t="shared" si="242"/>
        <v>42064.982361111113</v>
      </c>
      <c r="T3854" s="9">
        <f t="shared" si="243"/>
        <v>42089.940694444442</v>
      </c>
    </row>
    <row r="3855" spans="1:20" ht="29" hidden="1" x14ac:dyDescent="0.35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240"/>
        <v>0</v>
      </c>
      <c r="P3855">
        <f t="shared" si="241"/>
        <v>13</v>
      </c>
      <c r="Q3855" t="s">
        <v>8316</v>
      </c>
      <c r="R3855" t="s">
        <v>8317</v>
      </c>
      <c r="S3855" s="9">
        <f t="shared" si="242"/>
        <v>41848.631689814814</v>
      </c>
      <c r="T3855" s="9">
        <f t="shared" si="243"/>
        <v>41883.631689814814</v>
      </c>
    </row>
    <row r="3856" spans="1:20" ht="29" hidden="1" x14ac:dyDescent="0.35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240"/>
        <v>16</v>
      </c>
      <c r="P3856">
        <f t="shared" si="241"/>
        <v>89.4</v>
      </c>
      <c r="Q3856" t="s">
        <v>8316</v>
      </c>
      <c r="R3856" t="s">
        <v>8317</v>
      </c>
      <c r="S3856" s="9">
        <f t="shared" si="242"/>
        <v>42103.67659722222</v>
      </c>
      <c r="T3856" s="9">
        <f t="shared" si="243"/>
        <v>42133.67659722222</v>
      </c>
    </row>
    <row r="3857" spans="1:20" ht="43.5" hidden="1" x14ac:dyDescent="0.3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240"/>
        <v>3</v>
      </c>
      <c r="P3857">
        <f t="shared" si="241"/>
        <v>25</v>
      </c>
      <c r="Q3857" t="s">
        <v>8316</v>
      </c>
      <c r="R3857" t="s">
        <v>8317</v>
      </c>
      <c r="S3857" s="9">
        <f t="shared" si="242"/>
        <v>42059.762395833335</v>
      </c>
      <c r="T3857" s="9">
        <f t="shared" si="243"/>
        <v>42089.720729166664</v>
      </c>
    </row>
    <row r="3858" spans="1:20" ht="43.5" hidden="1" x14ac:dyDescent="0.35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240"/>
        <v>0</v>
      </c>
      <c r="P3858">
        <f t="shared" si="241"/>
        <v>1</v>
      </c>
      <c r="Q3858" t="s">
        <v>8316</v>
      </c>
      <c r="R3858" t="s">
        <v>8317</v>
      </c>
      <c r="S3858" s="9">
        <f t="shared" si="242"/>
        <v>42041.534756944442</v>
      </c>
      <c r="T3858" s="9">
        <f t="shared" si="243"/>
        <v>42071.493090277778</v>
      </c>
    </row>
    <row r="3859" spans="1:20" ht="43.5" hidden="1" x14ac:dyDescent="0.35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240"/>
        <v>5</v>
      </c>
      <c r="P3859">
        <f t="shared" si="241"/>
        <v>65</v>
      </c>
      <c r="Q3859" t="s">
        <v>8316</v>
      </c>
      <c r="R3859" t="s">
        <v>8317</v>
      </c>
      <c r="S3859" s="9">
        <f t="shared" si="242"/>
        <v>41829.528819444444</v>
      </c>
      <c r="T3859" s="9">
        <f t="shared" si="243"/>
        <v>41852.508333333331</v>
      </c>
    </row>
    <row r="3860" spans="1:20" ht="43.5" hidden="1" x14ac:dyDescent="0.35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9">
        <f t="shared" si="242"/>
        <v>42128.222731481474</v>
      </c>
      <c r="T3860" s="9">
        <f t="shared" si="243"/>
        <v>42146.666666666664</v>
      </c>
    </row>
    <row r="3861" spans="1:20" ht="43.5" hidden="1" x14ac:dyDescent="0.3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240"/>
        <v>0</v>
      </c>
      <c r="P3861">
        <f t="shared" si="241"/>
        <v>1</v>
      </c>
      <c r="Q3861" t="s">
        <v>8316</v>
      </c>
      <c r="R3861" t="s">
        <v>8317</v>
      </c>
      <c r="S3861" s="9">
        <f t="shared" si="242"/>
        <v>41789.685266203705</v>
      </c>
      <c r="T3861" s="9">
        <f t="shared" si="243"/>
        <v>41815.666666666664</v>
      </c>
    </row>
    <row r="3862" spans="1:20" ht="43.5" hidden="1" x14ac:dyDescent="0.35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240"/>
        <v>18</v>
      </c>
      <c r="P3862">
        <f t="shared" si="241"/>
        <v>81.540000000000006</v>
      </c>
      <c r="Q3862" t="s">
        <v>8316</v>
      </c>
      <c r="R3862" t="s">
        <v>8317</v>
      </c>
      <c r="S3862" s="9">
        <f t="shared" si="242"/>
        <v>41833.452662037038</v>
      </c>
      <c r="T3862" s="9">
        <f t="shared" si="243"/>
        <v>41863.452662037038</v>
      </c>
    </row>
    <row r="3863" spans="1:20" hidden="1" x14ac:dyDescent="0.35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9">
        <f t="shared" si="242"/>
        <v>41914.381678240738</v>
      </c>
      <c r="T3863" s="9">
        <f t="shared" si="243"/>
        <v>41955.699305555558</v>
      </c>
    </row>
    <row r="3864" spans="1:20" ht="29" hidden="1" x14ac:dyDescent="0.35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240"/>
        <v>0</v>
      </c>
      <c r="P3864">
        <f t="shared" si="241"/>
        <v>1</v>
      </c>
      <c r="Q3864" t="s">
        <v>8316</v>
      </c>
      <c r="R3864" t="s">
        <v>8317</v>
      </c>
      <c r="S3864" s="9">
        <f t="shared" si="242"/>
        <v>42611.052731481475</v>
      </c>
      <c r="T3864" s="9">
        <f t="shared" si="243"/>
        <v>42625.499305555553</v>
      </c>
    </row>
    <row r="3865" spans="1:20" ht="43.5" hidden="1" x14ac:dyDescent="0.35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9">
        <f t="shared" si="242"/>
        <v>42253.424826388888</v>
      </c>
      <c r="T3865" s="9">
        <f t="shared" si="243"/>
        <v>42313.466493055552</v>
      </c>
    </row>
    <row r="3866" spans="1:20" ht="43.5" hidden="1" x14ac:dyDescent="0.35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240"/>
        <v>1</v>
      </c>
      <c r="P3866">
        <f t="shared" si="241"/>
        <v>20</v>
      </c>
      <c r="Q3866" t="s">
        <v>8316</v>
      </c>
      <c r="R3866" t="s">
        <v>8317</v>
      </c>
      <c r="S3866" s="9">
        <f t="shared" si="242"/>
        <v>42295.683495370373</v>
      </c>
      <c r="T3866" s="9">
        <f t="shared" si="243"/>
        <v>42325.72516203703</v>
      </c>
    </row>
    <row r="3867" spans="1:20" ht="43.5" hidden="1" x14ac:dyDescent="0.3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240"/>
        <v>27</v>
      </c>
      <c r="P3867">
        <f t="shared" si="241"/>
        <v>46.43</v>
      </c>
      <c r="Q3867" t="s">
        <v>8316</v>
      </c>
      <c r="R3867" t="s">
        <v>8317</v>
      </c>
      <c r="S3867" s="9">
        <f t="shared" si="242"/>
        <v>41841.44326388889</v>
      </c>
      <c r="T3867" s="9">
        <f t="shared" si="243"/>
        <v>41881.020833333328</v>
      </c>
    </row>
    <row r="3868" spans="1:20" ht="29" hidden="1" x14ac:dyDescent="0.35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240"/>
        <v>1</v>
      </c>
      <c r="P3868">
        <f t="shared" si="241"/>
        <v>5.5</v>
      </c>
      <c r="Q3868" t="s">
        <v>8316</v>
      </c>
      <c r="R3868" t="s">
        <v>8317</v>
      </c>
      <c r="S3868" s="9">
        <f t="shared" si="242"/>
        <v>42402.738668981481</v>
      </c>
      <c r="T3868" s="9">
        <f t="shared" si="243"/>
        <v>42451.936805555553</v>
      </c>
    </row>
    <row r="3869" spans="1:20" ht="43.5" hidden="1" x14ac:dyDescent="0.3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240"/>
        <v>13</v>
      </c>
      <c r="P3869">
        <f t="shared" si="241"/>
        <v>50.2</v>
      </c>
      <c r="Q3869" t="s">
        <v>8316</v>
      </c>
      <c r="R3869" t="s">
        <v>8317</v>
      </c>
      <c r="S3869" s="9">
        <f t="shared" si="242"/>
        <v>42509.605775462966</v>
      </c>
      <c r="T3869" s="9">
        <f t="shared" si="243"/>
        <v>42539.605775462966</v>
      </c>
    </row>
    <row r="3870" spans="1:20" hidden="1" x14ac:dyDescent="0.35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240"/>
        <v>0</v>
      </c>
      <c r="P3870">
        <f t="shared" si="241"/>
        <v>10</v>
      </c>
      <c r="Q3870" t="s">
        <v>8316</v>
      </c>
      <c r="R3870" t="s">
        <v>8358</v>
      </c>
      <c r="S3870" s="9">
        <f t="shared" si="242"/>
        <v>41865.45144675926</v>
      </c>
      <c r="T3870" s="9">
        <f t="shared" si="243"/>
        <v>41890.45144675926</v>
      </c>
    </row>
    <row r="3871" spans="1:20" ht="29" hidden="1" x14ac:dyDescent="0.35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240"/>
        <v>3</v>
      </c>
      <c r="P3871">
        <f t="shared" si="241"/>
        <v>30.13</v>
      </c>
      <c r="Q3871" t="s">
        <v>8316</v>
      </c>
      <c r="R3871" t="s">
        <v>8358</v>
      </c>
      <c r="S3871" s="9">
        <f t="shared" si="242"/>
        <v>42047.516111111108</v>
      </c>
      <c r="T3871" s="9">
        <f t="shared" si="243"/>
        <v>42076.924305555549</v>
      </c>
    </row>
    <row r="3872" spans="1:20" ht="43.5" hidden="1" x14ac:dyDescent="0.35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9">
        <f t="shared" si="242"/>
        <v>41792.963865740741</v>
      </c>
      <c r="T3872" s="9">
        <f t="shared" si="243"/>
        <v>41822.963865740741</v>
      </c>
    </row>
    <row r="3873" spans="1:20" ht="29" hidden="1" x14ac:dyDescent="0.35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240"/>
        <v>3</v>
      </c>
      <c r="P3873">
        <f t="shared" si="241"/>
        <v>13.33</v>
      </c>
      <c r="Q3873" t="s">
        <v>8316</v>
      </c>
      <c r="R3873" t="s">
        <v>8358</v>
      </c>
      <c r="S3873" s="9">
        <f t="shared" si="242"/>
        <v>42763.572337962956</v>
      </c>
      <c r="T3873" s="9">
        <f t="shared" si="243"/>
        <v>42823.530671296299</v>
      </c>
    </row>
    <row r="3874" spans="1:20" ht="43.5" hidden="1" x14ac:dyDescent="0.35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9">
        <f t="shared" si="242"/>
        <v>42179.9374537037</v>
      </c>
      <c r="T3874" s="9">
        <f t="shared" si="243"/>
        <v>42229.9374537037</v>
      </c>
    </row>
    <row r="3875" spans="1:20" ht="43.5" hidden="1" x14ac:dyDescent="0.35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9">
        <f t="shared" si="242"/>
        <v>42255.487673611111</v>
      </c>
      <c r="T3875" s="9">
        <f t="shared" si="243"/>
        <v>42285.487673611111</v>
      </c>
    </row>
    <row r="3876" spans="1:20" ht="43.5" hidden="1" x14ac:dyDescent="0.35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9">
        <f t="shared" si="242"/>
        <v>42006.808124999996</v>
      </c>
      <c r="T3876" s="9">
        <f t="shared" si="243"/>
        <v>42027.833333333336</v>
      </c>
    </row>
    <row r="3877" spans="1:20" ht="43.5" hidden="1" x14ac:dyDescent="0.3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9">
        <f t="shared" si="242"/>
        <v>42615.138483796291</v>
      </c>
      <c r="T3877" s="9">
        <f t="shared" si="243"/>
        <v>42616.208333333336</v>
      </c>
    </row>
    <row r="3878" spans="1:20" ht="43.5" hidden="1" x14ac:dyDescent="0.35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240"/>
        <v>53</v>
      </c>
      <c r="P3878">
        <f t="shared" si="241"/>
        <v>44.76</v>
      </c>
      <c r="Q3878" t="s">
        <v>8316</v>
      </c>
      <c r="R3878" t="s">
        <v>8358</v>
      </c>
      <c r="S3878" s="9">
        <f t="shared" si="242"/>
        <v>42372.415833333333</v>
      </c>
      <c r="T3878" s="9">
        <f t="shared" si="243"/>
        <v>42402.415833333333</v>
      </c>
    </row>
    <row r="3879" spans="1:20" ht="43.5" hidden="1" x14ac:dyDescent="0.35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240"/>
        <v>5</v>
      </c>
      <c r="P3879">
        <f t="shared" si="241"/>
        <v>88.64</v>
      </c>
      <c r="Q3879" t="s">
        <v>8316</v>
      </c>
      <c r="R3879" t="s">
        <v>8358</v>
      </c>
      <c r="S3879" s="9">
        <f t="shared" si="242"/>
        <v>42682.469351851854</v>
      </c>
      <c r="T3879" s="9">
        <f t="shared" si="243"/>
        <v>42712.469351851854</v>
      </c>
    </row>
    <row r="3880" spans="1:20" ht="43.5" hidden="1" x14ac:dyDescent="0.3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240"/>
        <v>0</v>
      </c>
      <c r="P3880">
        <f t="shared" si="241"/>
        <v>10</v>
      </c>
      <c r="Q3880" t="s">
        <v>8316</v>
      </c>
      <c r="R3880" t="s">
        <v>8358</v>
      </c>
      <c r="S3880" s="9">
        <f t="shared" si="242"/>
        <v>42154.610486111109</v>
      </c>
      <c r="T3880" s="9">
        <f t="shared" si="243"/>
        <v>42184.957638888889</v>
      </c>
    </row>
    <row r="3881" spans="1:20" ht="43.5" hidden="1" x14ac:dyDescent="0.3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9">
        <f t="shared" si="242"/>
        <v>41999.652731481481</v>
      </c>
      <c r="T3881" s="9">
        <f t="shared" si="243"/>
        <v>42029.652731481481</v>
      </c>
    </row>
    <row r="3882" spans="1:20" ht="43.5" hidden="1" x14ac:dyDescent="0.3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240"/>
        <v>13</v>
      </c>
      <c r="P3882">
        <f t="shared" si="241"/>
        <v>57.65</v>
      </c>
      <c r="Q3882" t="s">
        <v>8316</v>
      </c>
      <c r="R3882" t="s">
        <v>8358</v>
      </c>
      <c r="S3882" s="9">
        <f t="shared" si="242"/>
        <v>41815.606712962959</v>
      </c>
      <c r="T3882" s="9">
        <f t="shared" si="243"/>
        <v>41850.75</v>
      </c>
    </row>
    <row r="3883" spans="1:20" ht="29" hidden="1" x14ac:dyDescent="0.35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9">
        <f t="shared" si="242"/>
        <v>42755.810173611106</v>
      </c>
      <c r="T3883" s="9">
        <f t="shared" si="243"/>
        <v>42785.810173611106</v>
      </c>
    </row>
    <row r="3884" spans="1:20" ht="43.5" hidden="1" x14ac:dyDescent="0.3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9">
        <f t="shared" si="242"/>
        <v>42373.77511574074</v>
      </c>
      <c r="T3884" s="9">
        <f t="shared" si="243"/>
        <v>42400.752083333333</v>
      </c>
    </row>
    <row r="3885" spans="1:20" ht="43.5" hidden="1" x14ac:dyDescent="0.3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9">
        <f t="shared" si="242"/>
        <v>41854.394317129627</v>
      </c>
      <c r="T3885" s="9">
        <f t="shared" si="243"/>
        <v>41884.394317129627</v>
      </c>
    </row>
    <row r="3886" spans="1:20" ht="29" hidden="1" x14ac:dyDescent="0.3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9">
        <f t="shared" si="242"/>
        <v>42065.583240740736</v>
      </c>
      <c r="T3886" s="9">
        <f t="shared" si="243"/>
        <v>42090.541574074072</v>
      </c>
    </row>
    <row r="3887" spans="1:20" ht="43.5" hidden="1" x14ac:dyDescent="0.3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9">
        <f t="shared" si="242"/>
        <v>42469.742951388886</v>
      </c>
      <c r="T3887" s="9">
        <f t="shared" si="243"/>
        <v>42499.742951388886</v>
      </c>
    </row>
    <row r="3888" spans="1:20" hidden="1" x14ac:dyDescent="0.35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9">
        <f t="shared" si="242"/>
        <v>41954.019699074073</v>
      </c>
      <c r="T3888" s="9">
        <f t="shared" si="243"/>
        <v>41984.019699074073</v>
      </c>
    </row>
    <row r="3889" spans="1:20" ht="43.5" hidden="1" x14ac:dyDescent="0.3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240"/>
        <v>2</v>
      </c>
      <c r="P3889">
        <f t="shared" si="241"/>
        <v>17.5</v>
      </c>
      <c r="Q3889" t="s">
        <v>8316</v>
      </c>
      <c r="R3889" t="s">
        <v>8358</v>
      </c>
      <c r="S3889" s="9">
        <f t="shared" si="242"/>
        <v>42079.649641203701</v>
      </c>
      <c r="T3889" s="9">
        <f t="shared" si="243"/>
        <v>42125.708333333336</v>
      </c>
    </row>
    <row r="3890" spans="1:20" ht="43.5" hidden="1" x14ac:dyDescent="0.3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240"/>
        <v>27</v>
      </c>
      <c r="P3890">
        <f t="shared" si="241"/>
        <v>38.71</v>
      </c>
      <c r="Q3890" t="s">
        <v>8316</v>
      </c>
      <c r="R3890" t="s">
        <v>8317</v>
      </c>
      <c r="S3890" s="9">
        <f t="shared" si="242"/>
        <v>42762.337476851848</v>
      </c>
      <c r="T3890" s="9">
        <f t="shared" si="243"/>
        <v>42792.337476851848</v>
      </c>
    </row>
    <row r="3891" spans="1:20" ht="43.5" hidden="1" x14ac:dyDescent="0.3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240"/>
        <v>1</v>
      </c>
      <c r="P3891">
        <f t="shared" si="241"/>
        <v>13.11</v>
      </c>
      <c r="Q3891" t="s">
        <v>8316</v>
      </c>
      <c r="R3891" t="s">
        <v>8317</v>
      </c>
      <c r="S3891" s="9">
        <f t="shared" si="242"/>
        <v>41976.796643518515</v>
      </c>
      <c r="T3891" s="9">
        <f t="shared" si="243"/>
        <v>42008.768055555549</v>
      </c>
    </row>
    <row r="3892" spans="1:20" ht="43.5" hidden="1" x14ac:dyDescent="0.3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240"/>
        <v>17</v>
      </c>
      <c r="P3892">
        <f t="shared" si="241"/>
        <v>315.5</v>
      </c>
      <c r="Q3892" t="s">
        <v>8316</v>
      </c>
      <c r="R3892" t="s">
        <v>8317</v>
      </c>
      <c r="S3892" s="9">
        <f t="shared" si="242"/>
        <v>42171.55027777778</v>
      </c>
      <c r="T3892" s="9">
        <f t="shared" si="243"/>
        <v>42231.55027777778</v>
      </c>
    </row>
    <row r="3893" spans="1:20" ht="29" hidden="1" x14ac:dyDescent="0.35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240"/>
        <v>33</v>
      </c>
      <c r="P3893">
        <f t="shared" si="241"/>
        <v>37.14</v>
      </c>
      <c r="Q3893" t="s">
        <v>8316</v>
      </c>
      <c r="R3893" t="s">
        <v>8317</v>
      </c>
      <c r="S3893" s="9">
        <f t="shared" si="242"/>
        <v>42055.924120370364</v>
      </c>
      <c r="T3893" s="9">
        <f t="shared" si="243"/>
        <v>42085.999305555553</v>
      </c>
    </row>
    <row r="3894" spans="1:20" ht="43.5" hidden="1" x14ac:dyDescent="0.3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9">
        <f t="shared" si="242"/>
        <v>41867.443946759253</v>
      </c>
      <c r="T3894" s="9">
        <f t="shared" si="243"/>
        <v>41875.083333333328</v>
      </c>
    </row>
    <row r="3895" spans="1:20" ht="43.5" hidden="1" x14ac:dyDescent="0.3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240"/>
        <v>22</v>
      </c>
      <c r="P3895">
        <f t="shared" si="241"/>
        <v>128.27000000000001</v>
      </c>
      <c r="Q3895" t="s">
        <v>8316</v>
      </c>
      <c r="R3895" t="s">
        <v>8317</v>
      </c>
      <c r="S3895" s="9">
        <f t="shared" si="242"/>
        <v>41779.449537037035</v>
      </c>
      <c r="T3895" s="9">
        <f t="shared" si="243"/>
        <v>41821.041666666664</v>
      </c>
    </row>
    <row r="3896" spans="1:20" ht="43.5" hidden="1" x14ac:dyDescent="0.3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240"/>
        <v>3</v>
      </c>
      <c r="P3896">
        <f t="shared" si="241"/>
        <v>47.27</v>
      </c>
      <c r="Q3896" t="s">
        <v>8316</v>
      </c>
      <c r="R3896" t="s">
        <v>8317</v>
      </c>
      <c r="S3896" s="9">
        <f t="shared" si="242"/>
        <v>42679.750138888885</v>
      </c>
      <c r="T3896" s="9">
        <f t="shared" si="243"/>
        <v>42709.999305555553</v>
      </c>
    </row>
    <row r="3897" spans="1:20" ht="43.5" hidden="1" x14ac:dyDescent="0.3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9">
        <f t="shared" si="242"/>
        <v>42032.041875000003</v>
      </c>
      <c r="T3897" s="9">
        <f t="shared" si="243"/>
        <v>42063.041875000003</v>
      </c>
    </row>
    <row r="3898" spans="1:20" ht="43.5" hidden="1" x14ac:dyDescent="0.3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240"/>
        <v>11</v>
      </c>
      <c r="P3898">
        <f t="shared" si="241"/>
        <v>42.5</v>
      </c>
      <c r="Q3898" t="s">
        <v>8316</v>
      </c>
      <c r="R3898" t="s">
        <v>8317</v>
      </c>
      <c r="S3898" s="9">
        <f t="shared" si="242"/>
        <v>41792.983541666668</v>
      </c>
      <c r="T3898" s="9">
        <f t="shared" si="243"/>
        <v>41806.983541666668</v>
      </c>
    </row>
    <row r="3899" spans="1:20" ht="43.5" hidden="1" x14ac:dyDescent="0.3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240"/>
        <v>18</v>
      </c>
      <c r="P3899">
        <f t="shared" si="241"/>
        <v>44</v>
      </c>
      <c r="Q3899" t="s">
        <v>8316</v>
      </c>
      <c r="R3899" t="s">
        <v>8317</v>
      </c>
      <c r="S3899" s="9">
        <f t="shared" si="242"/>
        <v>41982.665312499994</v>
      </c>
      <c r="T3899" s="9">
        <f t="shared" si="243"/>
        <v>42012.665312499994</v>
      </c>
    </row>
    <row r="3900" spans="1:20" ht="58" hidden="1" x14ac:dyDescent="0.35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240"/>
        <v>33</v>
      </c>
      <c r="P3900">
        <f t="shared" si="241"/>
        <v>50.88</v>
      </c>
      <c r="Q3900" t="s">
        <v>8316</v>
      </c>
      <c r="R3900" t="s">
        <v>8317</v>
      </c>
      <c r="S3900" s="9">
        <f t="shared" si="242"/>
        <v>42193.273958333331</v>
      </c>
      <c r="T3900" s="9">
        <f t="shared" si="243"/>
        <v>42233.458333333336</v>
      </c>
    </row>
    <row r="3901" spans="1:20" ht="29" hidden="1" x14ac:dyDescent="0.3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240"/>
        <v>1</v>
      </c>
      <c r="P3901">
        <f t="shared" si="241"/>
        <v>62.5</v>
      </c>
      <c r="Q3901" t="s">
        <v>8316</v>
      </c>
      <c r="R3901" t="s">
        <v>8317</v>
      </c>
      <c r="S3901" s="9">
        <f t="shared" si="242"/>
        <v>41843.566678240742</v>
      </c>
      <c r="T3901" s="9">
        <f t="shared" si="243"/>
        <v>41863.566678240742</v>
      </c>
    </row>
    <row r="3902" spans="1:20" ht="29" hidden="1" x14ac:dyDescent="0.3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240"/>
        <v>5</v>
      </c>
      <c r="P3902">
        <f t="shared" si="241"/>
        <v>27</v>
      </c>
      <c r="Q3902" t="s">
        <v>8316</v>
      </c>
      <c r="R3902" t="s">
        <v>8317</v>
      </c>
      <c r="S3902" s="9">
        <f t="shared" si="242"/>
        <v>42135.884155092594</v>
      </c>
      <c r="T3902" s="9">
        <f t="shared" si="243"/>
        <v>42165.884155092594</v>
      </c>
    </row>
    <row r="3903" spans="1:20" ht="43.5" hidden="1" x14ac:dyDescent="0.3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240"/>
        <v>1</v>
      </c>
      <c r="P3903">
        <f t="shared" si="241"/>
        <v>25</v>
      </c>
      <c r="Q3903" t="s">
        <v>8316</v>
      </c>
      <c r="R3903" t="s">
        <v>8317</v>
      </c>
      <c r="S3903" s="9">
        <f t="shared" si="242"/>
        <v>42317.618043981478</v>
      </c>
      <c r="T3903" s="9">
        <f t="shared" si="243"/>
        <v>42357.618043981478</v>
      </c>
    </row>
    <row r="3904" spans="1:20" ht="43.5" hidden="1" x14ac:dyDescent="0.3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240"/>
        <v>49</v>
      </c>
      <c r="P3904">
        <f t="shared" si="241"/>
        <v>47.26</v>
      </c>
      <c r="Q3904" t="s">
        <v>8316</v>
      </c>
      <c r="R3904" t="s">
        <v>8317</v>
      </c>
      <c r="S3904" s="9">
        <f t="shared" si="242"/>
        <v>42663.259745370371</v>
      </c>
      <c r="T3904" s="9">
        <f t="shared" si="243"/>
        <v>42688.301412037035</v>
      </c>
    </row>
    <row r="3905" spans="1:20" ht="43.5" hidden="1" x14ac:dyDescent="0.3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9">
        <f t="shared" si="242"/>
        <v>42185.802835648145</v>
      </c>
      <c r="T3905" s="9">
        <f t="shared" si="243"/>
        <v>42230.609722222223</v>
      </c>
    </row>
    <row r="3906" spans="1:20" hidden="1" x14ac:dyDescent="0.35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ref="O3906:O3969" si="244">ROUND((E3906/D3906)*100,0)</f>
        <v>0</v>
      </c>
      <c r="P3906">
        <f t="shared" ref="P3906:P3969" si="245">ROUND(E3906/L3906,2)</f>
        <v>1.5</v>
      </c>
      <c r="Q3906" t="s">
        <v>8316</v>
      </c>
      <c r="R3906" t="s">
        <v>8317</v>
      </c>
      <c r="S3906" s="9">
        <f t="shared" si="242"/>
        <v>42095.020833333336</v>
      </c>
      <c r="T3906" s="9">
        <f t="shared" si="243"/>
        <v>42109.00277777778</v>
      </c>
    </row>
    <row r="3907" spans="1:20" ht="43.5" hidden="1" x14ac:dyDescent="0.3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si="244"/>
        <v>12</v>
      </c>
      <c r="P3907">
        <f t="shared" si="245"/>
        <v>24.71</v>
      </c>
      <c r="Q3907" t="s">
        <v>8316</v>
      </c>
      <c r="R3907" t="s">
        <v>8317</v>
      </c>
      <c r="S3907" s="9">
        <f t="shared" ref="S3907:S3970" si="246">(J3907/86400)+25569+(-5/24)</f>
        <v>42124.415543981479</v>
      </c>
      <c r="T3907" s="9">
        <f t="shared" ref="T3907:T3970" si="247">(I3907/86400)+25569+(-5/24)</f>
        <v>42166.749999999993</v>
      </c>
    </row>
    <row r="3908" spans="1:20" ht="43.5" hidden="1" x14ac:dyDescent="0.3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244"/>
        <v>67</v>
      </c>
      <c r="P3908">
        <f t="shared" si="245"/>
        <v>63.13</v>
      </c>
      <c r="Q3908" t="s">
        <v>8316</v>
      </c>
      <c r="R3908" t="s">
        <v>8317</v>
      </c>
      <c r="S3908" s="9">
        <f t="shared" si="246"/>
        <v>42143.709409722222</v>
      </c>
      <c r="T3908" s="9">
        <f t="shared" si="247"/>
        <v>42181.350694444445</v>
      </c>
    </row>
    <row r="3909" spans="1:20" ht="29" hidden="1" x14ac:dyDescent="0.3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244"/>
        <v>15</v>
      </c>
      <c r="P3909">
        <f t="shared" si="245"/>
        <v>38.25</v>
      </c>
      <c r="Q3909" t="s">
        <v>8316</v>
      </c>
      <c r="R3909" t="s">
        <v>8317</v>
      </c>
      <c r="S3909" s="9">
        <f t="shared" si="246"/>
        <v>41906.611180555556</v>
      </c>
      <c r="T3909" s="9">
        <f t="shared" si="247"/>
        <v>41938.630555555552</v>
      </c>
    </row>
    <row r="3910" spans="1:20" ht="43.5" hidden="1" x14ac:dyDescent="0.3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244"/>
        <v>9</v>
      </c>
      <c r="P3910">
        <f t="shared" si="245"/>
        <v>16.25</v>
      </c>
      <c r="Q3910" t="s">
        <v>8316</v>
      </c>
      <c r="R3910" t="s">
        <v>8317</v>
      </c>
      <c r="S3910" s="9">
        <f t="shared" si="246"/>
        <v>41833.927037037036</v>
      </c>
      <c r="T3910" s="9">
        <f t="shared" si="247"/>
        <v>41848.927037037036</v>
      </c>
    </row>
    <row r="3911" spans="1:20" ht="43.5" hidden="1" x14ac:dyDescent="0.3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244"/>
        <v>0</v>
      </c>
      <c r="P3911">
        <f t="shared" si="245"/>
        <v>33.75</v>
      </c>
      <c r="Q3911" t="s">
        <v>8316</v>
      </c>
      <c r="R3911" t="s">
        <v>8317</v>
      </c>
      <c r="S3911" s="9">
        <f t="shared" si="246"/>
        <v>41863.150949074072</v>
      </c>
      <c r="T3911" s="9">
        <f t="shared" si="247"/>
        <v>41893.150949074072</v>
      </c>
    </row>
    <row r="3912" spans="1:20" ht="43.5" hidden="1" x14ac:dyDescent="0.3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244"/>
        <v>3</v>
      </c>
      <c r="P3912">
        <f t="shared" si="245"/>
        <v>61.67</v>
      </c>
      <c r="Q3912" t="s">
        <v>8316</v>
      </c>
      <c r="R3912" t="s">
        <v>8317</v>
      </c>
      <c r="S3912" s="9">
        <f t="shared" si="246"/>
        <v>42224.548576388886</v>
      </c>
      <c r="T3912" s="9">
        <f t="shared" si="247"/>
        <v>42254.548576388886</v>
      </c>
    </row>
    <row r="3913" spans="1:20" ht="43.5" hidden="1" x14ac:dyDescent="0.3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244"/>
        <v>37</v>
      </c>
      <c r="P3913">
        <f t="shared" si="245"/>
        <v>83.14</v>
      </c>
      <c r="Q3913" t="s">
        <v>8316</v>
      </c>
      <c r="R3913" t="s">
        <v>8317</v>
      </c>
      <c r="S3913" s="9">
        <f t="shared" si="246"/>
        <v>41939.603900462964</v>
      </c>
      <c r="T3913" s="9">
        <f t="shared" si="247"/>
        <v>41969.645567129628</v>
      </c>
    </row>
    <row r="3914" spans="1:20" ht="43.5" hidden="1" x14ac:dyDescent="0.3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244"/>
        <v>0</v>
      </c>
      <c r="P3914">
        <f t="shared" si="245"/>
        <v>1</v>
      </c>
      <c r="Q3914" t="s">
        <v>8316</v>
      </c>
      <c r="R3914" t="s">
        <v>8317</v>
      </c>
      <c r="S3914" s="9">
        <f t="shared" si="246"/>
        <v>42059.061689814807</v>
      </c>
      <c r="T3914" s="9">
        <f t="shared" si="247"/>
        <v>42118.982638888883</v>
      </c>
    </row>
    <row r="3915" spans="1:20" ht="43.5" hidden="1" x14ac:dyDescent="0.3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244"/>
        <v>10</v>
      </c>
      <c r="P3915">
        <f t="shared" si="245"/>
        <v>142.86000000000001</v>
      </c>
      <c r="Q3915" t="s">
        <v>8316</v>
      </c>
      <c r="R3915" t="s">
        <v>8317</v>
      </c>
      <c r="S3915" s="9">
        <f t="shared" si="246"/>
        <v>42308.002881944441</v>
      </c>
      <c r="T3915" s="9">
        <f t="shared" si="247"/>
        <v>42338.044548611106</v>
      </c>
    </row>
    <row r="3916" spans="1:20" ht="43.5" hidden="1" x14ac:dyDescent="0.3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244"/>
        <v>36</v>
      </c>
      <c r="P3916">
        <f t="shared" si="245"/>
        <v>33.67</v>
      </c>
      <c r="Q3916" t="s">
        <v>8316</v>
      </c>
      <c r="R3916" t="s">
        <v>8317</v>
      </c>
      <c r="S3916" s="9">
        <f t="shared" si="246"/>
        <v>42114.610601851855</v>
      </c>
      <c r="T3916" s="9">
        <f t="shared" si="247"/>
        <v>42134.749305555553</v>
      </c>
    </row>
    <row r="3917" spans="1:20" ht="43.5" hidden="1" x14ac:dyDescent="0.3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244"/>
        <v>0</v>
      </c>
      <c r="P3917">
        <f t="shared" si="245"/>
        <v>5</v>
      </c>
      <c r="Q3917" t="s">
        <v>8316</v>
      </c>
      <c r="R3917" t="s">
        <v>8317</v>
      </c>
      <c r="S3917" s="9">
        <f t="shared" si="246"/>
        <v>42492.776724537034</v>
      </c>
      <c r="T3917" s="9">
        <f t="shared" si="247"/>
        <v>42522.776724537034</v>
      </c>
    </row>
    <row r="3918" spans="1:20" ht="43.5" hidden="1" x14ac:dyDescent="0.3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9">
        <f t="shared" si="246"/>
        <v>42494.263333333329</v>
      </c>
      <c r="T3918" s="9">
        <f t="shared" si="247"/>
        <v>42524.263333333329</v>
      </c>
    </row>
    <row r="3919" spans="1:20" ht="43.5" hidden="1" x14ac:dyDescent="0.3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244"/>
        <v>0</v>
      </c>
      <c r="P3919">
        <f t="shared" si="245"/>
        <v>10</v>
      </c>
      <c r="Q3919" t="s">
        <v>8316</v>
      </c>
      <c r="R3919" t="s">
        <v>8317</v>
      </c>
      <c r="S3919" s="9">
        <f t="shared" si="246"/>
        <v>41863.318993055553</v>
      </c>
      <c r="T3919" s="9">
        <f t="shared" si="247"/>
        <v>41893.318993055553</v>
      </c>
    </row>
    <row r="3920" spans="1:20" ht="43.5" hidden="1" x14ac:dyDescent="0.3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244"/>
        <v>0</v>
      </c>
      <c r="P3920">
        <f t="shared" si="245"/>
        <v>40</v>
      </c>
      <c r="Q3920" t="s">
        <v>8316</v>
      </c>
      <c r="R3920" t="s">
        <v>8317</v>
      </c>
      <c r="S3920" s="9">
        <f t="shared" si="246"/>
        <v>41843.456284722219</v>
      </c>
      <c r="T3920" s="9">
        <f t="shared" si="247"/>
        <v>41855.458333333328</v>
      </c>
    </row>
    <row r="3921" spans="1:20" ht="43.5" hidden="1" x14ac:dyDescent="0.3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244"/>
        <v>2</v>
      </c>
      <c r="P3921">
        <f t="shared" si="245"/>
        <v>30</v>
      </c>
      <c r="Q3921" t="s">
        <v>8316</v>
      </c>
      <c r="R3921" t="s">
        <v>8317</v>
      </c>
      <c r="S3921" s="9">
        <f t="shared" si="246"/>
        <v>42358.476539351854</v>
      </c>
      <c r="T3921" s="9">
        <f t="shared" si="247"/>
        <v>42386.791666666664</v>
      </c>
    </row>
    <row r="3922" spans="1:20" ht="43.5" hidden="1" x14ac:dyDescent="0.3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244"/>
        <v>5</v>
      </c>
      <c r="P3922">
        <f t="shared" si="245"/>
        <v>45</v>
      </c>
      <c r="Q3922" t="s">
        <v>8316</v>
      </c>
      <c r="R3922" t="s">
        <v>8317</v>
      </c>
      <c r="S3922" s="9">
        <f t="shared" si="246"/>
        <v>42657.178935185184</v>
      </c>
      <c r="T3922" s="9">
        <f t="shared" si="247"/>
        <v>42687.220601851848</v>
      </c>
    </row>
    <row r="3923" spans="1:20" ht="43.5" hidden="1" x14ac:dyDescent="0.3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9">
        <f t="shared" si="246"/>
        <v>41926.333969907406</v>
      </c>
      <c r="T3923" s="9">
        <f t="shared" si="247"/>
        <v>41938.541666666664</v>
      </c>
    </row>
    <row r="3924" spans="1:20" ht="43.5" hidden="1" x14ac:dyDescent="0.3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244"/>
        <v>8</v>
      </c>
      <c r="P3924">
        <f t="shared" si="245"/>
        <v>10.17</v>
      </c>
      <c r="Q3924" t="s">
        <v>8316</v>
      </c>
      <c r="R3924" t="s">
        <v>8317</v>
      </c>
      <c r="S3924" s="9">
        <f t="shared" si="246"/>
        <v>42020.560300925928</v>
      </c>
      <c r="T3924" s="9">
        <f t="shared" si="247"/>
        <v>42065.749999999993</v>
      </c>
    </row>
    <row r="3925" spans="1:20" ht="43.5" hidden="1" x14ac:dyDescent="0.3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244"/>
        <v>12</v>
      </c>
      <c r="P3925">
        <f t="shared" si="245"/>
        <v>81.41</v>
      </c>
      <c r="Q3925" t="s">
        <v>8316</v>
      </c>
      <c r="R3925" t="s">
        <v>8317</v>
      </c>
      <c r="S3925" s="9">
        <f t="shared" si="246"/>
        <v>42075.771655092591</v>
      </c>
      <c r="T3925" s="9">
        <f t="shared" si="247"/>
        <v>42103.771655092591</v>
      </c>
    </row>
    <row r="3926" spans="1:20" ht="43.5" hidden="1" x14ac:dyDescent="0.3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244"/>
        <v>15</v>
      </c>
      <c r="P3926">
        <f t="shared" si="245"/>
        <v>57.25</v>
      </c>
      <c r="Q3926" t="s">
        <v>8316</v>
      </c>
      <c r="R3926" t="s">
        <v>8317</v>
      </c>
      <c r="S3926" s="9">
        <f t="shared" si="246"/>
        <v>41786.751412037032</v>
      </c>
      <c r="T3926" s="9">
        <f t="shared" si="247"/>
        <v>41816.751412037032</v>
      </c>
    </row>
    <row r="3927" spans="1:20" ht="43.5" hidden="1" x14ac:dyDescent="0.3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9">
        <f t="shared" si="246"/>
        <v>41820.662488425922</v>
      </c>
      <c r="T3927" s="9">
        <f t="shared" si="247"/>
        <v>41850.662488425922</v>
      </c>
    </row>
    <row r="3928" spans="1:20" ht="29" hidden="1" x14ac:dyDescent="0.3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244"/>
        <v>0</v>
      </c>
      <c r="P3928">
        <f t="shared" si="245"/>
        <v>15</v>
      </c>
      <c r="Q3928" t="s">
        <v>8316</v>
      </c>
      <c r="R3928" t="s">
        <v>8317</v>
      </c>
      <c r="S3928" s="9">
        <f t="shared" si="246"/>
        <v>41969.876712962963</v>
      </c>
      <c r="T3928" s="9">
        <f t="shared" si="247"/>
        <v>41999.876712962963</v>
      </c>
    </row>
    <row r="3929" spans="1:20" ht="43.5" hidden="1" x14ac:dyDescent="0.3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9">
        <f t="shared" si="246"/>
        <v>41830.059074074074</v>
      </c>
      <c r="T3929" s="9">
        <f t="shared" si="247"/>
        <v>41860.059074074074</v>
      </c>
    </row>
    <row r="3930" spans="1:20" ht="43.5" hidden="1" x14ac:dyDescent="0.3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244"/>
        <v>13</v>
      </c>
      <c r="P3930">
        <f t="shared" si="245"/>
        <v>93</v>
      </c>
      <c r="Q3930" t="s">
        <v>8316</v>
      </c>
      <c r="R3930" t="s">
        <v>8317</v>
      </c>
      <c r="S3930" s="9">
        <f t="shared" si="246"/>
        <v>42265.474849537037</v>
      </c>
      <c r="T3930" s="9">
        <f t="shared" si="247"/>
        <v>42292.999305555553</v>
      </c>
    </row>
    <row r="3931" spans="1:20" ht="43.5" hidden="1" x14ac:dyDescent="0.3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244"/>
        <v>2</v>
      </c>
      <c r="P3931">
        <f t="shared" si="245"/>
        <v>32.36</v>
      </c>
      <c r="Q3931" t="s">
        <v>8316</v>
      </c>
      <c r="R3931" t="s">
        <v>8317</v>
      </c>
      <c r="S3931" s="9">
        <f t="shared" si="246"/>
        <v>42601.618807870364</v>
      </c>
      <c r="T3931" s="9">
        <f t="shared" si="247"/>
        <v>42631.618807870364</v>
      </c>
    </row>
    <row r="3932" spans="1:20" ht="43.5" hidden="1" x14ac:dyDescent="0.3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9">
        <f t="shared" si="246"/>
        <v>42433.13041666666</v>
      </c>
      <c r="T3932" s="9">
        <f t="shared" si="247"/>
        <v>42461.041666666664</v>
      </c>
    </row>
    <row r="3933" spans="1:20" ht="43.5" hidden="1" x14ac:dyDescent="0.3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9">
        <f t="shared" si="246"/>
        <v>42227.943368055552</v>
      </c>
      <c r="T3933" s="9">
        <f t="shared" si="247"/>
        <v>42252.943368055552</v>
      </c>
    </row>
    <row r="3934" spans="1:20" ht="43.5" hidden="1" x14ac:dyDescent="0.3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244"/>
        <v>0</v>
      </c>
      <c r="P3934">
        <f t="shared" si="245"/>
        <v>1</v>
      </c>
      <c r="Q3934" t="s">
        <v>8316</v>
      </c>
      <c r="R3934" t="s">
        <v>8317</v>
      </c>
      <c r="S3934" s="9">
        <f t="shared" si="246"/>
        <v>42414.960231481477</v>
      </c>
      <c r="T3934" s="9">
        <f t="shared" si="247"/>
        <v>42444.918564814812</v>
      </c>
    </row>
    <row r="3935" spans="1:20" ht="43.5" hidden="1" x14ac:dyDescent="0.3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244"/>
        <v>16</v>
      </c>
      <c r="P3935">
        <f t="shared" si="245"/>
        <v>91.83</v>
      </c>
      <c r="Q3935" t="s">
        <v>8316</v>
      </c>
      <c r="R3935" t="s">
        <v>8317</v>
      </c>
      <c r="S3935" s="9">
        <f t="shared" si="246"/>
        <v>42538.759976851848</v>
      </c>
      <c r="T3935" s="9">
        <f t="shared" si="247"/>
        <v>42567.821527777771</v>
      </c>
    </row>
    <row r="3936" spans="1:20" ht="43.5" hidden="1" x14ac:dyDescent="0.3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244"/>
        <v>11</v>
      </c>
      <c r="P3936">
        <f t="shared" si="245"/>
        <v>45.83</v>
      </c>
      <c r="Q3936" t="s">
        <v>8316</v>
      </c>
      <c r="R3936" t="s">
        <v>8317</v>
      </c>
      <c r="S3936" s="9">
        <f t="shared" si="246"/>
        <v>42233.463414351849</v>
      </c>
      <c r="T3936" s="9">
        <f t="shared" si="247"/>
        <v>42278.333333333336</v>
      </c>
    </row>
    <row r="3937" spans="1:20" ht="58" hidden="1" x14ac:dyDescent="0.35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244"/>
        <v>44</v>
      </c>
      <c r="P3937">
        <f t="shared" si="245"/>
        <v>57.17</v>
      </c>
      <c r="Q3937" t="s">
        <v>8316</v>
      </c>
      <c r="R3937" t="s">
        <v>8317</v>
      </c>
      <c r="S3937" s="9">
        <f t="shared" si="246"/>
        <v>42221.448449074072</v>
      </c>
      <c r="T3937" s="9">
        <f t="shared" si="247"/>
        <v>42281.448449074072</v>
      </c>
    </row>
    <row r="3938" spans="1:20" ht="43.5" hidden="1" x14ac:dyDescent="0.3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9">
        <f t="shared" si="246"/>
        <v>42675.054629629631</v>
      </c>
      <c r="T3938" s="9">
        <f t="shared" si="247"/>
        <v>42705.096296296295</v>
      </c>
    </row>
    <row r="3939" spans="1:20" ht="43.5" hidden="1" x14ac:dyDescent="0.3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244"/>
        <v>86</v>
      </c>
      <c r="P3939">
        <f t="shared" si="245"/>
        <v>248.5</v>
      </c>
      <c r="Q3939" t="s">
        <v>8316</v>
      </c>
      <c r="R3939" t="s">
        <v>8317</v>
      </c>
      <c r="S3939" s="9">
        <f t="shared" si="246"/>
        <v>42534.423148148147</v>
      </c>
      <c r="T3939" s="9">
        <f t="shared" si="247"/>
        <v>42562.423148148147</v>
      </c>
    </row>
    <row r="3940" spans="1:20" ht="43.5" hidden="1" x14ac:dyDescent="0.3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244"/>
        <v>12</v>
      </c>
      <c r="P3940">
        <f t="shared" si="245"/>
        <v>79.400000000000006</v>
      </c>
      <c r="Q3940" t="s">
        <v>8316</v>
      </c>
      <c r="R3940" t="s">
        <v>8317</v>
      </c>
      <c r="S3940" s="9">
        <f t="shared" si="246"/>
        <v>42151.697384259256</v>
      </c>
      <c r="T3940" s="9">
        <f t="shared" si="247"/>
        <v>42182.697384259256</v>
      </c>
    </row>
    <row r="3941" spans="1:20" ht="43.5" hidden="1" x14ac:dyDescent="0.3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244"/>
        <v>0</v>
      </c>
      <c r="P3941">
        <f t="shared" si="245"/>
        <v>5</v>
      </c>
      <c r="Q3941" t="s">
        <v>8316</v>
      </c>
      <c r="R3941" t="s">
        <v>8317</v>
      </c>
      <c r="S3941" s="9">
        <f t="shared" si="246"/>
        <v>41915.191886574074</v>
      </c>
      <c r="T3941" s="9">
        <f t="shared" si="247"/>
        <v>41918.979166666664</v>
      </c>
    </row>
    <row r="3942" spans="1:20" ht="43.5" hidden="1" x14ac:dyDescent="0.3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244"/>
        <v>0</v>
      </c>
      <c r="P3942">
        <f t="shared" si="245"/>
        <v>5.5</v>
      </c>
      <c r="Q3942" t="s">
        <v>8316</v>
      </c>
      <c r="R3942" t="s">
        <v>8317</v>
      </c>
      <c r="S3942" s="9">
        <f t="shared" si="246"/>
        <v>41961.284155092588</v>
      </c>
      <c r="T3942" s="9">
        <f t="shared" si="247"/>
        <v>42006.284155092588</v>
      </c>
    </row>
    <row r="3943" spans="1:20" ht="43.5" hidden="1" x14ac:dyDescent="0.3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244"/>
        <v>1</v>
      </c>
      <c r="P3943">
        <f t="shared" si="245"/>
        <v>25</v>
      </c>
      <c r="Q3943" t="s">
        <v>8316</v>
      </c>
      <c r="R3943" t="s">
        <v>8317</v>
      </c>
      <c r="S3943" s="9">
        <f t="shared" si="246"/>
        <v>41940.378900462958</v>
      </c>
      <c r="T3943" s="9">
        <f t="shared" si="247"/>
        <v>41967.833333333336</v>
      </c>
    </row>
    <row r="3944" spans="1:20" ht="43.5" hidden="1" x14ac:dyDescent="0.3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9">
        <f t="shared" si="246"/>
        <v>42111.695763888885</v>
      </c>
      <c r="T3944" s="9">
        <f t="shared" si="247"/>
        <v>42171.695763888885</v>
      </c>
    </row>
    <row r="3945" spans="1:20" ht="43.5" hidden="1" x14ac:dyDescent="0.3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244"/>
        <v>36</v>
      </c>
      <c r="P3945">
        <f t="shared" si="245"/>
        <v>137.08000000000001</v>
      </c>
      <c r="Q3945" t="s">
        <v>8316</v>
      </c>
      <c r="R3945" t="s">
        <v>8317</v>
      </c>
      <c r="S3945" s="9">
        <f t="shared" si="246"/>
        <v>42279.570231481477</v>
      </c>
      <c r="T3945" s="9">
        <f t="shared" si="247"/>
        <v>42310.493055555555</v>
      </c>
    </row>
    <row r="3946" spans="1:20" ht="43.5" hidden="1" x14ac:dyDescent="0.3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9">
        <f t="shared" si="246"/>
        <v>42213.454571759255</v>
      </c>
      <c r="T3946" s="9">
        <f t="shared" si="247"/>
        <v>42243.454571759255</v>
      </c>
    </row>
    <row r="3947" spans="1:20" ht="43.5" hidden="1" x14ac:dyDescent="0.3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244"/>
        <v>0</v>
      </c>
      <c r="P3947">
        <f t="shared" si="245"/>
        <v>5</v>
      </c>
      <c r="Q3947" t="s">
        <v>8316</v>
      </c>
      <c r="R3947" t="s">
        <v>8317</v>
      </c>
      <c r="S3947" s="9">
        <f t="shared" si="246"/>
        <v>42109.593379629623</v>
      </c>
      <c r="T3947" s="9">
        <f t="shared" si="247"/>
        <v>42139.593379629623</v>
      </c>
    </row>
    <row r="3948" spans="1:20" ht="29" hidden="1" x14ac:dyDescent="0.35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244"/>
        <v>3</v>
      </c>
      <c r="P3948">
        <f t="shared" si="245"/>
        <v>39</v>
      </c>
      <c r="Q3948" t="s">
        <v>8316</v>
      </c>
      <c r="R3948" t="s">
        <v>8317</v>
      </c>
      <c r="S3948" s="9">
        <f t="shared" si="246"/>
        <v>42031.625254629624</v>
      </c>
      <c r="T3948" s="9">
        <f t="shared" si="247"/>
        <v>42063.124999999993</v>
      </c>
    </row>
    <row r="3949" spans="1:20" ht="43.5" hidden="1" x14ac:dyDescent="0.3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244"/>
        <v>3</v>
      </c>
      <c r="P3949">
        <f t="shared" si="245"/>
        <v>50.5</v>
      </c>
      <c r="Q3949" t="s">
        <v>8316</v>
      </c>
      <c r="R3949" t="s">
        <v>8317</v>
      </c>
      <c r="S3949" s="9">
        <f t="shared" si="246"/>
        <v>42614.934537037036</v>
      </c>
      <c r="T3949" s="9">
        <f t="shared" si="247"/>
        <v>42644.934537037036</v>
      </c>
    </row>
    <row r="3950" spans="1:20" ht="43.5" hidden="1" x14ac:dyDescent="0.3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9">
        <f t="shared" si="246"/>
        <v>41829.117164351854</v>
      </c>
      <c r="T3950" s="9">
        <f t="shared" si="247"/>
        <v>41889.117164351854</v>
      </c>
    </row>
    <row r="3951" spans="1:20" ht="43.5" hidden="1" x14ac:dyDescent="0.3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244"/>
        <v>16</v>
      </c>
      <c r="P3951">
        <f t="shared" si="245"/>
        <v>49.28</v>
      </c>
      <c r="Q3951" t="s">
        <v>8316</v>
      </c>
      <c r="R3951" t="s">
        <v>8317</v>
      </c>
      <c r="S3951" s="9">
        <f t="shared" si="246"/>
        <v>42015.912280092591</v>
      </c>
      <c r="T3951" s="9">
        <f t="shared" si="247"/>
        <v>42045.912280092591</v>
      </c>
    </row>
    <row r="3952" spans="1:20" ht="43.5" hidden="1" x14ac:dyDescent="0.3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244"/>
        <v>1</v>
      </c>
      <c r="P3952">
        <f t="shared" si="245"/>
        <v>25</v>
      </c>
      <c r="Q3952" t="s">
        <v>8316</v>
      </c>
      <c r="R3952" t="s">
        <v>8317</v>
      </c>
      <c r="S3952" s="9">
        <f t="shared" si="246"/>
        <v>42439.493981481479</v>
      </c>
      <c r="T3952" s="9">
        <f t="shared" si="247"/>
        <v>42468.565972222219</v>
      </c>
    </row>
    <row r="3953" spans="1:20" ht="43.5" hidden="1" x14ac:dyDescent="0.3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244"/>
        <v>0</v>
      </c>
      <c r="P3953">
        <f t="shared" si="245"/>
        <v>1</v>
      </c>
      <c r="Q3953" t="s">
        <v>8316</v>
      </c>
      <c r="R3953" t="s">
        <v>8317</v>
      </c>
      <c r="S3953" s="9">
        <f t="shared" si="246"/>
        <v>42433.617384259262</v>
      </c>
      <c r="T3953" s="9">
        <f t="shared" si="247"/>
        <v>42493.57571759259</v>
      </c>
    </row>
    <row r="3954" spans="1:20" ht="43.5" hidden="1" x14ac:dyDescent="0.3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244"/>
        <v>0</v>
      </c>
      <c r="P3954">
        <f t="shared" si="245"/>
        <v>25</v>
      </c>
      <c r="Q3954" t="s">
        <v>8316</v>
      </c>
      <c r="R3954" t="s">
        <v>8317</v>
      </c>
      <c r="S3954" s="9">
        <f t="shared" si="246"/>
        <v>42243.582060185181</v>
      </c>
      <c r="T3954" s="9">
        <f t="shared" si="247"/>
        <v>42303.582060185181</v>
      </c>
    </row>
    <row r="3955" spans="1:20" ht="43.5" hidden="1" x14ac:dyDescent="0.3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9">
        <f t="shared" si="246"/>
        <v>42549.840115740742</v>
      </c>
      <c r="T3955" s="9">
        <f t="shared" si="247"/>
        <v>42580.770138888889</v>
      </c>
    </row>
    <row r="3956" spans="1:20" ht="43.5" hidden="1" x14ac:dyDescent="0.3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9">
        <f t="shared" si="246"/>
        <v>41774.442870370367</v>
      </c>
      <c r="T3956" s="9">
        <f t="shared" si="247"/>
        <v>41834.442870370367</v>
      </c>
    </row>
    <row r="3957" spans="1:20" ht="43.5" hidden="1" x14ac:dyDescent="0.3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244"/>
        <v>24</v>
      </c>
      <c r="P3957">
        <f t="shared" si="245"/>
        <v>53.13</v>
      </c>
      <c r="Q3957" t="s">
        <v>8316</v>
      </c>
      <c r="R3957" t="s">
        <v>8317</v>
      </c>
      <c r="S3957" s="9">
        <f t="shared" si="246"/>
        <v>42306.640520833331</v>
      </c>
      <c r="T3957" s="9">
        <f t="shared" si="247"/>
        <v>42336.682187499995</v>
      </c>
    </row>
    <row r="3958" spans="1:20" ht="43.5" hidden="1" x14ac:dyDescent="0.3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9">
        <f t="shared" si="246"/>
        <v>42457.723692129628</v>
      </c>
      <c r="T3958" s="9">
        <f t="shared" si="247"/>
        <v>42484.805555555555</v>
      </c>
    </row>
    <row r="3959" spans="1:20" ht="43.5" hidden="1" x14ac:dyDescent="0.3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244"/>
        <v>0</v>
      </c>
      <c r="P3959">
        <f t="shared" si="245"/>
        <v>7</v>
      </c>
      <c r="Q3959" t="s">
        <v>8316</v>
      </c>
      <c r="R3959" t="s">
        <v>8317</v>
      </c>
      <c r="S3959" s="9">
        <f t="shared" si="246"/>
        <v>42513.76798611111</v>
      </c>
      <c r="T3959" s="9">
        <f t="shared" si="247"/>
        <v>42559.76798611111</v>
      </c>
    </row>
    <row r="3960" spans="1:20" ht="43.5" hidden="1" x14ac:dyDescent="0.3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244"/>
        <v>32</v>
      </c>
      <c r="P3960">
        <f t="shared" si="245"/>
        <v>40.06</v>
      </c>
      <c r="Q3960" t="s">
        <v>8316</v>
      </c>
      <c r="R3960" t="s">
        <v>8317</v>
      </c>
      <c r="S3960" s="9">
        <f t="shared" si="246"/>
        <v>41816.742037037031</v>
      </c>
      <c r="T3960" s="9">
        <f t="shared" si="247"/>
        <v>41853.375</v>
      </c>
    </row>
    <row r="3961" spans="1:20" ht="43.5" hidden="1" x14ac:dyDescent="0.3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244"/>
        <v>24</v>
      </c>
      <c r="P3961">
        <f t="shared" si="245"/>
        <v>24.33</v>
      </c>
      <c r="Q3961" t="s">
        <v>8316</v>
      </c>
      <c r="R3961" t="s">
        <v>8317</v>
      </c>
      <c r="S3961" s="9">
        <f t="shared" si="246"/>
        <v>41880.580509259256</v>
      </c>
      <c r="T3961" s="9">
        <f t="shared" si="247"/>
        <v>41910.580509259256</v>
      </c>
    </row>
    <row r="3962" spans="1:20" ht="43.5" hidden="1" x14ac:dyDescent="0.3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244"/>
        <v>2</v>
      </c>
      <c r="P3962">
        <f t="shared" si="245"/>
        <v>11.25</v>
      </c>
      <c r="Q3962" t="s">
        <v>8316</v>
      </c>
      <c r="R3962" t="s">
        <v>8317</v>
      </c>
      <c r="S3962" s="9">
        <f t="shared" si="246"/>
        <v>42342.63722222222</v>
      </c>
      <c r="T3962" s="9">
        <f t="shared" si="247"/>
        <v>42372.63722222222</v>
      </c>
    </row>
    <row r="3963" spans="1:20" ht="43.5" hidden="1" x14ac:dyDescent="0.3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244"/>
        <v>0</v>
      </c>
      <c r="P3963">
        <f t="shared" si="245"/>
        <v>10.5</v>
      </c>
      <c r="Q3963" t="s">
        <v>8316</v>
      </c>
      <c r="R3963" t="s">
        <v>8317</v>
      </c>
      <c r="S3963" s="9">
        <f t="shared" si="246"/>
        <v>41745.682986111111</v>
      </c>
      <c r="T3963" s="9">
        <f t="shared" si="247"/>
        <v>41767.682986111111</v>
      </c>
    </row>
    <row r="3964" spans="1:20" ht="43.5" hidden="1" x14ac:dyDescent="0.3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244"/>
        <v>3</v>
      </c>
      <c r="P3964">
        <f t="shared" si="245"/>
        <v>15</v>
      </c>
      <c r="Q3964" t="s">
        <v>8316</v>
      </c>
      <c r="R3964" t="s">
        <v>8317</v>
      </c>
      <c r="S3964" s="9">
        <f t="shared" si="246"/>
        <v>42311.413124999999</v>
      </c>
      <c r="T3964" s="9">
        <f t="shared" si="247"/>
        <v>42336.413124999999</v>
      </c>
    </row>
    <row r="3965" spans="1:20" ht="43.5" hidden="1" x14ac:dyDescent="0.3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9">
        <f t="shared" si="246"/>
        <v>42295.945798611108</v>
      </c>
      <c r="T3965" s="9">
        <f t="shared" si="247"/>
        <v>42325.987465277773</v>
      </c>
    </row>
    <row r="3966" spans="1:20" ht="43.5" hidden="1" x14ac:dyDescent="0.3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244"/>
        <v>6</v>
      </c>
      <c r="P3966">
        <f t="shared" si="245"/>
        <v>42</v>
      </c>
      <c r="Q3966" t="s">
        <v>8316</v>
      </c>
      <c r="R3966" t="s">
        <v>8317</v>
      </c>
      <c r="S3966" s="9">
        <f t="shared" si="246"/>
        <v>42053.513726851852</v>
      </c>
      <c r="T3966" s="9">
        <f t="shared" si="247"/>
        <v>42113.47206018518</v>
      </c>
    </row>
    <row r="3967" spans="1:20" ht="43.5" hidden="1" x14ac:dyDescent="0.3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244"/>
        <v>14</v>
      </c>
      <c r="P3967">
        <f t="shared" si="245"/>
        <v>71.25</v>
      </c>
      <c r="Q3967" t="s">
        <v>8316</v>
      </c>
      <c r="R3967" t="s">
        <v>8317</v>
      </c>
      <c r="S3967" s="9">
        <f t="shared" si="246"/>
        <v>42414.027546296296</v>
      </c>
      <c r="T3967" s="9">
        <f t="shared" si="247"/>
        <v>42473.985879629625</v>
      </c>
    </row>
    <row r="3968" spans="1:20" ht="43.5" hidden="1" x14ac:dyDescent="0.3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244"/>
        <v>1</v>
      </c>
      <c r="P3968">
        <f t="shared" si="245"/>
        <v>22.5</v>
      </c>
      <c r="Q3968" t="s">
        <v>8316</v>
      </c>
      <c r="R3968" t="s">
        <v>8317</v>
      </c>
      <c r="S3968" s="9">
        <f t="shared" si="246"/>
        <v>41801.503217592588</v>
      </c>
      <c r="T3968" s="9">
        <f t="shared" si="247"/>
        <v>41843.915972222218</v>
      </c>
    </row>
    <row r="3969" spans="1:20" ht="43.5" hidden="1" x14ac:dyDescent="0.3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244"/>
        <v>24</v>
      </c>
      <c r="P3969">
        <f t="shared" si="245"/>
        <v>41</v>
      </c>
      <c r="Q3969" t="s">
        <v>8316</v>
      </c>
      <c r="R3969" t="s">
        <v>8317</v>
      </c>
      <c r="S3969" s="9">
        <f t="shared" si="246"/>
        <v>42770.082256944443</v>
      </c>
      <c r="T3969" s="9">
        <f t="shared" si="247"/>
        <v>42800.082256944443</v>
      </c>
    </row>
    <row r="3970" spans="1:20" ht="43.5" hidden="1" x14ac:dyDescent="0.3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ref="O3970:O4033" si="248">ROUND((E3970/D3970)*100,0)</f>
        <v>11</v>
      </c>
      <c r="P3970">
        <f t="shared" ref="P3970:P4033" si="249">ROUND(E3970/L3970,2)</f>
        <v>47.91</v>
      </c>
      <c r="Q3970" t="s">
        <v>8316</v>
      </c>
      <c r="R3970" t="s">
        <v>8317</v>
      </c>
      <c r="S3970" s="9">
        <f t="shared" si="246"/>
        <v>42452.60732638889</v>
      </c>
      <c r="T3970" s="9">
        <f t="shared" si="247"/>
        <v>42512.60732638889</v>
      </c>
    </row>
    <row r="3971" spans="1:20" ht="43.5" hidden="1" x14ac:dyDescent="0.3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si="248"/>
        <v>7</v>
      </c>
      <c r="P3971">
        <f t="shared" si="249"/>
        <v>35.17</v>
      </c>
      <c r="Q3971" t="s">
        <v>8316</v>
      </c>
      <c r="R3971" t="s">
        <v>8317</v>
      </c>
      <c r="S3971" s="9">
        <f t="shared" ref="S3971:S4034" si="250">(J3971/86400)+25569+(-5/24)</f>
        <v>42601.646365740737</v>
      </c>
      <c r="T3971" s="9">
        <f t="shared" ref="T3971:T4034" si="251">(I3971/86400)+25569+(-5/24)</f>
        <v>42610.954861111109</v>
      </c>
    </row>
    <row r="3972" spans="1:20" ht="43.5" hidden="1" x14ac:dyDescent="0.35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248"/>
        <v>0</v>
      </c>
      <c r="P3972">
        <f t="shared" si="249"/>
        <v>5.5</v>
      </c>
      <c r="Q3972" t="s">
        <v>8316</v>
      </c>
      <c r="R3972" t="s">
        <v>8317</v>
      </c>
      <c r="S3972" s="9">
        <f t="shared" si="250"/>
        <v>42447.655219907407</v>
      </c>
      <c r="T3972" s="9">
        <f t="shared" si="251"/>
        <v>42477.655219907407</v>
      </c>
    </row>
    <row r="3973" spans="1:20" ht="43.5" hidden="1" x14ac:dyDescent="0.3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248"/>
        <v>1</v>
      </c>
      <c r="P3973">
        <f t="shared" si="249"/>
        <v>22.67</v>
      </c>
      <c r="Q3973" t="s">
        <v>8316</v>
      </c>
      <c r="R3973" t="s">
        <v>8317</v>
      </c>
      <c r="S3973" s="9">
        <f t="shared" si="250"/>
        <v>41811.327847222223</v>
      </c>
      <c r="T3973" s="9">
        <f t="shared" si="251"/>
        <v>41841.327847222223</v>
      </c>
    </row>
    <row r="3974" spans="1:20" ht="29" hidden="1" x14ac:dyDescent="0.3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248"/>
        <v>21</v>
      </c>
      <c r="P3974">
        <f t="shared" si="249"/>
        <v>26.38</v>
      </c>
      <c r="Q3974" t="s">
        <v>8316</v>
      </c>
      <c r="R3974" t="s">
        <v>8317</v>
      </c>
      <c r="S3974" s="9">
        <f t="shared" si="250"/>
        <v>41980.859189814808</v>
      </c>
      <c r="T3974" s="9">
        <f t="shared" si="251"/>
        <v>42040.859189814808</v>
      </c>
    </row>
    <row r="3975" spans="1:20" ht="43.5" hidden="1" x14ac:dyDescent="0.3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248"/>
        <v>78</v>
      </c>
      <c r="P3975">
        <f t="shared" si="249"/>
        <v>105.54</v>
      </c>
      <c r="Q3975" t="s">
        <v>8316</v>
      </c>
      <c r="R3975" t="s">
        <v>8317</v>
      </c>
      <c r="S3975" s="9">
        <f t="shared" si="250"/>
        <v>42469.475810185184</v>
      </c>
      <c r="T3975" s="9">
        <f t="shared" si="251"/>
        <v>42498.958333333336</v>
      </c>
    </row>
    <row r="3976" spans="1:20" ht="43.5" hidden="1" x14ac:dyDescent="0.3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248"/>
        <v>32</v>
      </c>
      <c r="P3976">
        <f t="shared" si="249"/>
        <v>29.09</v>
      </c>
      <c r="Q3976" t="s">
        <v>8316</v>
      </c>
      <c r="R3976" t="s">
        <v>8317</v>
      </c>
      <c r="S3976" s="9">
        <f t="shared" si="250"/>
        <v>42493.338518518511</v>
      </c>
      <c r="T3976" s="9">
        <f t="shared" si="251"/>
        <v>42523.338518518511</v>
      </c>
    </row>
    <row r="3977" spans="1:20" ht="43.5" hidden="1" x14ac:dyDescent="0.3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9">
        <f t="shared" si="250"/>
        <v>42534.658541666664</v>
      </c>
      <c r="T3977" s="9">
        <f t="shared" si="251"/>
        <v>42564.658541666664</v>
      </c>
    </row>
    <row r="3978" spans="1:20" ht="43.5" hidden="1" x14ac:dyDescent="0.3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248"/>
        <v>48</v>
      </c>
      <c r="P3978">
        <f t="shared" si="249"/>
        <v>62</v>
      </c>
      <c r="Q3978" t="s">
        <v>8316</v>
      </c>
      <c r="R3978" t="s">
        <v>8317</v>
      </c>
      <c r="S3978" s="9">
        <f t="shared" si="250"/>
        <v>41830.650011574071</v>
      </c>
      <c r="T3978" s="9">
        <f t="shared" si="251"/>
        <v>41852.083333333328</v>
      </c>
    </row>
    <row r="3979" spans="1:20" ht="43.5" hidden="1" x14ac:dyDescent="0.3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248"/>
        <v>1</v>
      </c>
      <c r="P3979">
        <f t="shared" si="249"/>
        <v>217.5</v>
      </c>
      <c r="Q3979" t="s">
        <v>8316</v>
      </c>
      <c r="R3979" t="s">
        <v>8317</v>
      </c>
      <c r="S3979" s="9">
        <f t="shared" si="250"/>
        <v>42543.580231481479</v>
      </c>
      <c r="T3979" s="9">
        <f t="shared" si="251"/>
        <v>42573.580231481479</v>
      </c>
    </row>
    <row r="3980" spans="1:20" ht="43.5" hidden="1" x14ac:dyDescent="0.3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248"/>
        <v>11</v>
      </c>
      <c r="P3980">
        <f t="shared" si="249"/>
        <v>26.75</v>
      </c>
      <c r="Q3980" t="s">
        <v>8316</v>
      </c>
      <c r="R3980" t="s">
        <v>8317</v>
      </c>
      <c r="S3980" s="9">
        <f t="shared" si="250"/>
        <v>41975.434641203705</v>
      </c>
      <c r="T3980" s="9">
        <f t="shared" si="251"/>
        <v>42035.434641203705</v>
      </c>
    </row>
    <row r="3981" spans="1:20" ht="43.5" hidden="1" x14ac:dyDescent="0.3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248"/>
        <v>2</v>
      </c>
      <c r="P3981">
        <f t="shared" si="249"/>
        <v>18.329999999999998</v>
      </c>
      <c r="Q3981" t="s">
        <v>8316</v>
      </c>
      <c r="R3981" t="s">
        <v>8317</v>
      </c>
      <c r="S3981" s="9">
        <f t="shared" si="250"/>
        <v>42069.695104166669</v>
      </c>
      <c r="T3981" s="9">
        <f t="shared" si="251"/>
        <v>42092.624999999993</v>
      </c>
    </row>
    <row r="3982" spans="1:20" ht="43.5" hidden="1" x14ac:dyDescent="0.3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248"/>
        <v>18</v>
      </c>
      <c r="P3982">
        <f t="shared" si="249"/>
        <v>64.290000000000006</v>
      </c>
      <c r="Q3982" t="s">
        <v>8316</v>
      </c>
      <c r="R3982" t="s">
        <v>8317</v>
      </c>
      <c r="S3982" s="9">
        <f t="shared" si="250"/>
        <v>41795.390590277777</v>
      </c>
      <c r="T3982" s="9">
        <f t="shared" si="251"/>
        <v>41825.390590277777</v>
      </c>
    </row>
    <row r="3983" spans="1:20" ht="29" hidden="1" x14ac:dyDescent="0.35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248"/>
        <v>4</v>
      </c>
      <c r="P3983">
        <f t="shared" si="249"/>
        <v>175</v>
      </c>
      <c r="Q3983" t="s">
        <v>8316</v>
      </c>
      <c r="R3983" t="s">
        <v>8317</v>
      </c>
      <c r="S3983" s="9">
        <f t="shared" si="250"/>
        <v>42507.971631944441</v>
      </c>
      <c r="T3983" s="9">
        <f t="shared" si="251"/>
        <v>42567.971631944441</v>
      </c>
    </row>
    <row r="3984" spans="1:20" ht="43.5" hidden="1" x14ac:dyDescent="0.35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9">
        <f t="shared" si="250"/>
        <v>42132.601620370369</v>
      </c>
      <c r="T3984" s="9">
        <f t="shared" si="251"/>
        <v>42192.601620370369</v>
      </c>
    </row>
    <row r="3985" spans="1:20" ht="43.5" hidden="1" x14ac:dyDescent="0.3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248"/>
        <v>35</v>
      </c>
      <c r="P3985">
        <f t="shared" si="249"/>
        <v>84.28</v>
      </c>
      <c r="Q3985" t="s">
        <v>8316</v>
      </c>
      <c r="R3985" t="s">
        <v>8317</v>
      </c>
      <c r="S3985" s="9">
        <f t="shared" si="250"/>
        <v>41747.661527777775</v>
      </c>
      <c r="T3985" s="9">
        <f t="shared" si="251"/>
        <v>41779.082638888889</v>
      </c>
    </row>
    <row r="3986" spans="1:20" ht="43.5" hidden="1" x14ac:dyDescent="0.3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248"/>
        <v>6</v>
      </c>
      <c r="P3986">
        <f t="shared" si="249"/>
        <v>9.5</v>
      </c>
      <c r="Q3986" t="s">
        <v>8316</v>
      </c>
      <c r="R3986" t="s">
        <v>8317</v>
      </c>
      <c r="S3986" s="9">
        <f t="shared" si="250"/>
        <v>41920.75513888889</v>
      </c>
      <c r="T3986" s="9">
        <f t="shared" si="251"/>
        <v>41950.791666666664</v>
      </c>
    </row>
    <row r="3987" spans="1:20" ht="43.5" hidden="1" x14ac:dyDescent="0.3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248"/>
        <v>32</v>
      </c>
      <c r="P3987">
        <f t="shared" si="249"/>
        <v>33.74</v>
      </c>
      <c r="Q3987" t="s">
        <v>8316</v>
      </c>
      <c r="R3987" t="s">
        <v>8317</v>
      </c>
      <c r="S3987" s="9">
        <f t="shared" si="250"/>
        <v>42399.499074074069</v>
      </c>
      <c r="T3987" s="9">
        <f t="shared" si="251"/>
        <v>42420.670138888883</v>
      </c>
    </row>
    <row r="3988" spans="1:20" ht="43.5" hidden="1" x14ac:dyDescent="0.3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248"/>
        <v>10</v>
      </c>
      <c r="P3988">
        <f t="shared" si="249"/>
        <v>37.54</v>
      </c>
      <c r="Q3988" t="s">
        <v>8316</v>
      </c>
      <c r="R3988" t="s">
        <v>8317</v>
      </c>
      <c r="S3988" s="9">
        <f t="shared" si="250"/>
        <v>42467.340208333328</v>
      </c>
      <c r="T3988" s="9">
        <f t="shared" si="251"/>
        <v>42496.336111111108</v>
      </c>
    </row>
    <row r="3989" spans="1:20" ht="43.5" hidden="1" x14ac:dyDescent="0.3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248"/>
        <v>38</v>
      </c>
      <c r="P3989">
        <f t="shared" si="249"/>
        <v>11.62</v>
      </c>
      <c r="Q3989" t="s">
        <v>8316</v>
      </c>
      <c r="R3989" t="s">
        <v>8317</v>
      </c>
      <c r="S3989" s="9">
        <f t="shared" si="250"/>
        <v>41765.716319444444</v>
      </c>
      <c r="T3989" s="9">
        <f t="shared" si="251"/>
        <v>41775.716319444444</v>
      </c>
    </row>
    <row r="3990" spans="1:20" ht="29" hidden="1" x14ac:dyDescent="0.35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248"/>
        <v>2</v>
      </c>
      <c r="P3990">
        <f t="shared" si="249"/>
        <v>8</v>
      </c>
      <c r="Q3990" t="s">
        <v>8316</v>
      </c>
      <c r="R3990" t="s">
        <v>8317</v>
      </c>
      <c r="S3990" s="9">
        <f t="shared" si="250"/>
        <v>42229.872835648144</v>
      </c>
      <c r="T3990" s="9">
        <f t="shared" si="251"/>
        <v>42244.872835648144</v>
      </c>
    </row>
    <row r="3991" spans="1:20" ht="43.5" hidden="1" x14ac:dyDescent="0.3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9">
        <f t="shared" si="250"/>
        <v>42286.541446759256</v>
      </c>
      <c r="T3991" s="9">
        <f t="shared" si="251"/>
        <v>42316.583113425928</v>
      </c>
    </row>
    <row r="3992" spans="1:20" ht="43.5" hidden="1" x14ac:dyDescent="0.3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248"/>
        <v>4</v>
      </c>
      <c r="P3992">
        <f t="shared" si="249"/>
        <v>23</v>
      </c>
      <c r="Q3992" t="s">
        <v>8316</v>
      </c>
      <c r="R3992" t="s">
        <v>8317</v>
      </c>
      <c r="S3992" s="9">
        <f t="shared" si="250"/>
        <v>42401.464039351849</v>
      </c>
      <c r="T3992" s="9">
        <f t="shared" si="251"/>
        <v>42431.464039351849</v>
      </c>
    </row>
    <row r="3993" spans="1:20" ht="29" hidden="1" x14ac:dyDescent="0.35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9">
        <f t="shared" si="250"/>
        <v>42125.436134259253</v>
      </c>
      <c r="T3993" s="9">
        <f t="shared" si="251"/>
        <v>42155.436134259253</v>
      </c>
    </row>
    <row r="3994" spans="1:20" ht="29" hidden="1" x14ac:dyDescent="0.3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248"/>
        <v>5</v>
      </c>
      <c r="P3994">
        <f t="shared" si="249"/>
        <v>60.11</v>
      </c>
      <c r="Q3994" t="s">
        <v>8316</v>
      </c>
      <c r="R3994" t="s">
        <v>8317</v>
      </c>
      <c r="S3994" s="9">
        <f t="shared" si="250"/>
        <v>42289.732164351844</v>
      </c>
      <c r="T3994" s="9">
        <f t="shared" si="251"/>
        <v>42349.773831018516</v>
      </c>
    </row>
    <row r="3995" spans="1:20" ht="43.5" hidden="1" x14ac:dyDescent="0.3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248"/>
        <v>0</v>
      </c>
      <c r="P3995">
        <f t="shared" si="249"/>
        <v>3</v>
      </c>
      <c r="Q3995" t="s">
        <v>8316</v>
      </c>
      <c r="R3995" t="s">
        <v>8317</v>
      </c>
      <c r="S3995" s="9">
        <f t="shared" si="250"/>
        <v>42107.656388888885</v>
      </c>
      <c r="T3995" s="9">
        <f t="shared" si="251"/>
        <v>42137.656388888885</v>
      </c>
    </row>
    <row r="3996" spans="1:20" ht="29" hidden="1" x14ac:dyDescent="0.3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248"/>
        <v>0</v>
      </c>
      <c r="P3996">
        <f t="shared" si="249"/>
        <v>5</v>
      </c>
      <c r="Q3996" t="s">
        <v>8316</v>
      </c>
      <c r="R3996" t="s">
        <v>8317</v>
      </c>
      <c r="S3996" s="9">
        <f t="shared" si="250"/>
        <v>41809.181597222218</v>
      </c>
      <c r="T3996" s="9">
        <f t="shared" si="251"/>
        <v>41839.181597222218</v>
      </c>
    </row>
    <row r="3997" spans="1:20" ht="43.5" hidden="1" x14ac:dyDescent="0.3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9">
        <f t="shared" si="250"/>
        <v>42019.475428240738</v>
      </c>
      <c r="T3997" s="9">
        <f t="shared" si="251"/>
        <v>42049.268749999996</v>
      </c>
    </row>
    <row r="3998" spans="1:20" ht="43.5" hidden="1" x14ac:dyDescent="0.3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248"/>
        <v>17</v>
      </c>
      <c r="P3998">
        <f t="shared" si="249"/>
        <v>29.24</v>
      </c>
      <c r="Q3998" t="s">
        <v>8316</v>
      </c>
      <c r="R3998" t="s">
        <v>8317</v>
      </c>
      <c r="S3998" s="9">
        <f t="shared" si="250"/>
        <v>41950.058611111112</v>
      </c>
      <c r="T3998" s="9">
        <f t="shared" si="251"/>
        <v>41963.461111111108</v>
      </c>
    </row>
    <row r="3999" spans="1:20" ht="43.5" hidden="1" x14ac:dyDescent="0.3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9">
        <f t="shared" si="250"/>
        <v>42069.183113425919</v>
      </c>
      <c r="T3999" s="9">
        <f t="shared" si="251"/>
        <v>42099.141446759262</v>
      </c>
    </row>
    <row r="4000" spans="1:20" ht="43.5" hidden="1" x14ac:dyDescent="0.3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248"/>
        <v>57</v>
      </c>
      <c r="P4000">
        <f t="shared" si="249"/>
        <v>59.58</v>
      </c>
      <c r="Q4000" t="s">
        <v>8316</v>
      </c>
      <c r="R4000" t="s">
        <v>8317</v>
      </c>
      <c r="S4000" s="9">
        <f t="shared" si="250"/>
        <v>42061.754930555551</v>
      </c>
      <c r="T4000" s="9">
        <f t="shared" si="251"/>
        <v>42091.713263888887</v>
      </c>
    </row>
    <row r="4001" spans="1:20" ht="43.5" hidden="1" x14ac:dyDescent="0.3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248"/>
        <v>17</v>
      </c>
      <c r="P4001">
        <f t="shared" si="249"/>
        <v>82.57</v>
      </c>
      <c r="Q4001" t="s">
        <v>8316</v>
      </c>
      <c r="R4001" t="s">
        <v>8317</v>
      </c>
      <c r="S4001" s="9">
        <f t="shared" si="250"/>
        <v>41842.620347222219</v>
      </c>
      <c r="T4001" s="9">
        <f t="shared" si="251"/>
        <v>41882.619317129625</v>
      </c>
    </row>
    <row r="4002" spans="1:20" hidden="1" x14ac:dyDescent="0.35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248"/>
        <v>0</v>
      </c>
      <c r="P4002">
        <f t="shared" si="249"/>
        <v>10</v>
      </c>
      <c r="Q4002" t="s">
        <v>8316</v>
      </c>
      <c r="R4002" t="s">
        <v>8317</v>
      </c>
      <c r="S4002" s="9">
        <f t="shared" si="250"/>
        <v>42437.437013888884</v>
      </c>
      <c r="T4002" s="9">
        <f t="shared" si="251"/>
        <v>42497.39534722222</v>
      </c>
    </row>
    <row r="4003" spans="1:20" ht="43.5" hidden="1" x14ac:dyDescent="0.3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248"/>
        <v>38</v>
      </c>
      <c r="P4003">
        <f t="shared" si="249"/>
        <v>32.36</v>
      </c>
      <c r="Q4003" t="s">
        <v>8316</v>
      </c>
      <c r="R4003" t="s">
        <v>8317</v>
      </c>
      <c r="S4003" s="9">
        <f t="shared" si="250"/>
        <v>42775.755879629629</v>
      </c>
      <c r="T4003" s="9">
        <f t="shared" si="251"/>
        <v>42795.583333333336</v>
      </c>
    </row>
    <row r="4004" spans="1:20" ht="43.5" hidden="1" x14ac:dyDescent="0.3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248"/>
        <v>2</v>
      </c>
      <c r="P4004">
        <f t="shared" si="249"/>
        <v>5.75</v>
      </c>
      <c r="Q4004" t="s">
        <v>8316</v>
      </c>
      <c r="R4004" t="s">
        <v>8317</v>
      </c>
      <c r="S4004" s="9">
        <f t="shared" si="250"/>
        <v>41878.835196759253</v>
      </c>
      <c r="T4004" s="9">
        <f t="shared" si="251"/>
        <v>41908.835196759253</v>
      </c>
    </row>
    <row r="4005" spans="1:20" ht="43.5" hidden="1" x14ac:dyDescent="0.3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248"/>
        <v>10</v>
      </c>
      <c r="P4005">
        <f t="shared" si="249"/>
        <v>100.5</v>
      </c>
      <c r="Q4005" t="s">
        <v>8316</v>
      </c>
      <c r="R4005" t="s">
        <v>8317</v>
      </c>
      <c r="S4005" s="9">
        <f t="shared" si="250"/>
        <v>42020.379016203697</v>
      </c>
      <c r="T4005" s="9">
        <f t="shared" si="251"/>
        <v>42050.379016203697</v>
      </c>
    </row>
    <row r="4006" spans="1:20" hidden="1" x14ac:dyDescent="0.35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248"/>
        <v>0</v>
      </c>
      <c r="P4006">
        <f t="shared" si="249"/>
        <v>1</v>
      </c>
      <c r="Q4006" t="s">
        <v>8316</v>
      </c>
      <c r="R4006" t="s">
        <v>8317</v>
      </c>
      <c r="S4006" s="9">
        <f t="shared" si="250"/>
        <v>41889.954363425924</v>
      </c>
      <c r="T4006" s="9">
        <f t="shared" si="251"/>
        <v>41919.954363425924</v>
      </c>
    </row>
    <row r="4007" spans="1:20" ht="43.5" hidden="1" x14ac:dyDescent="0.3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248"/>
        <v>1</v>
      </c>
      <c r="P4007">
        <f t="shared" si="249"/>
        <v>20</v>
      </c>
      <c r="Q4007" t="s">
        <v>8316</v>
      </c>
      <c r="R4007" t="s">
        <v>8317</v>
      </c>
      <c r="S4007" s="9">
        <f t="shared" si="250"/>
        <v>41872.599363425921</v>
      </c>
      <c r="T4007" s="9">
        <f t="shared" si="251"/>
        <v>41932.599363425921</v>
      </c>
    </row>
    <row r="4008" spans="1:20" ht="43.5" hidden="1" x14ac:dyDescent="0.3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248"/>
        <v>0</v>
      </c>
      <c r="P4008">
        <f t="shared" si="249"/>
        <v>2</v>
      </c>
      <c r="Q4008" t="s">
        <v>8316</v>
      </c>
      <c r="R4008" t="s">
        <v>8317</v>
      </c>
      <c r="S4008" s="9">
        <f t="shared" si="250"/>
        <v>42391.564664351848</v>
      </c>
      <c r="T4008" s="9">
        <f t="shared" si="251"/>
        <v>42416.564664351848</v>
      </c>
    </row>
    <row r="4009" spans="1:20" ht="43.5" hidden="1" x14ac:dyDescent="0.3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248"/>
        <v>0</v>
      </c>
      <c r="P4009">
        <f t="shared" si="249"/>
        <v>5</v>
      </c>
      <c r="Q4009" t="s">
        <v>8316</v>
      </c>
      <c r="R4009" t="s">
        <v>8317</v>
      </c>
      <c r="S4009" s="9">
        <f t="shared" si="250"/>
        <v>41848.564594907402</v>
      </c>
      <c r="T4009" s="9">
        <f t="shared" si="251"/>
        <v>41877.477777777771</v>
      </c>
    </row>
    <row r="4010" spans="1:20" ht="43.5" hidden="1" x14ac:dyDescent="0.3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9">
        <f t="shared" si="250"/>
        <v>42177.755868055552</v>
      </c>
      <c r="T4010" s="9">
        <f t="shared" si="251"/>
        <v>42207.755868055552</v>
      </c>
    </row>
    <row r="4011" spans="1:20" ht="43.5" hidden="1" x14ac:dyDescent="0.3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248"/>
        <v>4</v>
      </c>
      <c r="P4011">
        <f t="shared" si="249"/>
        <v>25</v>
      </c>
      <c r="Q4011" t="s">
        <v>8316</v>
      </c>
      <c r="R4011" t="s">
        <v>8317</v>
      </c>
      <c r="S4011" s="9">
        <f t="shared" si="250"/>
        <v>41851.492592592593</v>
      </c>
      <c r="T4011" s="9">
        <f t="shared" si="251"/>
        <v>41891.492592592593</v>
      </c>
    </row>
    <row r="4012" spans="1:20" ht="43.5" hidden="1" x14ac:dyDescent="0.3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248"/>
        <v>24</v>
      </c>
      <c r="P4012">
        <f t="shared" si="249"/>
        <v>45.84</v>
      </c>
      <c r="Q4012" t="s">
        <v>8316</v>
      </c>
      <c r="R4012" t="s">
        <v>8317</v>
      </c>
      <c r="S4012" s="9">
        <f t="shared" si="250"/>
        <v>41921.562106481477</v>
      </c>
      <c r="T4012" s="9">
        <f t="shared" si="251"/>
        <v>41938.562106481477</v>
      </c>
    </row>
    <row r="4013" spans="1:20" ht="43.5" hidden="1" x14ac:dyDescent="0.3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248"/>
        <v>8</v>
      </c>
      <c r="P4013">
        <f t="shared" si="249"/>
        <v>4.75</v>
      </c>
      <c r="Q4013" t="s">
        <v>8316</v>
      </c>
      <c r="R4013" t="s">
        <v>8317</v>
      </c>
      <c r="S4013" s="9">
        <f t="shared" si="250"/>
        <v>42002.336550925924</v>
      </c>
      <c r="T4013" s="9">
        <f t="shared" si="251"/>
        <v>42032.336550925924</v>
      </c>
    </row>
    <row r="4014" spans="1:20" ht="43.5" hidden="1" x14ac:dyDescent="0.3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9">
        <f t="shared" si="250"/>
        <v>42096.336215277777</v>
      </c>
      <c r="T4014" s="9">
        <f t="shared" si="251"/>
        <v>42126.336215277777</v>
      </c>
    </row>
    <row r="4015" spans="1:20" ht="43.5" hidden="1" x14ac:dyDescent="0.3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248"/>
        <v>1</v>
      </c>
      <c r="P4015">
        <f t="shared" si="249"/>
        <v>13</v>
      </c>
      <c r="Q4015" t="s">
        <v>8316</v>
      </c>
      <c r="R4015" t="s">
        <v>8317</v>
      </c>
      <c r="S4015" s="9">
        <f t="shared" si="250"/>
        <v>42021.092858796292</v>
      </c>
      <c r="T4015" s="9">
        <f t="shared" si="251"/>
        <v>42051.092858796292</v>
      </c>
    </row>
    <row r="4016" spans="1:20" ht="43.5" hidden="1" x14ac:dyDescent="0.3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9">
        <f t="shared" si="250"/>
        <v>42419.037835648145</v>
      </c>
      <c r="T4016" s="9">
        <f t="shared" si="251"/>
        <v>42434.037835648145</v>
      </c>
    </row>
    <row r="4017" spans="1:20" ht="43.5" hidden="1" x14ac:dyDescent="0.3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248"/>
        <v>0</v>
      </c>
      <c r="P4017">
        <f t="shared" si="249"/>
        <v>1</v>
      </c>
      <c r="Q4017" t="s">
        <v>8316</v>
      </c>
      <c r="R4017" t="s">
        <v>8317</v>
      </c>
      <c r="S4017" s="9">
        <f t="shared" si="250"/>
        <v>42174.572488425925</v>
      </c>
      <c r="T4017" s="9">
        <f t="shared" si="251"/>
        <v>42204.572488425925</v>
      </c>
    </row>
    <row r="4018" spans="1:20" ht="43.5" hidden="1" x14ac:dyDescent="0.3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248"/>
        <v>14</v>
      </c>
      <c r="P4018">
        <f t="shared" si="249"/>
        <v>10</v>
      </c>
      <c r="Q4018" t="s">
        <v>8316</v>
      </c>
      <c r="R4018" t="s">
        <v>8317</v>
      </c>
      <c r="S4018" s="9">
        <f t="shared" si="250"/>
        <v>41869.664351851847</v>
      </c>
      <c r="T4018" s="9">
        <f t="shared" si="251"/>
        <v>41899.664351851847</v>
      </c>
    </row>
    <row r="4019" spans="1:20" ht="43.5" hidden="1" x14ac:dyDescent="0.3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248"/>
        <v>1</v>
      </c>
      <c r="P4019">
        <f t="shared" si="249"/>
        <v>52.5</v>
      </c>
      <c r="Q4019" t="s">
        <v>8316</v>
      </c>
      <c r="R4019" t="s">
        <v>8317</v>
      </c>
      <c r="S4019" s="9">
        <f t="shared" si="250"/>
        <v>41856.463819444441</v>
      </c>
      <c r="T4019" s="9">
        <f t="shared" si="251"/>
        <v>41886.463819444441</v>
      </c>
    </row>
    <row r="4020" spans="1:20" ht="29" hidden="1" x14ac:dyDescent="0.35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248"/>
        <v>9</v>
      </c>
      <c r="P4020">
        <f t="shared" si="249"/>
        <v>32.5</v>
      </c>
      <c r="Q4020" t="s">
        <v>8316</v>
      </c>
      <c r="R4020" t="s">
        <v>8317</v>
      </c>
      <c r="S4020" s="9">
        <f t="shared" si="250"/>
        <v>42620.702638888884</v>
      </c>
      <c r="T4020" s="9">
        <f t="shared" si="251"/>
        <v>42650.702638888884</v>
      </c>
    </row>
    <row r="4021" spans="1:20" ht="43.5" hidden="1" x14ac:dyDescent="0.3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248"/>
        <v>1</v>
      </c>
      <c r="P4021">
        <f t="shared" si="249"/>
        <v>7.25</v>
      </c>
      <c r="Q4021" t="s">
        <v>8316</v>
      </c>
      <c r="R4021" t="s">
        <v>8317</v>
      </c>
      <c r="S4021" s="9">
        <f t="shared" si="250"/>
        <v>42417.467546296299</v>
      </c>
      <c r="T4021" s="9">
        <f t="shared" si="251"/>
        <v>42475.477777777771</v>
      </c>
    </row>
    <row r="4022" spans="1:20" ht="43.5" hidden="1" x14ac:dyDescent="0.3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248"/>
        <v>17</v>
      </c>
      <c r="P4022">
        <f t="shared" si="249"/>
        <v>33.33</v>
      </c>
      <c r="Q4022" t="s">
        <v>8316</v>
      </c>
      <c r="R4022" t="s">
        <v>8317</v>
      </c>
      <c r="S4022" s="9">
        <f t="shared" si="250"/>
        <v>42056.982627314814</v>
      </c>
      <c r="T4022" s="9">
        <f t="shared" si="251"/>
        <v>42086.940960648142</v>
      </c>
    </row>
    <row r="4023" spans="1:20" ht="29" hidden="1" x14ac:dyDescent="0.3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248"/>
        <v>1</v>
      </c>
      <c r="P4023">
        <f t="shared" si="249"/>
        <v>62.5</v>
      </c>
      <c r="Q4023" t="s">
        <v>8316</v>
      </c>
      <c r="R4023" t="s">
        <v>8317</v>
      </c>
      <c r="S4023" s="9">
        <f t="shared" si="250"/>
        <v>41878.703217592592</v>
      </c>
      <c r="T4023" s="9">
        <f t="shared" si="251"/>
        <v>41938.703217592592</v>
      </c>
    </row>
    <row r="4024" spans="1:20" ht="29" hidden="1" x14ac:dyDescent="0.35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248"/>
        <v>70</v>
      </c>
      <c r="P4024">
        <f t="shared" si="249"/>
        <v>63.56</v>
      </c>
      <c r="Q4024" t="s">
        <v>8316</v>
      </c>
      <c r="R4024" t="s">
        <v>8317</v>
      </c>
      <c r="S4024" s="9">
        <f t="shared" si="250"/>
        <v>41990.375775462962</v>
      </c>
      <c r="T4024" s="9">
        <f t="shared" si="251"/>
        <v>42035.912499999999</v>
      </c>
    </row>
    <row r="4025" spans="1:20" ht="43.5" hidden="1" x14ac:dyDescent="0.3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9">
        <f t="shared" si="250"/>
        <v>42408.791238425925</v>
      </c>
      <c r="T4025" s="9">
        <f t="shared" si="251"/>
        <v>42453.749571759261</v>
      </c>
    </row>
    <row r="4026" spans="1:20" ht="43.5" hidden="1" x14ac:dyDescent="0.3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248"/>
        <v>1</v>
      </c>
      <c r="P4026">
        <f t="shared" si="249"/>
        <v>10</v>
      </c>
      <c r="Q4026" t="s">
        <v>8316</v>
      </c>
      <c r="R4026" t="s">
        <v>8317</v>
      </c>
      <c r="S4026" s="9">
        <f t="shared" si="250"/>
        <v>42217.461770833332</v>
      </c>
      <c r="T4026" s="9">
        <f t="shared" si="251"/>
        <v>42247.461770833332</v>
      </c>
    </row>
    <row r="4027" spans="1:20" ht="43.5" hidden="1" x14ac:dyDescent="0.3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9">
        <f t="shared" si="250"/>
        <v>42151.029351851852</v>
      </c>
      <c r="T4027" s="9">
        <f t="shared" si="251"/>
        <v>42211.029351851852</v>
      </c>
    </row>
    <row r="4028" spans="1:20" ht="43.5" hidden="1" x14ac:dyDescent="0.3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9">
        <f t="shared" si="250"/>
        <v>42282.447210648148</v>
      </c>
      <c r="T4028" s="9">
        <f t="shared" si="251"/>
        <v>42342.488877314812</v>
      </c>
    </row>
    <row r="4029" spans="1:20" ht="43.5" hidden="1" x14ac:dyDescent="0.3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248"/>
        <v>7</v>
      </c>
      <c r="P4029">
        <f t="shared" si="249"/>
        <v>30.71</v>
      </c>
      <c r="Q4029" t="s">
        <v>8316</v>
      </c>
      <c r="R4029" t="s">
        <v>8317</v>
      </c>
      <c r="S4029" s="9">
        <f t="shared" si="250"/>
        <v>42768.762511574074</v>
      </c>
      <c r="T4029" s="9">
        <f t="shared" si="251"/>
        <v>42788.833333333336</v>
      </c>
    </row>
    <row r="4030" spans="1:20" ht="43.5" hidden="1" x14ac:dyDescent="0.3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248"/>
        <v>28</v>
      </c>
      <c r="P4030">
        <f t="shared" si="249"/>
        <v>51</v>
      </c>
      <c r="Q4030" t="s">
        <v>8316</v>
      </c>
      <c r="R4030" t="s">
        <v>8317</v>
      </c>
      <c r="S4030" s="9">
        <f t="shared" si="250"/>
        <v>41765.730324074073</v>
      </c>
      <c r="T4030" s="9">
        <f t="shared" si="251"/>
        <v>41795.730324074073</v>
      </c>
    </row>
    <row r="4031" spans="1:20" ht="43.5" hidden="1" x14ac:dyDescent="0.3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9">
        <f t="shared" si="250"/>
        <v>42321.816782407404</v>
      </c>
      <c r="T4031" s="9">
        <f t="shared" si="251"/>
        <v>42351.816782407404</v>
      </c>
    </row>
    <row r="4032" spans="1:20" ht="43.5" hidden="1" x14ac:dyDescent="0.3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248"/>
        <v>16</v>
      </c>
      <c r="P4032">
        <f t="shared" si="249"/>
        <v>66.67</v>
      </c>
      <c r="Q4032" t="s">
        <v>8316</v>
      </c>
      <c r="R4032" t="s">
        <v>8317</v>
      </c>
      <c r="S4032" s="9">
        <f t="shared" si="250"/>
        <v>42374.446747685179</v>
      </c>
      <c r="T4032" s="9">
        <f t="shared" si="251"/>
        <v>42403.575694444444</v>
      </c>
    </row>
    <row r="4033" spans="1:20" ht="43.5" hidden="1" x14ac:dyDescent="0.3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9">
        <f t="shared" si="250"/>
        <v>41941.376898148148</v>
      </c>
      <c r="T4033" s="9">
        <f t="shared" si="251"/>
        <v>41991.418564814812</v>
      </c>
    </row>
    <row r="4034" spans="1:20" ht="43.5" hidden="1" x14ac:dyDescent="0.3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ref="O4034:O4097" si="252">ROUND((E4034/D4034)*100,0)</f>
        <v>7</v>
      </c>
      <c r="P4034">
        <f t="shared" ref="P4034:P4097" si="253">ROUND(E4034/L4034,2)</f>
        <v>59</v>
      </c>
      <c r="Q4034" t="s">
        <v>8316</v>
      </c>
      <c r="R4034" t="s">
        <v>8317</v>
      </c>
      <c r="S4034" s="9">
        <f t="shared" si="250"/>
        <v>42293.60087962963</v>
      </c>
      <c r="T4034" s="9">
        <f t="shared" si="251"/>
        <v>42353.642546296294</v>
      </c>
    </row>
    <row r="4035" spans="1:20" ht="43.5" hidden="1" x14ac:dyDescent="0.3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si="252"/>
        <v>26</v>
      </c>
      <c r="P4035">
        <f t="shared" si="253"/>
        <v>65.34</v>
      </c>
      <c r="Q4035" t="s">
        <v>8316</v>
      </c>
      <c r="R4035" t="s">
        <v>8317</v>
      </c>
      <c r="S4035" s="9">
        <f t="shared" ref="S4035:S4098" si="254">(J4035/86400)+25569+(-5/24)</f>
        <v>42614.06046296296</v>
      </c>
      <c r="T4035" s="9">
        <f t="shared" ref="T4035:T4098" si="255">(I4035/86400)+25569+(-5/24)</f>
        <v>42645.166666666664</v>
      </c>
    </row>
    <row r="4036" spans="1:20" ht="43.5" hidden="1" x14ac:dyDescent="0.3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252"/>
        <v>1</v>
      </c>
      <c r="P4036">
        <f t="shared" si="253"/>
        <v>100</v>
      </c>
      <c r="Q4036" t="s">
        <v>8316</v>
      </c>
      <c r="R4036" t="s">
        <v>8317</v>
      </c>
      <c r="S4036" s="9">
        <f t="shared" si="254"/>
        <v>42067.739004629628</v>
      </c>
      <c r="T4036" s="9">
        <f t="shared" si="255"/>
        <v>42097.697337962956</v>
      </c>
    </row>
    <row r="4037" spans="1:20" ht="29" hidden="1" x14ac:dyDescent="0.35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252"/>
        <v>37</v>
      </c>
      <c r="P4037">
        <f t="shared" si="253"/>
        <v>147.4</v>
      </c>
      <c r="Q4037" t="s">
        <v>8316</v>
      </c>
      <c r="R4037" t="s">
        <v>8317</v>
      </c>
      <c r="S4037" s="9">
        <f t="shared" si="254"/>
        <v>41903.674618055556</v>
      </c>
      <c r="T4037" s="9">
        <f t="shared" si="255"/>
        <v>41933.674618055556</v>
      </c>
    </row>
    <row r="4038" spans="1:20" ht="43.5" hidden="1" x14ac:dyDescent="0.3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252"/>
        <v>47</v>
      </c>
      <c r="P4038">
        <f t="shared" si="253"/>
        <v>166.06</v>
      </c>
      <c r="Q4038" t="s">
        <v>8316</v>
      </c>
      <c r="R4038" t="s">
        <v>8317</v>
      </c>
      <c r="S4038" s="9">
        <f t="shared" si="254"/>
        <v>41804.728750000002</v>
      </c>
      <c r="T4038" s="9">
        <f t="shared" si="255"/>
        <v>41821.729166666664</v>
      </c>
    </row>
    <row r="4039" spans="1:20" ht="43.5" hidden="1" x14ac:dyDescent="0.3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252"/>
        <v>11</v>
      </c>
      <c r="P4039">
        <f t="shared" si="253"/>
        <v>40</v>
      </c>
      <c r="Q4039" t="s">
        <v>8316</v>
      </c>
      <c r="R4039" t="s">
        <v>8317</v>
      </c>
      <c r="S4039" s="9">
        <f t="shared" si="254"/>
        <v>42496.862442129626</v>
      </c>
      <c r="T4039" s="9">
        <f t="shared" si="255"/>
        <v>42514.392361111109</v>
      </c>
    </row>
    <row r="4040" spans="1:20" ht="43.5" hidden="1" x14ac:dyDescent="0.3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252"/>
        <v>12</v>
      </c>
      <c r="P4040">
        <f t="shared" si="253"/>
        <v>75.25</v>
      </c>
      <c r="Q4040" t="s">
        <v>8316</v>
      </c>
      <c r="R4040" t="s">
        <v>8317</v>
      </c>
      <c r="S4040" s="9">
        <f t="shared" si="254"/>
        <v>41869.590393518512</v>
      </c>
      <c r="T4040" s="9">
        <f t="shared" si="255"/>
        <v>41929.590393518512</v>
      </c>
    </row>
    <row r="4041" spans="1:20" ht="29" hidden="1" x14ac:dyDescent="0.3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9">
        <f t="shared" si="254"/>
        <v>42305.462581018517</v>
      </c>
      <c r="T4041" s="9">
        <f t="shared" si="255"/>
        <v>42339.040972222218</v>
      </c>
    </row>
    <row r="4042" spans="1:20" ht="43.5" hidden="1" x14ac:dyDescent="0.3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252"/>
        <v>31</v>
      </c>
      <c r="P4042">
        <f t="shared" si="253"/>
        <v>1250</v>
      </c>
      <c r="Q4042" t="s">
        <v>8316</v>
      </c>
      <c r="R4042" t="s">
        <v>8317</v>
      </c>
      <c r="S4042" s="9">
        <f t="shared" si="254"/>
        <v>42144.023194444446</v>
      </c>
      <c r="T4042" s="9">
        <f t="shared" si="255"/>
        <v>42202.916666666664</v>
      </c>
    </row>
    <row r="4043" spans="1:20" ht="29" hidden="1" x14ac:dyDescent="0.3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252"/>
        <v>0</v>
      </c>
      <c r="P4043">
        <f t="shared" si="253"/>
        <v>10.5</v>
      </c>
      <c r="Q4043" t="s">
        <v>8316</v>
      </c>
      <c r="R4043" t="s">
        <v>8317</v>
      </c>
      <c r="S4043" s="9">
        <f t="shared" si="254"/>
        <v>42559.265671296293</v>
      </c>
      <c r="T4043" s="9">
        <f t="shared" si="255"/>
        <v>42619.265671296293</v>
      </c>
    </row>
    <row r="4044" spans="1:20" ht="43.5" hidden="1" x14ac:dyDescent="0.3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252"/>
        <v>0</v>
      </c>
      <c r="P4044">
        <f t="shared" si="253"/>
        <v>7</v>
      </c>
      <c r="Q4044" t="s">
        <v>8316</v>
      </c>
      <c r="R4044" t="s">
        <v>8317</v>
      </c>
      <c r="S4044" s="9">
        <f t="shared" si="254"/>
        <v>41994.875740740739</v>
      </c>
      <c r="T4044" s="9">
        <f t="shared" si="255"/>
        <v>42024.594444444439</v>
      </c>
    </row>
    <row r="4045" spans="1:20" ht="43.5" hidden="1" x14ac:dyDescent="0.3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9">
        <f t="shared" si="254"/>
        <v>41948.749131944445</v>
      </c>
      <c r="T4045" s="9">
        <f t="shared" si="255"/>
        <v>41963.749131944445</v>
      </c>
    </row>
    <row r="4046" spans="1:20" ht="43.5" hidden="1" x14ac:dyDescent="0.3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252"/>
        <v>38</v>
      </c>
      <c r="P4046">
        <f t="shared" si="253"/>
        <v>56.25</v>
      </c>
      <c r="Q4046" t="s">
        <v>8316</v>
      </c>
      <c r="R4046" t="s">
        <v>8317</v>
      </c>
      <c r="S4046" s="9">
        <f t="shared" si="254"/>
        <v>42074.011365740742</v>
      </c>
      <c r="T4046" s="9">
        <f t="shared" si="255"/>
        <v>42103.999999999993</v>
      </c>
    </row>
    <row r="4047" spans="1:20" ht="43.5" hidden="1" x14ac:dyDescent="0.3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252"/>
        <v>0</v>
      </c>
      <c r="P4047">
        <f t="shared" si="253"/>
        <v>1</v>
      </c>
      <c r="Q4047" t="s">
        <v>8316</v>
      </c>
      <c r="R4047" t="s">
        <v>8317</v>
      </c>
      <c r="S4047" s="9">
        <f t="shared" si="254"/>
        <v>41841.992928240739</v>
      </c>
      <c r="T4047" s="9">
        <f t="shared" si="255"/>
        <v>41871.992928240739</v>
      </c>
    </row>
    <row r="4048" spans="1:20" ht="43.5" hidden="1" x14ac:dyDescent="0.3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252"/>
        <v>8</v>
      </c>
      <c r="P4048">
        <f t="shared" si="253"/>
        <v>38.33</v>
      </c>
      <c r="Q4048" t="s">
        <v>8316</v>
      </c>
      <c r="R4048" t="s">
        <v>8317</v>
      </c>
      <c r="S4048" s="9">
        <f t="shared" si="254"/>
        <v>41904.442245370366</v>
      </c>
      <c r="T4048" s="9">
        <f t="shared" si="255"/>
        <v>41934.442245370366</v>
      </c>
    </row>
    <row r="4049" spans="1:20" ht="43.5" hidden="1" x14ac:dyDescent="0.3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252"/>
        <v>2</v>
      </c>
      <c r="P4049">
        <f t="shared" si="253"/>
        <v>27.5</v>
      </c>
      <c r="Q4049" t="s">
        <v>8316</v>
      </c>
      <c r="R4049" t="s">
        <v>8317</v>
      </c>
      <c r="S4049" s="9">
        <f t="shared" si="254"/>
        <v>41990.814155092587</v>
      </c>
      <c r="T4049" s="9">
        <f t="shared" si="255"/>
        <v>42014.833333333336</v>
      </c>
    </row>
    <row r="4050" spans="1:20" ht="43.5" hidden="1" x14ac:dyDescent="0.3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252"/>
        <v>18</v>
      </c>
      <c r="P4050">
        <f t="shared" si="253"/>
        <v>32.979999999999997</v>
      </c>
      <c r="Q4050" t="s">
        <v>8316</v>
      </c>
      <c r="R4050" t="s">
        <v>8317</v>
      </c>
      <c r="S4050" s="9">
        <f t="shared" si="254"/>
        <v>42436.300775462958</v>
      </c>
      <c r="T4050" s="9">
        <f t="shared" si="255"/>
        <v>42471.259108796294</v>
      </c>
    </row>
    <row r="4051" spans="1:20" ht="43.5" hidden="1" x14ac:dyDescent="0.3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252"/>
        <v>0</v>
      </c>
      <c r="P4051">
        <f t="shared" si="253"/>
        <v>16</v>
      </c>
      <c r="Q4051" t="s">
        <v>8316</v>
      </c>
      <c r="R4051" t="s">
        <v>8317</v>
      </c>
      <c r="S4051" s="9">
        <f t="shared" si="254"/>
        <v>42169.750173611108</v>
      </c>
      <c r="T4051" s="9">
        <f t="shared" si="255"/>
        <v>42199.750173611108</v>
      </c>
    </row>
    <row r="4052" spans="1:20" ht="43.5" hidden="1" x14ac:dyDescent="0.3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252"/>
        <v>0</v>
      </c>
      <c r="P4052">
        <f t="shared" si="253"/>
        <v>1</v>
      </c>
      <c r="Q4052" t="s">
        <v>8316</v>
      </c>
      <c r="R4052" t="s">
        <v>8317</v>
      </c>
      <c r="S4052" s="9">
        <f t="shared" si="254"/>
        <v>41905.428136574068</v>
      </c>
      <c r="T4052" s="9">
        <f t="shared" si="255"/>
        <v>41935.428136574068</v>
      </c>
    </row>
    <row r="4053" spans="1:20" ht="43.5" hidden="1" x14ac:dyDescent="0.3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9">
        <f t="shared" si="254"/>
        <v>41761.601817129624</v>
      </c>
      <c r="T4053" s="9">
        <f t="shared" si="255"/>
        <v>41768.078472222223</v>
      </c>
    </row>
    <row r="4054" spans="1:20" ht="58" hidden="1" x14ac:dyDescent="0.35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252"/>
        <v>38</v>
      </c>
      <c r="P4054">
        <f t="shared" si="253"/>
        <v>86.62</v>
      </c>
      <c r="Q4054" t="s">
        <v>8316</v>
      </c>
      <c r="R4054" t="s">
        <v>8317</v>
      </c>
      <c r="S4054" s="9">
        <f t="shared" si="254"/>
        <v>41865.670324074068</v>
      </c>
      <c r="T4054" s="9">
        <f t="shared" si="255"/>
        <v>41925.670324074068</v>
      </c>
    </row>
    <row r="4055" spans="1:20" ht="43.5" hidden="1" x14ac:dyDescent="0.3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9">
        <f t="shared" si="254"/>
        <v>41928.481805555552</v>
      </c>
      <c r="T4055" s="9">
        <f t="shared" si="255"/>
        <v>41958.624999999993</v>
      </c>
    </row>
    <row r="4056" spans="1:20" ht="43.5" hidden="1" x14ac:dyDescent="0.3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9">
        <f t="shared" si="254"/>
        <v>42613.632928240739</v>
      </c>
      <c r="T4056" s="9">
        <f t="shared" si="255"/>
        <v>42643.958333333336</v>
      </c>
    </row>
    <row r="4057" spans="1:20" ht="43.5" hidden="1" x14ac:dyDescent="0.3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252"/>
        <v>18</v>
      </c>
      <c r="P4057">
        <f t="shared" si="253"/>
        <v>41.95</v>
      </c>
      <c r="Q4057" t="s">
        <v>8316</v>
      </c>
      <c r="R4057" t="s">
        <v>8317</v>
      </c>
      <c r="S4057" s="9">
        <f t="shared" si="254"/>
        <v>41779.44017361111</v>
      </c>
      <c r="T4057" s="9">
        <f t="shared" si="255"/>
        <v>41809.44017361111</v>
      </c>
    </row>
    <row r="4058" spans="1:20" ht="43.5" hidden="1" x14ac:dyDescent="0.3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252"/>
        <v>53</v>
      </c>
      <c r="P4058">
        <f t="shared" si="253"/>
        <v>88.33</v>
      </c>
      <c r="Q4058" t="s">
        <v>8316</v>
      </c>
      <c r="R4058" t="s">
        <v>8317</v>
      </c>
      <c r="S4058" s="9">
        <f t="shared" si="254"/>
        <v>42534.724988425922</v>
      </c>
      <c r="T4058" s="9">
        <f t="shared" si="255"/>
        <v>42554.624305555553</v>
      </c>
    </row>
    <row r="4059" spans="1:20" ht="43.5" hidden="1" x14ac:dyDescent="0.3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252"/>
        <v>22</v>
      </c>
      <c r="P4059">
        <f t="shared" si="253"/>
        <v>129.16999999999999</v>
      </c>
      <c r="Q4059" t="s">
        <v>8316</v>
      </c>
      <c r="R4059" t="s">
        <v>8317</v>
      </c>
      <c r="S4059" s="9">
        <f t="shared" si="254"/>
        <v>42310.760185185187</v>
      </c>
      <c r="T4059" s="9">
        <f t="shared" si="255"/>
        <v>42333.749999999993</v>
      </c>
    </row>
    <row r="4060" spans="1:20" ht="43.5" hidden="1" x14ac:dyDescent="0.3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252"/>
        <v>3</v>
      </c>
      <c r="P4060">
        <f t="shared" si="253"/>
        <v>23.75</v>
      </c>
      <c r="Q4060" t="s">
        <v>8316</v>
      </c>
      <c r="R4060" t="s">
        <v>8317</v>
      </c>
      <c r="S4060" s="9">
        <f t="shared" si="254"/>
        <v>42445.852361111109</v>
      </c>
      <c r="T4060" s="9">
        <f t="shared" si="255"/>
        <v>42460.957638888889</v>
      </c>
    </row>
    <row r="4061" spans="1:20" ht="43.5" hidden="1" x14ac:dyDescent="0.3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252"/>
        <v>3</v>
      </c>
      <c r="P4061">
        <f t="shared" si="253"/>
        <v>35.71</v>
      </c>
      <c r="Q4061" t="s">
        <v>8316</v>
      </c>
      <c r="R4061" t="s">
        <v>8317</v>
      </c>
      <c r="S4061" s="9">
        <f t="shared" si="254"/>
        <v>41866.432314814811</v>
      </c>
      <c r="T4061" s="9">
        <f t="shared" si="255"/>
        <v>41897.916666666664</v>
      </c>
    </row>
    <row r="4062" spans="1:20" ht="43.5" hidden="1" x14ac:dyDescent="0.3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252"/>
        <v>3</v>
      </c>
      <c r="P4062">
        <f t="shared" si="253"/>
        <v>57</v>
      </c>
      <c r="Q4062" t="s">
        <v>8316</v>
      </c>
      <c r="R4062" t="s">
        <v>8317</v>
      </c>
      <c r="S4062" s="9">
        <f t="shared" si="254"/>
        <v>41779.486759259256</v>
      </c>
      <c r="T4062" s="9">
        <f t="shared" si="255"/>
        <v>41813.458333333328</v>
      </c>
    </row>
    <row r="4063" spans="1:20" ht="29" hidden="1" x14ac:dyDescent="0.3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9">
        <f t="shared" si="254"/>
        <v>42420.933136574073</v>
      </c>
      <c r="T4063" s="9">
        <f t="shared" si="255"/>
        <v>42480.891469907401</v>
      </c>
    </row>
    <row r="4064" spans="1:20" ht="43.5" hidden="1" x14ac:dyDescent="0.3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252"/>
        <v>2</v>
      </c>
      <c r="P4064">
        <f t="shared" si="253"/>
        <v>163.33000000000001</v>
      </c>
      <c r="Q4064" t="s">
        <v>8316</v>
      </c>
      <c r="R4064" t="s">
        <v>8317</v>
      </c>
      <c r="S4064" s="9">
        <f t="shared" si="254"/>
        <v>42523.530879629623</v>
      </c>
      <c r="T4064" s="9">
        <f t="shared" si="255"/>
        <v>42553.530879629623</v>
      </c>
    </row>
    <row r="4065" spans="1:20" ht="43.5" hidden="1" x14ac:dyDescent="0.3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252"/>
        <v>1</v>
      </c>
      <c r="P4065">
        <f t="shared" si="253"/>
        <v>15</v>
      </c>
      <c r="Q4065" t="s">
        <v>8316</v>
      </c>
      <c r="R4065" t="s">
        <v>8317</v>
      </c>
      <c r="S4065" s="9">
        <f t="shared" si="254"/>
        <v>41787.473194444443</v>
      </c>
      <c r="T4065" s="9">
        <f t="shared" si="255"/>
        <v>41817.473194444443</v>
      </c>
    </row>
    <row r="4066" spans="1:20" ht="43.5" hidden="1" x14ac:dyDescent="0.3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252"/>
        <v>19</v>
      </c>
      <c r="P4066">
        <f t="shared" si="253"/>
        <v>64.17</v>
      </c>
      <c r="Q4066" t="s">
        <v>8316</v>
      </c>
      <c r="R4066" t="s">
        <v>8317</v>
      </c>
      <c r="S4066" s="9">
        <f t="shared" si="254"/>
        <v>42093.379930555551</v>
      </c>
      <c r="T4066" s="9">
        <f t="shared" si="255"/>
        <v>42123.379930555551</v>
      </c>
    </row>
    <row r="4067" spans="1:20" ht="29" hidden="1" x14ac:dyDescent="0.3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252"/>
        <v>1</v>
      </c>
      <c r="P4067">
        <f t="shared" si="253"/>
        <v>6.75</v>
      </c>
      <c r="Q4067" t="s">
        <v>8316</v>
      </c>
      <c r="R4067" t="s">
        <v>8317</v>
      </c>
      <c r="S4067" s="9">
        <f t="shared" si="254"/>
        <v>41833.74318287037</v>
      </c>
      <c r="T4067" s="9">
        <f t="shared" si="255"/>
        <v>41863.74318287037</v>
      </c>
    </row>
    <row r="4068" spans="1:20" ht="43.5" hidden="1" x14ac:dyDescent="0.3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252"/>
        <v>0</v>
      </c>
      <c r="P4068">
        <f t="shared" si="253"/>
        <v>25</v>
      </c>
      <c r="Q4068" t="s">
        <v>8316</v>
      </c>
      <c r="R4068" t="s">
        <v>8317</v>
      </c>
      <c r="S4068" s="9">
        <f t="shared" si="254"/>
        <v>42478.830879629626</v>
      </c>
      <c r="T4068" s="9">
        <f t="shared" si="255"/>
        <v>42508.830879629626</v>
      </c>
    </row>
    <row r="4069" spans="1:20" ht="43.5" hidden="1" x14ac:dyDescent="0.3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252"/>
        <v>61</v>
      </c>
      <c r="P4069">
        <f t="shared" si="253"/>
        <v>179.12</v>
      </c>
      <c r="Q4069" t="s">
        <v>8316</v>
      </c>
      <c r="R4069" t="s">
        <v>8317</v>
      </c>
      <c r="S4069" s="9">
        <f t="shared" si="254"/>
        <v>42234.909143518518</v>
      </c>
      <c r="T4069" s="9">
        <f t="shared" si="255"/>
        <v>42274.909143518518</v>
      </c>
    </row>
    <row r="4070" spans="1:20" ht="29" hidden="1" x14ac:dyDescent="0.3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9">
        <f t="shared" si="254"/>
        <v>42718.755266203698</v>
      </c>
      <c r="T4070" s="9">
        <f t="shared" si="255"/>
        <v>42748.753472222219</v>
      </c>
    </row>
    <row r="4071" spans="1:20" ht="43.5" hidden="1" x14ac:dyDescent="0.3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252"/>
        <v>34</v>
      </c>
      <c r="P4071">
        <f t="shared" si="253"/>
        <v>33.08</v>
      </c>
      <c r="Q4071" t="s">
        <v>8316</v>
      </c>
      <c r="R4071" t="s">
        <v>8317</v>
      </c>
      <c r="S4071" s="9">
        <f t="shared" si="254"/>
        <v>42022.453194444439</v>
      </c>
      <c r="T4071" s="9">
        <f t="shared" si="255"/>
        <v>42063.291666666664</v>
      </c>
    </row>
    <row r="4072" spans="1:20" ht="29" hidden="1" x14ac:dyDescent="0.3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252"/>
        <v>17</v>
      </c>
      <c r="P4072">
        <f t="shared" si="253"/>
        <v>27.5</v>
      </c>
      <c r="Q4072" t="s">
        <v>8316</v>
      </c>
      <c r="R4072" t="s">
        <v>8317</v>
      </c>
      <c r="S4072" s="9">
        <f t="shared" si="254"/>
        <v>42031.458564814813</v>
      </c>
      <c r="T4072" s="9">
        <f t="shared" si="255"/>
        <v>42063.916666666664</v>
      </c>
    </row>
    <row r="4073" spans="1:20" ht="43.5" hidden="1" x14ac:dyDescent="0.3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9">
        <f t="shared" si="254"/>
        <v>42700.59642361111</v>
      </c>
      <c r="T4073" s="9">
        <f t="shared" si="255"/>
        <v>42730.59642361111</v>
      </c>
    </row>
    <row r="4074" spans="1:20" ht="43.5" hidden="1" x14ac:dyDescent="0.3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252"/>
        <v>0</v>
      </c>
      <c r="P4074">
        <f t="shared" si="253"/>
        <v>2</v>
      </c>
      <c r="Q4074" t="s">
        <v>8316</v>
      </c>
      <c r="R4074" t="s">
        <v>8317</v>
      </c>
      <c r="S4074" s="9">
        <f t="shared" si="254"/>
        <v>41812.566099537034</v>
      </c>
      <c r="T4074" s="9">
        <f t="shared" si="255"/>
        <v>41872.566099537034</v>
      </c>
    </row>
    <row r="4075" spans="1:20" ht="43.5" hidden="1" x14ac:dyDescent="0.3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252"/>
        <v>1</v>
      </c>
      <c r="P4075">
        <f t="shared" si="253"/>
        <v>18.5</v>
      </c>
      <c r="Q4075" t="s">
        <v>8316</v>
      </c>
      <c r="R4075" t="s">
        <v>8317</v>
      </c>
      <c r="S4075" s="9">
        <f t="shared" si="254"/>
        <v>42078.136874999997</v>
      </c>
      <c r="T4075" s="9">
        <f t="shared" si="255"/>
        <v>42132.958333333336</v>
      </c>
    </row>
    <row r="4076" spans="1:20" ht="43.5" hidden="1" x14ac:dyDescent="0.3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252"/>
        <v>27</v>
      </c>
      <c r="P4076">
        <f t="shared" si="253"/>
        <v>35</v>
      </c>
      <c r="Q4076" t="s">
        <v>8316</v>
      </c>
      <c r="R4076" t="s">
        <v>8317</v>
      </c>
      <c r="S4076" s="9">
        <f t="shared" si="254"/>
        <v>42283.344618055555</v>
      </c>
      <c r="T4076" s="9">
        <f t="shared" si="255"/>
        <v>42313.386284722219</v>
      </c>
    </row>
    <row r="4077" spans="1:20" ht="43.5" hidden="1" x14ac:dyDescent="0.3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252"/>
        <v>29</v>
      </c>
      <c r="P4077">
        <f t="shared" si="253"/>
        <v>44.31</v>
      </c>
      <c r="Q4077" t="s">
        <v>8316</v>
      </c>
      <c r="R4077" t="s">
        <v>8317</v>
      </c>
      <c r="S4077" s="9">
        <f t="shared" si="254"/>
        <v>41778.837604166663</v>
      </c>
      <c r="T4077" s="9">
        <f t="shared" si="255"/>
        <v>41820.519444444442</v>
      </c>
    </row>
    <row r="4078" spans="1:20" ht="29" hidden="1" x14ac:dyDescent="0.3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9">
        <f t="shared" si="254"/>
        <v>41905.587372685179</v>
      </c>
      <c r="T4078" s="9">
        <f t="shared" si="255"/>
        <v>41933.618750000001</v>
      </c>
    </row>
    <row r="4079" spans="1:20" ht="43.5" hidden="1" x14ac:dyDescent="0.3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252"/>
        <v>9</v>
      </c>
      <c r="P4079">
        <f t="shared" si="253"/>
        <v>222.5</v>
      </c>
      <c r="Q4079" t="s">
        <v>8316</v>
      </c>
      <c r="R4079" t="s">
        <v>8317</v>
      </c>
      <c r="S4079" s="9">
        <f t="shared" si="254"/>
        <v>42695.502245370364</v>
      </c>
      <c r="T4079" s="9">
        <f t="shared" si="255"/>
        <v>42725.502245370364</v>
      </c>
    </row>
    <row r="4080" spans="1:20" ht="43.5" hidden="1" x14ac:dyDescent="0.3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9">
        <f t="shared" si="254"/>
        <v>42732.579189814809</v>
      </c>
      <c r="T4080" s="9">
        <f t="shared" si="255"/>
        <v>42762.579189814809</v>
      </c>
    </row>
    <row r="4081" spans="1:20" ht="43.5" hidden="1" x14ac:dyDescent="0.3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252"/>
        <v>0</v>
      </c>
      <c r="P4081">
        <f t="shared" si="253"/>
        <v>5</v>
      </c>
      <c r="Q4081" t="s">
        <v>8316</v>
      </c>
      <c r="R4081" t="s">
        <v>8317</v>
      </c>
      <c r="S4081" s="9">
        <f t="shared" si="254"/>
        <v>42510.730567129627</v>
      </c>
      <c r="T4081" s="9">
        <f t="shared" si="255"/>
        <v>42540.730567129627</v>
      </c>
    </row>
    <row r="4082" spans="1:20" ht="43.5" hidden="1" x14ac:dyDescent="0.3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9">
        <f t="shared" si="254"/>
        <v>42511.489768518521</v>
      </c>
      <c r="T4082" s="9">
        <f t="shared" si="255"/>
        <v>42535.579166666663</v>
      </c>
    </row>
    <row r="4083" spans="1:20" ht="43.5" hidden="1" x14ac:dyDescent="0.3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252"/>
        <v>16</v>
      </c>
      <c r="P4083">
        <f t="shared" si="253"/>
        <v>29.17</v>
      </c>
      <c r="Q4083" t="s">
        <v>8316</v>
      </c>
      <c r="R4083" t="s">
        <v>8317</v>
      </c>
      <c r="S4083" s="9">
        <f t="shared" si="254"/>
        <v>42041.372974537029</v>
      </c>
      <c r="T4083" s="9">
        <f t="shared" si="255"/>
        <v>42071.331307870372</v>
      </c>
    </row>
    <row r="4084" spans="1:20" ht="43.5" hidden="1" x14ac:dyDescent="0.3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9">
        <f t="shared" si="254"/>
        <v>42306.980937499997</v>
      </c>
      <c r="T4084" s="9">
        <f t="shared" si="255"/>
        <v>42322.749999999993</v>
      </c>
    </row>
    <row r="4085" spans="1:20" ht="43.5" hidden="1" x14ac:dyDescent="0.3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252"/>
        <v>22</v>
      </c>
      <c r="P4085">
        <f t="shared" si="253"/>
        <v>126.5</v>
      </c>
      <c r="Q4085" t="s">
        <v>8316</v>
      </c>
      <c r="R4085" t="s">
        <v>8317</v>
      </c>
      <c r="S4085" s="9">
        <f t="shared" si="254"/>
        <v>42353.553425925922</v>
      </c>
      <c r="T4085" s="9">
        <f t="shared" si="255"/>
        <v>42383.553425925922</v>
      </c>
    </row>
    <row r="4086" spans="1:20" ht="43.5" hidden="1" x14ac:dyDescent="0.3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252"/>
        <v>0</v>
      </c>
      <c r="P4086">
        <f t="shared" si="253"/>
        <v>10</v>
      </c>
      <c r="Q4086" t="s">
        <v>8316</v>
      </c>
      <c r="R4086" t="s">
        <v>8317</v>
      </c>
      <c r="S4086" s="9">
        <f t="shared" si="254"/>
        <v>42622.228078703702</v>
      </c>
      <c r="T4086" s="9">
        <f t="shared" si="255"/>
        <v>42652.228078703702</v>
      </c>
    </row>
    <row r="4087" spans="1:20" ht="43.5" hidden="1" x14ac:dyDescent="0.3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252"/>
        <v>0</v>
      </c>
      <c r="P4087">
        <f t="shared" si="253"/>
        <v>10</v>
      </c>
      <c r="Q4087" t="s">
        <v>8316</v>
      </c>
      <c r="R4087" t="s">
        <v>8317</v>
      </c>
      <c r="S4087" s="9">
        <f t="shared" si="254"/>
        <v>42058.395543981482</v>
      </c>
      <c r="T4087" s="9">
        <f t="shared" si="255"/>
        <v>42086.957638888889</v>
      </c>
    </row>
    <row r="4088" spans="1:20" ht="43.5" hidden="1" x14ac:dyDescent="0.3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252"/>
        <v>5</v>
      </c>
      <c r="P4088">
        <f t="shared" si="253"/>
        <v>9.4</v>
      </c>
      <c r="Q4088" t="s">
        <v>8316</v>
      </c>
      <c r="R4088" t="s">
        <v>8317</v>
      </c>
      <c r="S4088" s="9">
        <f t="shared" si="254"/>
        <v>42304.732627314814</v>
      </c>
      <c r="T4088" s="9">
        <f t="shared" si="255"/>
        <v>42328.958333333336</v>
      </c>
    </row>
    <row r="4089" spans="1:20" hidden="1" x14ac:dyDescent="0.35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9">
        <f t="shared" si="254"/>
        <v>42538.53456018518</v>
      </c>
      <c r="T4089" s="9">
        <f t="shared" si="255"/>
        <v>42568.53456018518</v>
      </c>
    </row>
    <row r="4090" spans="1:20" ht="43.5" hidden="1" x14ac:dyDescent="0.3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252"/>
        <v>11</v>
      </c>
      <c r="P4090">
        <f t="shared" si="253"/>
        <v>72</v>
      </c>
      <c r="Q4090" t="s">
        <v>8316</v>
      </c>
      <c r="R4090" t="s">
        <v>8317</v>
      </c>
      <c r="S4090" s="9">
        <f t="shared" si="254"/>
        <v>41990.40421296296</v>
      </c>
      <c r="T4090" s="9">
        <f t="shared" si="255"/>
        <v>42020.226388888885</v>
      </c>
    </row>
    <row r="4091" spans="1:20" ht="43.5" hidden="1" x14ac:dyDescent="0.3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252"/>
        <v>5</v>
      </c>
      <c r="P4091">
        <f t="shared" si="253"/>
        <v>30</v>
      </c>
      <c r="Q4091" t="s">
        <v>8316</v>
      </c>
      <c r="R4091" t="s">
        <v>8317</v>
      </c>
      <c r="S4091" s="9">
        <f t="shared" si="254"/>
        <v>42122.524166666662</v>
      </c>
      <c r="T4091" s="9">
        <f t="shared" si="255"/>
        <v>42155.524305555555</v>
      </c>
    </row>
    <row r="4092" spans="1:20" ht="43.5" hidden="1" x14ac:dyDescent="0.3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252"/>
        <v>3</v>
      </c>
      <c r="P4092">
        <f t="shared" si="253"/>
        <v>10.67</v>
      </c>
      <c r="Q4092" t="s">
        <v>8316</v>
      </c>
      <c r="R4092" t="s">
        <v>8317</v>
      </c>
      <c r="S4092" s="9">
        <f t="shared" si="254"/>
        <v>42209.464548611104</v>
      </c>
      <c r="T4092" s="9">
        <f t="shared" si="255"/>
        <v>42223.416666666664</v>
      </c>
    </row>
    <row r="4093" spans="1:20" ht="43.5" hidden="1" x14ac:dyDescent="0.3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252"/>
        <v>13</v>
      </c>
      <c r="P4093">
        <f t="shared" si="253"/>
        <v>25.5</v>
      </c>
      <c r="Q4093" t="s">
        <v>8316</v>
      </c>
      <c r="R4093" t="s">
        <v>8317</v>
      </c>
      <c r="S4093" s="9">
        <f t="shared" si="254"/>
        <v>41990.298043981478</v>
      </c>
      <c r="T4093" s="9">
        <f t="shared" si="255"/>
        <v>42020.298043981478</v>
      </c>
    </row>
    <row r="4094" spans="1:20" ht="43.5" hidden="1" x14ac:dyDescent="0.3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252"/>
        <v>0</v>
      </c>
      <c r="P4094">
        <f t="shared" si="253"/>
        <v>20</v>
      </c>
      <c r="Q4094" t="s">
        <v>8316</v>
      </c>
      <c r="R4094" t="s">
        <v>8317</v>
      </c>
      <c r="S4094" s="9">
        <f t="shared" si="254"/>
        <v>42038.986655092587</v>
      </c>
      <c r="T4094" s="9">
        <f t="shared" si="255"/>
        <v>42098.944988425923</v>
      </c>
    </row>
    <row r="4095" spans="1:20" ht="43.5" hidden="1" x14ac:dyDescent="0.3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252"/>
        <v>2</v>
      </c>
      <c r="P4095">
        <f t="shared" si="253"/>
        <v>15</v>
      </c>
      <c r="Q4095" t="s">
        <v>8316</v>
      </c>
      <c r="R4095" t="s">
        <v>8317</v>
      </c>
      <c r="S4095" s="9">
        <f t="shared" si="254"/>
        <v>42178.607557870368</v>
      </c>
      <c r="T4095" s="9">
        <f t="shared" si="255"/>
        <v>42238.607557870368</v>
      </c>
    </row>
    <row r="4096" spans="1:20" ht="43.5" hidden="1" x14ac:dyDescent="0.3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252"/>
        <v>37</v>
      </c>
      <c r="P4096">
        <f t="shared" si="253"/>
        <v>91.25</v>
      </c>
      <c r="Q4096" t="s">
        <v>8316</v>
      </c>
      <c r="R4096" t="s">
        <v>8317</v>
      </c>
      <c r="S4096" s="9">
        <f t="shared" si="254"/>
        <v>41889.878472222219</v>
      </c>
      <c r="T4096" s="9">
        <f t="shared" si="255"/>
        <v>41933.999305555553</v>
      </c>
    </row>
    <row r="4097" spans="1:20" ht="29" hidden="1" x14ac:dyDescent="0.3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252"/>
        <v>3</v>
      </c>
      <c r="P4097">
        <f t="shared" si="253"/>
        <v>800</v>
      </c>
      <c r="Q4097" t="s">
        <v>8316</v>
      </c>
      <c r="R4097" t="s">
        <v>8317</v>
      </c>
      <c r="S4097" s="9">
        <f t="shared" si="254"/>
        <v>42692.823495370372</v>
      </c>
      <c r="T4097" s="9">
        <f t="shared" si="255"/>
        <v>42722.823495370372</v>
      </c>
    </row>
    <row r="4098" spans="1:20" ht="43.5" hidden="1" x14ac:dyDescent="0.3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ref="O4098:O4115" si="256">ROUND((E4098/D4098)*100,0)</f>
        <v>11</v>
      </c>
      <c r="P4098">
        <f t="shared" ref="P4098:P4115" si="257">ROUND(E4098/L4098,2)</f>
        <v>80</v>
      </c>
      <c r="Q4098" t="s">
        <v>8316</v>
      </c>
      <c r="R4098" t="s">
        <v>8317</v>
      </c>
      <c r="S4098" s="9">
        <f t="shared" si="254"/>
        <v>42750.321979166663</v>
      </c>
      <c r="T4098" s="9">
        <f t="shared" si="255"/>
        <v>42794.160416666666</v>
      </c>
    </row>
    <row r="4099" spans="1:20" ht="43.5" hidden="1" x14ac:dyDescent="0.3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si="256"/>
        <v>0</v>
      </c>
      <c r="P4099" t="e">
        <f t="shared" si="257"/>
        <v>#DIV/0!</v>
      </c>
      <c r="Q4099" t="s">
        <v>8316</v>
      </c>
      <c r="R4099" t="s">
        <v>8317</v>
      </c>
      <c r="S4099" s="9">
        <f t="shared" ref="S4099:S4115" si="258">(J4099/86400)+25569+(-5/24)</f>
        <v>42344.616168981483</v>
      </c>
      <c r="T4099" s="9">
        <f t="shared" ref="T4099:T4115" si="259">(I4099/86400)+25569+(-5/24)</f>
        <v>42400.788194444445</v>
      </c>
    </row>
    <row r="4100" spans="1:20" ht="29" hidden="1" x14ac:dyDescent="0.3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9">
        <f t="shared" si="258"/>
        <v>42495.51385416666</v>
      </c>
      <c r="T4100" s="9">
        <f t="shared" si="259"/>
        <v>42525.51385416666</v>
      </c>
    </row>
    <row r="4101" spans="1:20" ht="43.5" hidden="1" x14ac:dyDescent="0.3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256"/>
        <v>1</v>
      </c>
      <c r="P4101">
        <f t="shared" si="257"/>
        <v>50</v>
      </c>
      <c r="Q4101" t="s">
        <v>8316</v>
      </c>
      <c r="R4101" t="s">
        <v>8317</v>
      </c>
      <c r="S4101" s="9">
        <f t="shared" si="258"/>
        <v>42570.642048611109</v>
      </c>
      <c r="T4101" s="9">
        <f t="shared" si="259"/>
        <v>42615.642048611109</v>
      </c>
    </row>
    <row r="4102" spans="1:20" ht="29" hidden="1" x14ac:dyDescent="0.3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9">
        <f t="shared" si="258"/>
        <v>41926.916550925926</v>
      </c>
      <c r="T4102" s="9">
        <f t="shared" si="259"/>
        <v>41936.916550925926</v>
      </c>
    </row>
    <row r="4103" spans="1:20" ht="43.5" hidden="1" x14ac:dyDescent="0.3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9">
        <f t="shared" si="258"/>
        <v>42730.695393518516</v>
      </c>
      <c r="T4103" s="9">
        <f t="shared" si="259"/>
        <v>42760.695393518516</v>
      </c>
    </row>
    <row r="4104" spans="1:20" ht="43.5" hidden="1" x14ac:dyDescent="0.3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256"/>
        <v>27</v>
      </c>
      <c r="P4104">
        <f t="shared" si="257"/>
        <v>22.83</v>
      </c>
      <c r="Q4104" t="s">
        <v>8316</v>
      </c>
      <c r="R4104" t="s">
        <v>8317</v>
      </c>
      <c r="S4104" s="9">
        <f t="shared" si="258"/>
        <v>42475.639733796292</v>
      </c>
      <c r="T4104" s="9">
        <f t="shared" si="259"/>
        <v>42505.639733796292</v>
      </c>
    </row>
    <row r="4105" spans="1:20" ht="43.5" hidden="1" x14ac:dyDescent="0.3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256"/>
        <v>10</v>
      </c>
      <c r="P4105">
        <f t="shared" si="257"/>
        <v>16.670000000000002</v>
      </c>
      <c r="Q4105" t="s">
        <v>8316</v>
      </c>
      <c r="R4105" t="s">
        <v>8317</v>
      </c>
      <c r="S4105" s="9">
        <f t="shared" si="258"/>
        <v>42188.624606481484</v>
      </c>
      <c r="T4105" s="9">
        <f t="shared" si="259"/>
        <v>42242.563888888886</v>
      </c>
    </row>
    <row r="4106" spans="1:20" ht="43.5" hidden="1" x14ac:dyDescent="0.3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256"/>
        <v>21</v>
      </c>
      <c r="P4106">
        <f t="shared" si="257"/>
        <v>45.79</v>
      </c>
      <c r="Q4106" t="s">
        <v>8316</v>
      </c>
      <c r="R4106" t="s">
        <v>8317</v>
      </c>
      <c r="S4106" s="9">
        <f t="shared" si="258"/>
        <v>42640.069837962961</v>
      </c>
      <c r="T4106" s="9">
        <f t="shared" si="259"/>
        <v>42670.069837962961</v>
      </c>
    </row>
    <row r="4107" spans="1:20" ht="43.5" hidden="1" x14ac:dyDescent="0.3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256"/>
        <v>7</v>
      </c>
      <c r="P4107">
        <f t="shared" si="257"/>
        <v>383.33</v>
      </c>
      <c r="Q4107" t="s">
        <v>8316</v>
      </c>
      <c r="R4107" t="s">
        <v>8317</v>
      </c>
      <c r="S4107" s="9">
        <f t="shared" si="258"/>
        <v>42696.802187499998</v>
      </c>
      <c r="T4107" s="9">
        <f t="shared" si="259"/>
        <v>42729.802187499998</v>
      </c>
    </row>
    <row r="4108" spans="1:20" ht="43.5" hidden="1" x14ac:dyDescent="0.3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256"/>
        <v>71</v>
      </c>
      <c r="P4108">
        <f t="shared" si="257"/>
        <v>106.97</v>
      </c>
      <c r="Q4108" t="s">
        <v>8316</v>
      </c>
      <c r="R4108" t="s">
        <v>8317</v>
      </c>
      <c r="S4108" s="9">
        <f t="shared" si="258"/>
        <v>42052.841041666667</v>
      </c>
      <c r="T4108" s="9">
        <f t="shared" si="259"/>
        <v>42095.833333333336</v>
      </c>
    </row>
    <row r="4109" spans="1:20" ht="43.5" hidden="1" x14ac:dyDescent="0.3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256"/>
        <v>2</v>
      </c>
      <c r="P4109">
        <f t="shared" si="257"/>
        <v>10.25</v>
      </c>
      <c r="Q4109" t="s">
        <v>8316</v>
      </c>
      <c r="R4109" t="s">
        <v>8317</v>
      </c>
      <c r="S4109" s="9">
        <f t="shared" si="258"/>
        <v>41883.708344907405</v>
      </c>
      <c r="T4109" s="9">
        <f t="shared" si="259"/>
        <v>41906.708344907405</v>
      </c>
    </row>
    <row r="4110" spans="1:20" ht="43.5" hidden="1" x14ac:dyDescent="0.3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256"/>
        <v>2</v>
      </c>
      <c r="P4110">
        <f t="shared" si="257"/>
        <v>59</v>
      </c>
      <c r="Q4110" t="s">
        <v>8316</v>
      </c>
      <c r="R4110" t="s">
        <v>8317</v>
      </c>
      <c r="S4110" s="9">
        <f t="shared" si="258"/>
        <v>42766.823344907403</v>
      </c>
      <c r="T4110" s="9">
        <f t="shared" si="259"/>
        <v>42796.999999999993</v>
      </c>
    </row>
    <row r="4111" spans="1:20" ht="43.5" hidden="1" x14ac:dyDescent="0.3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9">
        <f t="shared" si="258"/>
        <v>42307.331064814811</v>
      </c>
      <c r="T4111" s="9">
        <f t="shared" si="259"/>
        <v>42337.372731481482</v>
      </c>
    </row>
    <row r="4112" spans="1:20" ht="43.5" hidden="1" x14ac:dyDescent="0.3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256"/>
        <v>29</v>
      </c>
      <c r="P4112">
        <f t="shared" si="257"/>
        <v>14.33</v>
      </c>
      <c r="Q4112" t="s">
        <v>8316</v>
      </c>
      <c r="R4112" t="s">
        <v>8317</v>
      </c>
      <c r="S4112" s="9">
        <f t="shared" si="258"/>
        <v>42512.418414351851</v>
      </c>
      <c r="T4112" s="9">
        <f t="shared" si="259"/>
        <v>42572.418414351851</v>
      </c>
    </row>
    <row r="4113" spans="1:20" ht="43.5" hidden="1" x14ac:dyDescent="0.3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256"/>
        <v>3</v>
      </c>
      <c r="P4113">
        <f t="shared" si="257"/>
        <v>15.67</v>
      </c>
      <c r="Q4113" t="s">
        <v>8316</v>
      </c>
      <c r="R4113" t="s">
        <v>8317</v>
      </c>
      <c r="S4113" s="9">
        <f t="shared" si="258"/>
        <v>42028.927546296291</v>
      </c>
      <c r="T4113" s="9">
        <f t="shared" si="259"/>
        <v>42058.927546296291</v>
      </c>
    </row>
    <row r="4114" spans="1:20" ht="43.5" hidden="1" x14ac:dyDescent="0.3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256"/>
        <v>0</v>
      </c>
      <c r="P4114">
        <f t="shared" si="257"/>
        <v>1</v>
      </c>
      <c r="Q4114" t="s">
        <v>8316</v>
      </c>
      <c r="R4114" t="s">
        <v>8317</v>
      </c>
      <c r="S4114" s="9">
        <f t="shared" si="258"/>
        <v>42400.738263888888</v>
      </c>
      <c r="T4114" s="9">
        <f t="shared" si="259"/>
        <v>42427.791666666664</v>
      </c>
    </row>
    <row r="4115" spans="1:20" ht="43.5" hidden="1" x14ac:dyDescent="0.3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256"/>
        <v>0</v>
      </c>
      <c r="P4115">
        <f t="shared" si="257"/>
        <v>1</v>
      </c>
      <c r="Q4115" t="s">
        <v>8316</v>
      </c>
      <c r="R4115" t="s">
        <v>8317</v>
      </c>
      <c r="S4115" s="9">
        <f t="shared" si="258"/>
        <v>42358.364849537036</v>
      </c>
      <c r="T4115" s="9">
        <f t="shared" si="259"/>
        <v>42377.06527777778</v>
      </c>
    </row>
  </sheetData>
  <autoFilter ref="A1:T4115" xr:uid="{017C62A4-FBFF-488B-8546-FE2F1147DD93}">
    <filterColumn colId="5">
      <filters>
        <filter val="successful"/>
      </filters>
    </filterColumn>
  </autoFilter>
  <conditionalFormatting sqref="F2:F4115">
    <cfRule type="cellIs" dxfId="3" priority="2" operator="equal">
      <formula>"live"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7FFFE-8940-44A7-A18A-013BD86D9D67}">
  <dimension ref="A1:H13"/>
  <sheetViews>
    <sheetView tabSelected="1" workbookViewId="0">
      <selection activeCell="H17" sqref="H17"/>
    </sheetView>
  </sheetViews>
  <sheetFormatPr defaultRowHeight="14.5" x14ac:dyDescent="0.35"/>
  <cols>
    <col min="1" max="1" width="26.81640625" bestFit="1" customWidth="1"/>
    <col min="2" max="2" width="16.6328125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6328125" bestFit="1" customWidth="1"/>
  </cols>
  <sheetData>
    <row r="1" spans="1:8" x14ac:dyDescent="0.35">
      <c r="A1" s="3" t="s">
        <v>8392</v>
      </c>
      <c r="B1" s="3" t="s">
        <v>8393</v>
      </c>
      <c r="C1" s="3" t="s">
        <v>8394</v>
      </c>
      <c r="D1" s="3" t="s">
        <v>8395</v>
      </c>
      <c r="E1" s="3" t="s">
        <v>8396</v>
      </c>
      <c r="F1" s="3" t="s">
        <v>8397</v>
      </c>
      <c r="G1" s="3" t="s">
        <v>8398</v>
      </c>
      <c r="H1" s="3" t="s">
        <v>8399</v>
      </c>
    </row>
    <row r="2" spans="1:8" x14ac:dyDescent="0.35">
      <c r="A2" s="3" t="s">
        <v>8400</v>
      </c>
      <c r="B2" s="3">
        <f>COUNTIFS([0]!goal, "&lt;1000", state,"=successful")</f>
        <v>322</v>
      </c>
      <c r="C2" s="3">
        <f>COUNTIFS([0]!goal, "&lt;1000", state,"=failed")</f>
        <v>113</v>
      </c>
      <c r="D2" s="3">
        <f>COUNTIFS([0]!goal, "&lt;1000", state,"=canceled")</f>
        <v>18</v>
      </c>
      <c r="E2" s="3">
        <f>SUM(B2:D2)</f>
        <v>453</v>
      </c>
      <c r="F2" s="3">
        <f>ROUND(B2/E2*100,0)</f>
        <v>71</v>
      </c>
      <c r="G2" s="3">
        <f>ROUND(C2/E2*100,0)</f>
        <v>25</v>
      </c>
      <c r="H2" s="3">
        <f>ROUND(D2/E2*100,0)</f>
        <v>4</v>
      </c>
    </row>
    <row r="3" spans="1:8" x14ac:dyDescent="0.35">
      <c r="A3" s="3" t="s">
        <v>8401</v>
      </c>
      <c r="B3" s="3">
        <f>COUNTIFS([0]!goal, "&gt;=1000", goal, "&lt;=4999",state,"=successful")</f>
        <v>932</v>
      </c>
      <c r="C3" s="3">
        <f>COUNTIFS([0]!goal, "&gt;=1000", goal, "&lt;=4999",state,"=failed")</f>
        <v>420</v>
      </c>
      <c r="D3" s="3">
        <f>COUNTIFS([0]!goal, "&gt;=1000", goal, "&lt;=4999",state,"=canceled")</f>
        <v>60</v>
      </c>
      <c r="E3" s="3">
        <f t="shared" ref="E3:E13" si="0">SUM(B3:D3)</f>
        <v>1412</v>
      </c>
      <c r="F3" s="3">
        <f t="shared" ref="F3:F13" si="1">ROUND(B3/E3*100,0)</f>
        <v>66</v>
      </c>
      <c r="G3" s="3">
        <f t="shared" ref="G3:G13" si="2">ROUND(C3/E3*100,0)</f>
        <v>30</v>
      </c>
      <c r="H3" s="3">
        <f t="shared" ref="H3:H13" si="3">ROUND(D3/E3*100,0)</f>
        <v>4</v>
      </c>
    </row>
    <row r="4" spans="1:8" x14ac:dyDescent="0.35">
      <c r="A4" s="3" t="s">
        <v>8402</v>
      </c>
      <c r="B4" s="3">
        <f>COUNTIFS([0]!goal, "&gt;=5000", goal, "&lt;=9999",state,"=successful")</f>
        <v>381</v>
      </c>
      <c r="C4" s="3">
        <f>COUNTIFS([0]!goal, "&gt;=5000", goal, "&lt;=9999",state,"=failed")</f>
        <v>283</v>
      </c>
      <c r="D4" s="3">
        <f>COUNTIFS([0]!goal, "&gt;=5000", goal, "&lt;=9999",state,"=canceled")</f>
        <v>52</v>
      </c>
      <c r="E4" s="3">
        <f t="shared" si="0"/>
        <v>716</v>
      </c>
      <c r="F4" s="3">
        <f t="shared" si="1"/>
        <v>53</v>
      </c>
      <c r="G4" s="3">
        <f t="shared" si="2"/>
        <v>40</v>
      </c>
      <c r="H4" s="3">
        <f t="shared" si="3"/>
        <v>7</v>
      </c>
    </row>
    <row r="5" spans="1:8" x14ac:dyDescent="0.35">
      <c r="A5" s="3" t="s">
        <v>8403</v>
      </c>
      <c r="B5" s="3">
        <f>COUNTIFS([0]!goal, "&gt;=10000", goal, "&lt;=14999",state,"=successful")</f>
        <v>168</v>
      </c>
      <c r="C5" s="3">
        <f>COUNTIFS([0]!goal, "&gt;=10000", goal, "&lt;=14999",state,"=failed")</f>
        <v>144</v>
      </c>
      <c r="D5" s="3">
        <f>COUNTIFS([0]!goal, "&gt;=10000", goal, "&lt;=14999",state,"=canceled")</f>
        <v>40</v>
      </c>
      <c r="E5" s="3">
        <f t="shared" si="0"/>
        <v>352</v>
      </c>
      <c r="F5" s="3">
        <f t="shared" si="1"/>
        <v>48</v>
      </c>
      <c r="G5" s="3">
        <f t="shared" si="2"/>
        <v>41</v>
      </c>
      <c r="H5" s="3">
        <f t="shared" si="3"/>
        <v>11</v>
      </c>
    </row>
    <row r="6" spans="1:8" x14ac:dyDescent="0.35">
      <c r="A6" s="3" t="s">
        <v>8404</v>
      </c>
      <c r="B6" s="3">
        <f>COUNTIFS([0]!goal, "&gt;=15000", goal, "&lt;=19999",state,"=successful")</f>
        <v>94</v>
      </c>
      <c r="C6" s="3">
        <f>COUNTIFS([0]!goal, "&gt;=15000", goal, "&lt;=19999",state,"=failed")</f>
        <v>90</v>
      </c>
      <c r="D6" s="3">
        <f>COUNTIFS([0]!goal, "&gt;=15000", goal, "&lt;=19999",state,"=canceled")</f>
        <v>17</v>
      </c>
      <c r="E6" s="3">
        <f t="shared" si="0"/>
        <v>201</v>
      </c>
      <c r="F6" s="3">
        <f t="shared" si="1"/>
        <v>47</v>
      </c>
      <c r="G6" s="3">
        <f t="shared" si="2"/>
        <v>45</v>
      </c>
      <c r="H6" s="3">
        <f t="shared" si="3"/>
        <v>8</v>
      </c>
    </row>
    <row r="7" spans="1:8" x14ac:dyDescent="0.35">
      <c r="A7" s="3" t="s">
        <v>8405</v>
      </c>
      <c r="B7" s="3">
        <f>COUNTIFS([0]!goal, "&gt;=20000", goal, "&lt;=24999",state,"=successful")</f>
        <v>62</v>
      </c>
      <c r="C7" s="3">
        <f>COUNTIFS([0]!goal, "&gt;=20000", goal, "&lt;=24999",state,"=failed")</f>
        <v>72</v>
      </c>
      <c r="D7" s="3">
        <f>COUNTIFS([0]!goal, "&gt;=20000", goal, "&lt;=24999",state,"=canceled")</f>
        <v>14</v>
      </c>
      <c r="E7" s="3">
        <f t="shared" si="0"/>
        <v>148</v>
      </c>
      <c r="F7" s="3">
        <f t="shared" si="1"/>
        <v>42</v>
      </c>
      <c r="G7" s="3">
        <f t="shared" si="2"/>
        <v>49</v>
      </c>
      <c r="H7" s="3">
        <f t="shared" si="3"/>
        <v>9</v>
      </c>
    </row>
    <row r="8" spans="1:8" x14ac:dyDescent="0.35">
      <c r="A8" s="3" t="s">
        <v>8406</v>
      </c>
      <c r="B8" s="3">
        <f>COUNTIFS([0]!goal, "&gt;=25000", goal, "&lt;=29999",state,"=successful")</f>
        <v>55</v>
      </c>
      <c r="C8" s="3">
        <f>COUNTIFS([0]!goal, "&gt;=25000", goal, "&lt;=29999",state,"=failed")</f>
        <v>64</v>
      </c>
      <c r="D8" s="3">
        <f>COUNTIFS([0]!goal, "&gt;=25000", goal, "&lt;=29999",state,"=canceled")</f>
        <v>18</v>
      </c>
      <c r="E8" s="3">
        <f t="shared" si="0"/>
        <v>137</v>
      </c>
      <c r="F8" s="3">
        <f t="shared" si="1"/>
        <v>40</v>
      </c>
      <c r="G8" s="3">
        <f t="shared" si="2"/>
        <v>47</v>
      </c>
      <c r="H8" s="3">
        <f t="shared" si="3"/>
        <v>13</v>
      </c>
    </row>
    <row r="9" spans="1:8" x14ac:dyDescent="0.35">
      <c r="A9" s="3" t="s">
        <v>8407</v>
      </c>
      <c r="B9" s="3">
        <f>COUNTIFS([0]!goal, "&gt;=30000", goal, "&lt;=34999",state,"=successful")</f>
        <v>32</v>
      </c>
      <c r="C9" s="3">
        <f>COUNTIFS([0]!goal, "&gt;=30000", goal, "&lt;=34999",state,"=failed")</f>
        <v>37</v>
      </c>
      <c r="D9" s="3">
        <f>COUNTIFS([0]!goal, "&gt;=30000", goal, "&lt;=34999",state,"=canceled")</f>
        <v>13</v>
      </c>
      <c r="E9" s="3">
        <f t="shared" si="0"/>
        <v>82</v>
      </c>
      <c r="F9" s="3">
        <f t="shared" si="1"/>
        <v>39</v>
      </c>
      <c r="G9" s="3">
        <f t="shared" si="2"/>
        <v>45</v>
      </c>
      <c r="H9" s="3">
        <f t="shared" si="3"/>
        <v>16</v>
      </c>
    </row>
    <row r="10" spans="1:8" x14ac:dyDescent="0.35">
      <c r="A10" s="3" t="s">
        <v>8408</v>
      </c>
      <c r="B10" s="3">
        <f>COUNTIFS([0]!goal, "&gt;=35000", goal, "&lt;=39999",state,"=successful")</f>
        <v>26</v>
      </c>
      <c r="C10" s="3">
        <f>COUNTIFS([0]!goal, "&gt;=35000", goal, "&lt;=39999",state,"=failed")</f>
        <v>22</v>
      </c>
      <c r="D10" s="3">
        <f>COUNTIFS([0]!goal, "&gt;=35000", goal, "&lt;=39999",state,"=canceled")</f>
        <v>7</v>
      </c>
      <c r="E10" s="3">
        <f t="shared" si="0"/>
        <v>55</v>
      </c>
      <c r="F10" s="3">
        <f t="shared" si="1"/>
        <v>47</v>
      </c>
      <c r="G10" s="3">
        <f t="shared" si="2"/>
        <v>40</v>
      </c>
      <c r="H10" s="3">
        <f t="shared" si="3"/>
        <v>13</v>
      </c>
    </row>
    <row r="11" spans="1:8" x14ac:dyDescent="0.35">
      <c r="A11" s="3" t="s">
        <v>8409</v>
      </c>
      <c r="B11" s="3">
        <f>COUNTIFS([0]!goal, "&gt;=40000", goal, "&lt;=44999",state,"=successful")</f>
        <v>21</v>
      </c>
      <c r="C11" s="3">
        <f>COUNTIFS([0]!goal, "&gt;=40000", goal, "&lt;=44999",state,"=failed")</f>
        <v>16</v>
      </c>
      <c r="D11" s="3">
        <f>COUNTIFS([0]!goal, "&gt;=40000", goal, "&lt;=44999",state,"=canceled")</f>
        <v>6</v>
      </c>
      <c r="E11" s="3">
        <f t="shared" si="0"/>
        <v>43</v>
      </c>
      <c r="F11" s="3">
        <f t="shared" si="1"/>
        <v>49</v>
      </c>
      <c r="G11" s="3">
        <f t="shared" si="2"/>
        <v>37</v>
      </c>
      <c r="H11" s="3">
        <f t="shared" si="3"/>
        <v>14</v>
      </c>
    </row>
    <row r="12" spans="1:8" x14ac:dyDescent="0.35">
      <c r="A12" s="3" t="s">
        <v>8410</v>
      </c>
      <c r="B12" s="3">
        <f>COUNTIFS([0]!goal, "&gt;=45000", goal, "&lt;=49999",state,"=successful")</f>
        <v>6</v>
      </c>
      <c r="C12" s="3">
        <f>COUNTIFS([0]!goal, "&gt;=45000", goal, "&lt;=49999",state,"=failed")</f>
        <v>11</v>
      </c>
      <c r="D12" s="3">
        <f>COUNTIFS([0]!goal, "&gt;=45000", goal, "&lt;=49999",state,"=canceled")</f>
        <v>4</v>
      </c>
      <c r="E12" s="3">
        <f t="shared" si="0"/>
        <v>21</v>
      </c>
      <c r="F12" s="3">
        <f t="shared" si="1"/>
        <v>29</v>
      </c>
      <c r="G12" s="3">
        <f t="shared" si="2"/>
        <v>52</v>
      </c>
      <c r="H12" s="3">
        <f t="shared" si="3"/>
        <v>19</v>
      </c>
    </row>
    <row r="13" spans="1:8" x14ac:dyDescent="0.35">
      <c r="A13" s="3" t="s">
        <v>8411</v>
      </c>
      <c r="B13" s="3">
        <f>COUNTIFS([0]!goal, "&gt;=50000",state,"=successful")</f>
        <v>86</v>
      </c>
      <c r="C13" s="3">
        <f>COUNTIFS([0]!goal, "&gt;=50000",state,"=failed")</f>
        <v>258</v>
      </c>
      <c r="D13" s="3">
        <f>COUNTIFS([0]!goal, "&gt;=50000",state,"=canceled")</f>
        <v>100</v>
      </c>
      <c r="E13" s="3">
        <f t="shared" si="0"/>
        <v>444</v>
      </c>
      <c r="F13" s="3">
        <f t="shared" si="1"/>
        <v>19</v>
      </c>
      <c r="G13" s="3">
        <f t="shared" si="2"/>
        <v>58</v>
      </c>
      <c r="H13" s="3">
        <f t="shared" si="3"/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Pivot1</vt:lpstr>
      <vt:lpstr>Pivot2</vt:lpstr>
      <vt:lpstr>Pivot 3</vt:lpstr>
      <vt:lpstr>TotCampaignLaunchedPeryear</vt:lpstr>
      <vt:lpstr>Sheet7</vt:lpstr>
      <vt:lpstr>Sheet1</vt:lpstr>
      <vt:lpstr>Sheet9</vt:lpstr>
      <vt:lpstr>CatandSubCat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HimaniAkshay</cp:lastModifiedBy>
  <dcterms:created xsi:type="dcterms:W3CDTF">2017-04-20T15:17:24Z</dcterms:created>
  <dcterms:modified xsi:type="dcterms:W3CDTF">2019-02-12T21:39:38Z</dcterms:modified>
</cp:coreProperties>
</file>