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spat\OneDrive\Desktop\DA ASSIGNMENTS\STATS\"/>
    </mc:Choice>
  </mc:AlternateContent>
  <xr:revisionPtr revIDLastSave="0" documentId="13_ncr:1_{87FC40EB-9293-4A88-BACD-9E09C5BA41E1}" xr6:coauthVersionLast="47" xr6:coauthVersionMax="47" xr10:uidLastSave="{00000000-0000-0000-0000-000000000000}"/>
  <bookViews>
    <workbookView xWindow="-108" yWindow="-108" windowWidth="23256" windowHeight="12456" xr2:uid="{7ED5C409-979C-4C8F-A546-42630C8E6BD0}"/>
  </bookViews>
  <sheets>
    <sheet name="Sheet1" sheetId="1" r:id="rId1"/>
    <sheet name="Sheet2" sheetId="2" r:id="rId2"/>
  </sheets>
  <definedNames>
    <definedName name="_xlchart.v1.0" hidden="1">Sheet1!$C$261</definedName>
    <definedName name="_xlchart.v1.1" hidden="1">Sheet1!$D$260:$J$260</definedName>
    <definedName name="_xlchart.v1.2" hidden="1">Sheet1!$D$261:$J$261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12" i="1" l="1"/>
  <c r="D513" i="1"/>
  <c r="D511" i="1"/>
  <c r="D505" i="1"/>
  <c r="D506" i="1"/>
  <c r="D504" i="1"/>
  <c r="P481" i="1"/>
  <c r="P480" i="1"/>
  <c r="P479" i="1"/>
  <c r="C453" i="1"/>
  <c r="R417" i="1"/>
  <c r="R416" i="1"/>
  <c r="C396" i="1" l="1"/>
  <c r="N365" i="1" l="1"/>
  <c r="N364" i="1"/>
  <c r="N317" i="1" l="1"/>
  <c r="N316" i="1"/>
  <c r="N315" i="1"/>
  <c r="N314" i="1"/>
  <c r="N313" i="1"/>
  <c r="C340" i="1"/>
  <c r="D252" i="1"/>
  <c r="D253" i="1" s="1"/>
  <c r="D251" i="1"/>
  <c r="C247" i="1"/>
  <c r="C243" i="1"/>
  <c r="D239" i="1"/>
  <c r="D238" i="1"/>
  <c r="D237" i="1"/>
  <c r="D236" i="1"/>
  <c r="D235" i="1"/>
  <c r="D234" i="1"/>
  <c r="C216" i="1" l="1"/>
  <c r="C212" i="1"/>
  <c r="C208" i="1"/>
  <c r="D204" i="1"/>
  <c r="D203" i="1"/>
  <c r="D202" i="1"/>
  <c r="D177" i="1"/>
  <c r="D178" i="1"/>
  <c r="D179" i="1"/>
  <c r="D180" i="1"/>
  <c r="D176" i="1"/>
  <c r="D170" i="1"/>
  <c r="D169" i="1"/>
  <c r="D171" i="1"/>
  <c r="D172" i="1"/>
  <c r="D168" i="1"/>
  <c r="D164" i="1"/>
  <c r="D163" i="1"/>
  <c r="D162" i="1"/>
  <c r="D161" i="1"/>
  <c r="D160" i="1"/>
  <c r="C144" i="1"/>
  <c r="C140" i="1"/>
  <c r="C136" i="1"/>
  <c r="C115" i="1"/>
  <c r="C111" i="1"/>
  <c r="C94" i="1"/>
  <c r="C90" i="1"/>
  <c r="C78" i="1"/>
  <c r="C74" i="1"/>
  <c r="C70" i="1"/>
  <c r="C52" i="1"/>
  <c r="C48" i="1"/>
  <c r="C44" i="1"/>
  <c r="C31" i="1"/>
  <c r="C27" i="1"/>
  <c r="C23" i="1"/>
</calcChain>
</file>

<file path=xl/sharedStrings.xml><?xml version="1.0" encoding="utf-8"?>
<sst xmlns="http://schemas.openxmlformats.org/spreadsheetml/2006/main" count="236" uniqueCount="137">
  <si>
    <t>Questions on measure of dispersion</t>
  </si>
  <si>
    <t>Q1.</t>
  </si>
  <si>
    <t>DATA:</t>
  </si>
  <si>
    <t>Let's consider the number of units produced per hour by the machine for a sample of 10 working days: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</si>
  <si>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</si>
  <si>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</si>
  <si>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</si>
  <si>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</si>
  <si>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</si>
  <si>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</si>
  <si>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</si>
  <si>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</si>
  <si>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</si>
  <si>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</si>
  <si>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UNITS</t>
  </si>
  <si>
    <t>QUESTION:</t>
  </si>
  <si>
    <t>1. Range: What is the range of the production output for the machine?</t>
  </si>
  <si>
    <t>ANSWER:</t>
  </si>
  <si>
    <t>2. Variance: What is the variance of the production output for the machine?</t>
  </si>
  <si>
    <t>3. Standard Deviation: What is the standard deviation of the production output for the machine?</t>
  </si>
  <si>
    <t>Q2.</t>
  </si>
  <si>
    <t>Let's consider the daily sales (in dollars) for the past 30 days:</t>
  </si>
  <si>
    <t>QUESTIONS:</t>
  </si>
  <si>
    <t>1. Range: What is the range of the daily sales?</t>
  </si>
  <si>
    <t>2. Variance: What is the variance of the daily sales?</t>
  </si>
  <si>
    <t>3. Standard Deviation: What is the standard deviation of the daily sales?</t>
  </si>
  <si>
    <t>ASNWER:</t>
  </si>
  <si>
    <t>Q3</t>
  </si>
  <si>
    <t>Let's consider the delivery times (in days) for a sample of 50 shipments:</t>
  </si>
  <si>
    <t>1. Range: What is the range of the delivery times?</t>
  </si>
  <si>
    <t>2. Variance: What is the variance of the delivery times?</t>
  </si>
  <si>
    <t>3. Standard Deviation: What is the standard deviation of the delivery times?</t>
  </si>
  <si>
    <t>Let's consider the monthly revenue (in thousands of dollars) for the past 12 months:</t>
  </si>
  <si>
    <t>VALUES IN $</t>
  </si>
  <si>
    <t>1. Measure of Central Tendency: What is the average monthly revenue for the product?</t>
  </si>
  <si>
    <t>2. Measure of Dispersion: What is the range of monthly revenue for the product?</t>
  </si>
  <si>
    <t>Q4.</t>
  </si>
  <si>
    <t>Q5.</t>
  </si>
  <si>
    <t>Let's consider the satisfaction ratings from 50 customers:</t>
  </si>
  <si>
    <t>1. Measure of Central Tendency: What is the average satisfaction rating?</t>
  </si>
  <si>
    <t>2. Measure of Dispersion: What is the standard deviation of the satisfaction ratings?</t>
  </si>
  <si>
    <t>Q6.</t>
  </si>
  <si>
    <t>Let's consider the wait times (in minutes) for a sample of 100 randomly selected customer calls:</t>
  </si>
  <si>
    <t>1. Measure of Central Tendency: What is the average wait time for customers at the call center?</t>
  </si>
  <si>
    <t>2. Measure of Dispersion: What is the range of wait times for customers at the call center?</t>
  </si>
  <si>
    <t>3. Measure of Dispersion: What is the standard deviation of the wait times for customers at the call center?</t>
  </si>
  <si>
    <t>Q7.</t>
  </si>
  <si>
    <t>Let's consider the fuel efficiency (in miles per gallon, mpg) for a sample of 50 vehicles:</t>
  </si>
  <si>
    <t>Model A</t>
  </si>
  <si>
    <t>Model B</t>
  </si>
  <si>
    <t>Model C</t>
  </si>
  <si>
    <t>Model D</t>
  </si>
  <si>
    <t>Model E</t>
  </si>
  <si>
    <t>QUESRTION:</t>
  </si>
  <si>
    <t>1. Measure of Central Tendency: What is the average fuel efficiency for each vehicle model?</t>
  </si>
  <si>
    <t>MODEL A</t>
  </si>
  <si>
    <t>MODEL B</t>
  </si>
  <si>
    <t>MODEL C</t>
  </si>
  <si>
    <t>MODEL E</t>
  </si>
  <si>
    <t>MODEL D</t>
  </si>
  <si>
    <t>Q8.</t>
  </si>
  <si>
    <t>2. Measure of Dispersion: What is the range of fuel efficiency for each vehicle model?</t>
  </si>
  <si>
    <t>3. Measure of Dispersion: What is the variance of the fuel efficiency for each vehicle model?</t>
  </si>
  <si>
    <t>Let's consider the ages of 100 employees</t>
  </si>
  <si>
    <t>1. Frequency Distribution: Create a frequency distribution table for the ages of the employees.</t>
  </si>
  <si>
    <t>21-30</t>
  </si>
  <si>
    <t>31-40</t>
  </si>
  <si>
    <t>41-50</t>
  </si>
  <si>
    <t>FREQUENCY</t>
  </si>
  <si>
    <t>RANGE</t>
  </si>
  <si>
    <t>Q9.</t>
  </si>
  <si>
    <t>2. Mode: What is the mode (most common age) among the employees?</t>
  </si>
  <si>
    <t>3. Median: What is the median age of the employees?</t>
  </si>
  <si>
    <t>4. Range: What is the range of ages among the employees?</t>
  </si>
  <si>
    <t>Let's consider the purchase amounts (in dollars) for a sample of 50 customers</t>
  </si>
  <si>
    <t>Questions:</t>
  </si>
  <si>
    <t>1. Frequency Distribution: Create a frequency distribution table for the purchase amounts.</t>
  </si>
  <si>
    <t>51-60</t>
  </si>
  <si>
    <t>61-70</t>
  </si>
  <si>
    <t>71-80</t>
  </si>
  <si>
    <t>2. Mode: What is the mode (most common purchase amount) among the customers?</t>
  </si>
  <si>
    <t>3. Median: What is the median purchase amount among the customers?</t>
  </si>
  <si>
    <t>4. Interquartile Range: What is the interquartile range of the purchase amounts?</t>
  </si>
  <si>
    <t>Q1</t>
  </si>
  <si>
    <t>IQR</t>
  </si>
  <si>
    <t>Q10.</t>
  </si>
  <si>
    <t>Let's consider the types of defects and their corresponding frequencies observed in a sample of 200 products:</t>
  </si>
  <si>
    <t>Defect Type</t>
  </si>
  <si>
    <t>Frequency</t>
  </si>
  <si>
    <t>A</t>
  </si>
  <si>
    <t>B</t>
  </si>
  <si>
    <t>C</t>
  </si>
  <si>
    <t>F</t>
  </si>
  <si>
    <t>D</t>
  </si>
  <si>
    <t>E</t>
  </si>
  <si>
    <t>G</t>
  </si>
  <si>
    <t>1. Bar Chart: Create a bar chart to visualize the frequency of different defect types.</t>
  </si>
  <si>
    <t>2. Most Common Defect: Which defect type has the highest frequency?</t>
  </si>
  <si>
    <t>As we can clearly see from the bar chart, E type of defect has the highest frequency among all others.</t>
  </si>
  <si>
    <t>3. Histogram: Create a histogram to represent the defect frequencies.</t>
  </si>
  <si>
    <t>Q11.</t>
  </si>
  <si>
    <t>Data:</t>
  </si>
  <si>
    <t>Let's consider the satisfaction ratings from 100 customers ratings</t>
  </si>
  <si>
    <t>1. Histogram: Create a histogram to visualize the distribution of satisfaction ratings</t>
  </si>
  <si>
    <t>2. Mode: Which satisfaction rating has the highest frequency?</t>
  </si>
  <si>
    <t>3. Bar Chart: Create a bar chart to display the frequency of each satisfaction rating.</t>
  </si>
  <si>
    <t>ratings</t>
  </si>
  <si>
    <t>counts</t>
  </si>
  <si>
    <t>Q12.</t>
  </si>
  <si>
    <t>Let's consider the monthly sales figures (in thousands of dollars) for a sample of 50 products</t>
  </si>
  <si>
    <t>BIN</t>
  </si>
  <si>
    <t>Bin</t>
  </si>
  <si>
    <t>More</t>
  </si>
  <si>
    <t>1. Histogram: Create a histogram to visualize the sales distribution across different price ranges.</t>
  </si>
  <si>
    <t>answer:</t>
  </si>
  <si>
    <t>2. Measure of Central Tendency: What is the average monthly sales figure?</t>
  </si>
  <si>
    <t>3. Bar Chart: Create a bar chart to display the frequency of sales in different price ranges</t>
  </si>
  <si>
    <t>Q13.</t>
  </si>
  <si>
    <t>Let's consider the response times (in milliseconds) for a sample of 200 user requests</t>
  </si>
  <si>
    <t>Response Times:</t>
  </si>
  <si>
    <t>1. Histogram: Create a histogram to visualize the distribution of response times.</t>
  </si>
  <si>
    <t>MAX</t>
  </si>
  <si>
    <t>MIN</t>
  </si>
  <si>
    <t>2. Measure of Central Tendency: What is the median response time?</t>
  </si>
  <si>
    <t>3. Bar Chart: Create a bar chart to display the frequency of response times within different ranges.</t>
  </si>
  <si>
    <t>Q14.</t>
  </si>
  <si>
    <t>Let's consider the sales figures (in thousands of dollars) for a sample of 50 products in three regions:</t>
  </si>
  <si>
    <t>Region 1</t>
  </si>
  <si>
    <t>Region 2</t>
  </si>
  <si>
    <t>Region 3</t>
  </si>
  <si>
    <t>1. Bar Chart: Create a bar chart to compare the sales figures across the three regions.</t>
  </si>
  <si>
    <t>2. Measure of Central Tendency: What is the average sales figure for each region?</t>
  </si>
  <si>
    <t xml:space="preserve"> REGION1</t>
  </si>
  <si>
    <t>REGION2</t>
  </si>
  <si>
    <t>REGION3</t>
  </si>
  <si>
    <t>3. Measure of Dispersion : What is the range of sales figures in each region?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</si>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</sst>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8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1" xfId="0" applyBorder="1"/>
    <xf numFmtId="0" fontId="0" fillId="0" borderId="12" xfId="0" applyBorder="1"/>
    <xf numFmtId="0" fontId="0" fillId="0" borderId="1" xfId="0" applyBorder="1"/>
    <xf numFmtId="0" fontId="0" fillId="0" borderId="16" xfId="0" applyBorder="1"/>
    <xf numFmtId="0" fontId="0" fillId="0" borderId="17" xfId="0" applyBorder="1"/>
    <xf numFmtId="0" fontId="0" fillId="0" borderId="10" xfId="0" applyBorder="1"/>
    <xf numFmtId="0" fontId="0" fillId="0" borderId="2" xfId="0" applyBorder="1"/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/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7" xfId="0" applyBorder="1"/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3" xfId="0" applyBorder="1"/>
    <xf numFmtId="0" fontId="0" fillId="0" borderId="15" xfId="0" applyBorder="1"/>
    <xf numFmtId="0" fontId="0" fillId="0" borderId="19" xfId="0" applyBorder="1"/>
    <xf numFmtId="0" fontId="0" fillId="0" borderId="29" xfId="0" applyBorder="1"/>
    <xf numFmtId="0" fontId="0" fillId="0" borderId="20" xfId="0" applyBorder="1"/>
    <xf numFmtId="0" fontId="0" fillId="0" borderId="30" xfId="0" applyBorder="1"/>
    <xf numFmtId="0" fontId="0" fillId="0" borderId="31" xfId="0" applyBorder="1"/>
    <xf numFmtId="0" fontId="0" fillId="0" borderId="24" xfId="0" applyBorder="1"/>
    <xf numFmtId="0" fontId="0" fillId="0" borderId="25" xfId="0" applyBorder="1"/>
    <xf numFmtId="0" fontId="0" fillId="0" borderId="32" xfId="0" applyBorder="1"/>
    <xf numFmtId="0" fontId="0" fillId="0" borderId="33" xfId="0" applyBorder="1"/>
    <xf numFmtId="0" fontId="0" fillId="0" borderId="14" xfId="0" applyBorder="1"/>
    <xf numFmtId="0" fontId="0" fillId="0" borderId="34" xfId="0" applyBorder="1"/>
    <xf numFmtId="0" fontId="3" fillId="0" borderId="1" xfId="0" applyFont="1" applyBorder="1" applyAlignment="1">
      <alignment horizontal="center" vertical="center"/>
    </xf>
    <xf numFmtId="0" fontId="0" fillId="0" borderId="35" xfId="0" applyBorder="1"/>
    <xf numFmtId="0" fontId="0" fillId="0" borderId="18" xfId="0" applyBorder="1"/>
    <xf numFmtId="0" fontId="0" fillId="0" borderId="36" xfId="0" applyBorder="1"/>
    <xf numFmtId="0" fontId="0" fillId="0" borderId="28" xfId="0" applyBorder="1"/>
    <xf numFmtId="0" fontId="0" fillId="0" borderId="8" xfId="0" applyBorder="1"/>
    <xf numFmtId="0" fontId="0" fillId="0" borderId="31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4" fillId="0" borderId="38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34" xfId="0" applyFill="1" applyBorder="1" applyAlignment="1"/>
    <xf numFmtId="0" fontId="4" fillId="0" borderId="38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0" fillId="0" borderId="39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Sheet1!$D$260:$J$260</c:f>
              <c:strCache>
                <c:ptCount val="7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</c:strCache>
            </c:strRef>
          </c:cat>
          <c:val>
            <c:numRef>
              <c:f>Sheet1!$D$261:$J$261</c:f>
              <c:numCache>
                <c:formatCode>General</c:formatCode>
                <c:ptCount val="7"/>
                <c:pt idx="0">
                  <c:v>30</c:v>
                </c:pt>
                <c:pt idx="1">
                  <c:v>40</c:v>
                </c:pt>
                <c:pt idx="2">
                  <c:v>20</c:v>
                </c:pt>
                <c:pt idx="3">
                  <c:v>10</c:v>
                </c:pt>
                <c:pt idx="4">
                  <c:v>45</c:v>
                </c:pt>
                <c:pt idx="5">
                  <c:v>25</c:v>
                </c:pt>
                <c:pt idx="6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9D-456D-9605-41CAB0713C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7262424"/>
        <c:axId val="547258464"/>
      </c:barChart>
      <c:catAx>
        <c:axId val="547262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258464"/>
        <c:crosses val="autoZero"/>
        <c:auto val="1"/>
        <c:lblAlgn val="ctr"/>
        <c:lblOffset val="100"/>
        <c:noMultiLvlLbl val="0"/>
      </c:catAx>
      <c:valAx>
        <c:axId val="54725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262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</a:t>
            </a:r>
            <a:r>
              <a:rPr lang="en-US" baseline="0"/>
              <a:t> CHART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Sheet1!$N$313:$N$317</c:f>
              <c:numCache>
                <c:formatCode>General</c:formatCode>
                <c:ptCount val="5"/>
                <c:pt idx="0">
                  <c:v>0</c:v>
                </c:pt>
                <c:pt idx="1">
                  <c:v>8</c:v>
                </c:pt>
                <c:pt idx="2">
                  <c:v>30</c:v>
                </c:pt>
                <c:pt idx="3">
                  <c:v>39</c:v>
                </c:pt>
                <c:pt idx="4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F9-4D0C-9379-E00B76A106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51662504"/>
        <c:axId val="551661784"/>
        <c:axId val="0"/>
      </c:bar3DChart>
      <c:catAx>
        <c:axId val="5516625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661784"/>
        <c:crosses val="autoZero"/>
        <c:auto val="1"/>
        <c:lblAlgn val="ctr"/>
        <c:lblOffset val="100"/>
        <c:noMultiLvlLbl val="0"/>
      </c:catAx>
      <c:valAx>
        <c:axId val="551661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662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Sheet1!$C$380:$C$391</c:f>
              <c:strCache>
                <c:ptCount val="12"/>
                <c:pt idx="0">
                  <c:v>28</c:v>
                </c:pt>
                <c:pt idx="1">
                  <c:v>30</c:v>
                </c:pt>
                <c:pt idx="2">
                  <c:v>32</c:v>
                </c:pt>
                <c:pt idx="3">
                  <c:v>34</c:v>
                </c:pt>
                <c:pt idx="4">
                  <c:v>36</c:v>
                </c:pt>
                <c:pt idx="5">
                  <c:v>38</c:v>
                </c:pt>
                <c:pt idx="6">
                  <c:v>40</c:v>
                </c:pt>
                <c:pt idx="7">
                  <c:v>42</c:v>
                </c:pt>
                <c:pt idx="8">
                  <c:v>44</c:v>
                </c:pt>
                <c:pt idx="9">
                  <c:v>46</c:v>
                </c:pt>
                <c:pt idx="10">
                  <c:v>48</c:v>
                </c:pt>
                <c:pt idx="11">
                  <c:v>More</c:v>
                </c:pt>
              </c:strCache>
            </c:strRef>
          </c:cat>
          <c:val>
            <c:numRef>
              <c:f>Sheet1!$D$380:$D$391</c:f>
              <c:numCache>
                <c:formatCode>General</c:formatCode>
                <c:ptCount val="12"/>
                <c:pt idx="0">
                  <c:v>4</c:v>
                </c:pt>
                <c:pt idx="1">
                  <c:v>6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5</c:v>
                </c:pt>
                <c:pt idx="8">
                  <c:v>3</c:v>
                </c:pt>
                <c:pt idx="9">
                  <c:v>3</c:v>
                </c:pt>
                <c:pt idx="10">
                  <c:v>1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CF-428C-9B8F-B0F9A3D4AA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6689992"/>
        <c:axId val="706691432"/>
      </c:barChart>
      <c:catAx>
        <c:axId val="706689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06691432"/>
        <c:crosses val="autoZero"/>
        <c:auto val="1"/>
        <c:lblAlgn val="ctr"/>
        <c:lblOffset val="100"/>
        <c:noMultiLvlLbl val="0"/>
      </c:catAx>
      <c:valAx>
        <c:axId val="7066914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06689992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Sheet1!$C$326:$C$331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More</c:v>
                </c:pt>
              </c:strCache>
            </c:strRef>
          </c:cat>
          <c:val>
            <c:numRef>
              <c:f>Sheet1!$D$326:$D$331</c:f>
              <c:numCache>
                <c:formatCode>General</c:formatCode>
                <c:ptCount val="6"/>
                <c:pt idx="0">
                  <c:v>0</c:v>
                </c:pt>
                <c:pt idx="1">
                  <c:v>8</c:v>
                </c:pt>
                <c:pt idx="2">
                  <c:v>30</c:v>
                </c:pt>
                <c:pt idx="3">
                  <c:v>39</c:v>
                </c:pt>
                <c:pt idx="4">
                  <c:v>23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32-4F49-ACB1-8ABA8F63C8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81810504"/>
        <c:axId val="581807624"/>
      </c:barChart>
      <c:catAx>
        <c:axId val="581810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81807624"/>
        <c:crosses val="autoZero"/>
        <c:auto val="1"/>
        <c:lblAlgn val="ctr"/>
        <c:lblOffset val="100"/>
        <c:noMultiLvlLbl val="0"/>
      </c:catAx>
      <c:valAx>
        <c:axId val="5818076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8181050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Sheet1!$C$380:$C$391</c:f>
              <c:strCache>
                <c:ptCount val="12"/>
                <c:pt idx="0">
                  <c:v>28</c:v>
                </c:pt>
                <c:pt idx="1">
                  <c:v>30</c:v>
                </c:pt>
                <c:pt idx="2">
                  <c:v>32</c:v>
                </c:pt>
                <c:pt idx="3">
                  <c:v>34</c:v>
                </c:pt>
                <c:pt idx="4">
                  <c:v>36</c:v>
                </c:pt>
                <c:pt idx="5">
                  <c:v>38</c:v>
                </c:pt>
                <c:pt idx="6">
                  <c:v>40</c:v>
                </c:pt>
                <c:pt idx="7">
                  <c:v>42</c:v>
                </c:pt>
                <c:pt idx="8">
                  <c:v>44</c:v>
                </c:pt>
                <c:pt idx="9">
                  <c:v>46</c:v>
                </c:pt>
                <c:pt idx="10">
                  <c:v>48</c:v>
                </c:pt>
                <c:pt idx="11">
                  <c:v>More</c:v>
                </c:pt>
              </c:strCache>
            </c:strRef>
          </c:cat>
          <c:val>
            <c:numRef>
              <c:f>Sheet1!$D$380:$D$391</c:f>
              <c:numCache>
                <c:formatCode>General</c:formatCode>
                <c:ptCount val="12"/>
                <c:pt idx="0">
                  <c:v>4</c:v>
                </c:pt>
                <c:pt idx="1">
                  <c:v>6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5</c:v>
                </c:pt>
                <c:pt idx="8">
                  <c:v>3</c:v>
                </c:pt>
                <c:pt idx="9">
                  <c:v>3</c:v>
                </c:pt>
                <c:pt idx="10">
                  <c:v>1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50-4182-ADF2-9C3B53DBF6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1803664"/>
        <c:axId val="581804744"/>
      </c:barChart>
      <c:catAx>
        <c:axId val="58180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804744"/>
        <c:crosses val="autoZero"/>
        <c:auto val="1"/>
        <c:lblAlgn val="ctr"/>
        <c:lblOffset val="100"/>
        <c:noMultiLvlLbl val="0"/>
      </c:catAx>
      <c:valAx>
        <c:axId val="581804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803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Sheet1!$C$432:$C$448</c:f>
              <c:strCache>
                <c:ptCount val="17"/>
                <c:pt idx="0">
                  <c:v>118</c:v>
                </c:pt>
                <c:pt idx="1">
                  <c:v>120</c:v>
                </c:pt>
                <c:pt idx="2">
                  <c:v>122</c:v>
                </c:pt>
                <c:pt idx="3">
                  <c:v>124</c:v>
                </c:pt>
                <c:pt idx="4">
                  <c:v>126</c:v>
                </c:pt>
                <c:pt idx="5">
                  <c:v>128</c:v>
                </c:pt>
                <c:pt idx="6">
                  <c:v>130</c:v>
                </c:pt>
                <c:pt idx="7">
                  <c:v>132</c:v>
                </c:pt>
                <c:pt idx="8">
                  <c:v>134</c:v>
                </c:pt>
                <c:pt idx="9">
                  <c:v>136</c:v>
                </c:pt>
                <c:pt idx="10">
                  <c:v>138</c:v>
                </c:pt>
                <c:pt idx="11">
                  <c:v>140</c:v>
                </c:pt>
                <c:pt idx="12">
                  <c:v>142</c:v>
                </c:pt>
                <c:pt idx="13">
                  <c:v>144</c:v>
                </c:pt>
                <c:pt idx="14">
                  <c:v>146</c:v>
                </c:pt>
                <c:pt idx="15">
                  <c:v>148</c:v>
                </c:pt>
                <c:pt idx="16">
                  <c:v>More</c:v>
                </c:pt>
              </c:strCache>
            </c:strRef>
          </c:cat>
          <c:val>
            <c:numRef>
              <c:f>Sheet1!$D$432:$D$448</c:f>
              <c:numCache>
                <c:formatCode>General</c:formatCode>
                <c:ptCount val="17"/>
                <c:pt idx="0">
                  <c:v>1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15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14</c:v>
                </c:pt>
                <c:pt idx="10">
                  <c:v>2</c:v>
                </c:pt>
                <c:pt idx="11">
                  <c:v>4</c:v>
                </c:pt>
                <c:pt idx="12">
                  <c:v>5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41-4A66-9634-AAC420DEE7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8365112"/>
        <c:axId val="581810504"/>
      </c:barChart>
      <c:catAx>
        <c:axId val="428365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81810504"/>
        <c:crosses val="autoZero"/>
        <c:auto val="1"/>
        <c:lblAlgn val="ctr"/>
        <c:lblOffset val="100"/>
        <c:noMultiLvlLbl val="0"/>
      </c:catAx>
      <c:valAx>
        <c:axId val="5818105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8365112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Sheet1!$C$432:$C$448</c:f>
              <c:strCache>
                <c:ptCount val="17"/>
                <c:pt idx="0">
                  <c:v>118</c:v>
                </c:pt>
                <c:pt idx="1">
                  <c:v>120</c:v>
                </c:pt>
                <c:pt idx="2">
                  <c:v>122</c:v>
                </c:pt>
                <c:pt idx="3">
                  <c:v>124</c:v>
                </c:pt>
                <c:pt idx="4">
                  <c:v>126</c:v>
                </c:pt>
                <c:pt idx="5">
                  <c:v>128</c:v>
                </c:pt>
                <c:pt idx="6">
                  <c:v>130</c:v>
                </c:pt>
                <c:pt idx="7">
                  <c:v>132</c:v>
                </c:pt>
                <c:pt idx="8">
                  <c:v>134</c:v>
                </c:pt>
                <c:pt idx="9">
                  <c:v>136</c:v>
                </c:pt>
                <c:pt idx="10">
                  <c:v>138</c:v>
                </c:pt>
                <c:pt idx="11">
                  <c:v>140</c:v>
                </c:pt>
                <c:pt idx="12">
                  <c:v>142</c:v>
                </c:pt>
                <c:pt idx="13">
                  <c:v>144</c:v>
                </c:pt>
                <c:pt idx="14">
                  <c:v>146</c:v>
                </c:pt>
                <c:pt idx="15">
                  <c:v>148</c:v>
                </c:pt>
                <c:pt idx="16">
                  <c:v>More</c:v>
                </c:pt>
              </c:strCache>
            </c:strRef>
          </c:cat>
          <c:val>
            <c:numRef>
              <c:f>Sheet1!$D$432:$D$448</c:f>
              <c:numCache>
                <c:formatCode>General</c:formatCode>
                <c:ptCount val="17"/>
                <c:pt idx="0">
                  <c:v>1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15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14</c:v>
                </c:pt>
                <c:pt idx="10">
                  <c:v>2</c:v>
                </c:pt>
                <c:pt idx="11">
                  <c:v>4</c:v>
                </c:pt>
                <c:pt idx="12">
                  <c:v>5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10-41AF-8F6F-7409D01912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6024392"/>
        <c:axId val="357938304"/>
      </c:barChart>
      <c:catAx>
        <c:axId val="526024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938304"/>
        <c:crosses val="autoZero"/>
        <c:auto val="1"/>
        <c:lblAlgn val="ctr"/>
        <c:lblOffset val="100"/>
        <c:noMultiLvlLbl val="0"/>
      </c:catAx>
      <c:valAx>
        <c:axId val="35793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024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Sheet1!$O$479:$O$481</c:f>
              <c:strCache>
                <c:ptCount val="3"/>
                <c:pt idx="0">
                  <c:v>Region 1</c:v>
                </c:pt>
                <c:pt idx="1">
                  <c:v>Region 2</c:v>
                </c:pt>
                <c:pt idx="2">
                  <c:v>Region 3</c:v>
                </c:pt>
              </c:strCache>
            </c:strRef>
          </c:cat>
          <c:val>
            <c:numRef>
              <c:f>Sheet1!$P$479:$P$481</c:f>
              <c:numCache>
                <c:formatCode>General</c:formatCode>
                <c:ptCount val="3"/>
                <c:pt idx="0">
                  <c:v>404</c:v>
                </c:pt>
                <c:pt idx="1">
                  <c:v>325</c:v>
                </c:pt>
                <c:pt idx="2">
                  <c:v>410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3F-47C1-8CAD-D13F416760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6827704"/>
        <c:axId val="606834184"/>
      </c:barChart>
      <c:catAx>
        <c:axId val="606827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834184"/>
        <c:crosses val="autoZero"/>
        <c:auto val="1"/>
        <c:lblAlgn val="ctr"/>
        <c:lblOffset val="100"/>
        <c:noMultiLvlLbl val="0"/>
      </c:catAx>
      <c:valAx>
        <c:axId val="606834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827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_xlchart.v1.1</cx:f>
      </cx:strDim>
      <cx:numDim type="val">
        <cx:f dir="row">_xlchart.v1.2</cx:f>
      </cx:numDim>
    </cx:data>
  </cx:chartData>
  <cx:chart>
    <cx:title pos="t" align="ctr" overlay="0"/>
    <cx:plotArea>
      <cx:plotAreaRegion>
        <cx:series layoutId="clusteredColumn" uniqueId="{D4577CEB-F14C-45E0-B2B5-500FF3AED50F}" formatIdx="0">
          <cx:tx>
            <cx:txData>
              <cx:f>_xlchart.v1.0</cx:f>
              <cx:v>Frequency</cx:v>
            </cx:txData>
          </cx:tx>
          <cx:dataId val="0"/>
          <cx:layoutPr>
            <cx:aggregation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3" Type="http://schemas.openxmlformats.org/officeDocument/2006/relationships/chart" Target="../charts/chart2.xml"/><Relationship Id="rId7" Type="http://schemas.openxmlformats.org/officeDocument/2006/relationships/chart" Target="../charts/chart6.xml"/><Relationship Id="rId2" Type="http://schemas.microsoft.com/office/2014/relationships/chartEx" Target="../charts/chartEx1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Relationship Id="rId9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487680</xdr:colOff>
      <xdr:row>266</xdr:row>
      <xdr:rowOff>45720</xdr:rowOff>
    </xdr:from>
    <xdr:to>
      <xdr:col>9</xdr:col>
      <xdr:colOff>83820</xdr:colOff>
      <xdr:row>280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EFF07D5-F52A-F74E-9823-CE6C9FF9C8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182880</xdr:colOff>
      <xdr:row>288</xdr:row>
      <xdr:rowOff>19050</xdr:rowOff>
    </xdr:from>
    <xdr:to>
      <xdr:col>9</xdr:col>
      <xdr:colOff>60960</xdr:colOff>
      <xdr:row>303</xdr:row>
      <xdr:rowOff>19050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C0CD0AD1-F7B2-CF14-25DC-8CD4261753E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02080" y="5317617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</xdr:col>
      <xdr:colOff>121920</xdr:colOff>
      <xdr:row>343</xdr:row>
      <xdr:rowOff>26670</xdr:rowOff>
    </xdr:from>
    <xdr:to>
      <xdr:col>8</xdr:col>
      <xdr:colOff>411480</xdr:colOff>
      <xdr:row>356</xdr:row>
      <xdr:rowOff>99060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83D9A01-3054-47BC-36A4-9A9AEC7F4C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312420</xdr:colOff>
      <xdr:row>377</xdr:row>
      <xdr:rowOff>152400</xdr:rowOff>
    </xdr:from>
    <xdr:to>
      <xdr:col>11</xdr:col>
      <xdr:colOff>365760</xdr:colOff>
      <xdr:row>392</xdr:row>
      <xdr:rowOff>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A7A98DFF-29F8-4406-B129-8838587304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60960</xdr:colOff>
      <xdr:row>323</xdr:row>
      <xdr:rowOff>175260</xdr:rowOff>
    </xdr:from>
    <xdr:to>
      <xdr:col>11</xdr:col>
      <xdr:colOff>289560</xdr:colOff>
      <xdr:row>336</xdr:row>
      <xdr:rowOff>160020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2116876-259F-41AB-83DB-BA69B6B46A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167640</xdr:colOff>
      <xdr:row>398</xdr:row>
      <xdr:rowOff>179070</xdr:rowOff>
    </xdr:from>
    <xdr:to>
      <xdr:col>8</xdr:col>
      <xdr:colOff>464820</xdr:colOff>
      <xdr:row>411</xdr:row>
      <xdr:rowOff>7620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1E1D401-4669-A1B6-3B3D-90B5A874A2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563880</xdr:colOff>
      <xdr:row>430</xdr:row>
      <xdr:rowOff>38100</xdr:rowOff>
    </xdr:from>
    <xdr:to>
      <xdr:col>13</xdr:col>
      <xdr:colOff>53340</xdr:colOff>
      <xdr:row>447</xdr:row>
      <xdr:rowOff>121920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8151491-B235-434C-A407-4428C2ACCE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22860</xdr:colOff>
      <xdr:row>457</xdr:row>
      <xdr:rowOff>3810</xdr:rowOff>
    </xdr:from>
    <xdr:to>
      <xdr:col>8</xdr:col>
      <xdr:colOff>571500</xdr:colOff>
      <xdr:row>471</xdr:row>
      <xdr:rowOff>106680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55AE0044-22C1-4AAB-2480-88CB7B3E79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167640</xdr:colOff>
      <xdr:row>485</xdr:row>
      <xdr:rowOff>179070</xdr:rowOff>
    </xdr:from>
    <xdr:to>
      <xdr:col>8</xdr:col>
      <xdr:colOff>236220</xdr:colOff>
      <xdr:row>498</xdr:row>
      <xdr:rowOff>129540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1B887930-F693-839E-135E-39A5FF9E2E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D8EA12-9A32-4EFC-BCFE-B40F8A2E379C}">
  <dimension ref="A1:AF513"/>
  <sheetViews>
    <sheetView tabSelected="1" topLeftCell="A12" workbookViewId="0">
      <selection activeCell="I516" sqref="I516"/>
    </sheetView>
  </sheetViews>
  <sheetFormatPr defaultRowHeight="14.4" x14ac:dyDescent="0.3"/>
  <cols>
    <col min="3" max="4" width="12" bestFit="1" customWidth="1"/>
  </cols>
  <sheetData>
    <row r="1" spans="1:23" x14ac:dyDescent="0.3">
      <c r="A1" s="63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</row>
    <row r="2" spans="1:23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</row>
    <row r="4" spans="1:23" x14ac:dyDescent="0.3">
      <c r="A4" t="s">
        <v>1</v>
      </c>
    </row>
    <row r="5" spans="1:23" x14ac:dyDescent="0.3">
      <c r="B5" t="s">
        <v>2</v>
      </c>
    </row>
    <row r="6" spans="1:23" x14ac:dyDescent="0.3">
      <c r="B6" t="s">
        <v>3</v>
      </c>
    </row>
    <row r="7" spans="1:23" ht="15" thickBot="1" x14ac:dyDescent="0.35"/>
    <row r="8" spans="1:23" x14ac:dyDescent="0.3">
      <c r="B8" s="3" t="s">
        <v>4</v>
      </c>
      <c r="C8" s="6">
        <v>120</v>
      </c>
      <c r="D8" s="7" t="s">
        <v>14</v>
      </c>
    </row>
    <row r="9" spans="1:23" x14ac:dyDescent="0.3">
      <c r="B9" s="4" t="s">
        <v>5</v>
      </c>
      <c r="C9" s="2">
        <v>110</v>
      </c>
      <c r="D9" s="8" t="s">
        <v>14</v>
      </c>
    </row>
    <row r="10" spans="1:23" x14ac:dyDescent="0.3">
      <c r="B10" s="4" t="s">
        <v>6</v>
      </c>
      <c r="C10" s="2">
        <v>130</v>
      </c>
      <c r="D10" s="8" t="s">
        <v>14</v>
      </c>
    </row>
    <row r="11" spans="1:23" x14ac:dyDescent="0.3">
      <c r="B11" s="4" t="s">
        <v>7</v>
      </c>
      <c r="C11" s="2">
        <v>115</v>
      </c>
      <c r="D11" s="8" t="s">
        <v>14</v>
      </c>
    </row>
    <row r="12" spans="1:23" x14ac:dyDescent="0.3">
      <c r="B12" s="4" t="s">
        <v>8</v>
      </c>
      <c r="C12" s="2">
        <v>125</v>
      </c>
      <c r="D12" s="8" t="s">
        <v>14</v>
      </c>
    </row>
    <row r="13" spans="1:23" x14ac:dyDescent="0.3">
      <c r="B13" s="4" t="s">
        <v>9</v>
      </c>
      <c r="C13" s="2">
        <v>105</v>
      </c>
      <c r="D13" s="8" t="s">
        <v>14</v>
      </c>
    </row>
    <row r="14" spans="1:23" x14ac:dyDescent="0.3">
      <c r="B14" s="4" t="s">
        <v>10</v>
      </c>
      <c r="C14" s="2">
        <v>135</v>
      </c>
      <c r="D14" s="8" t="s">
        <v>14</v>
      </c>
    </row>
    <row r="15" spans="1:23" x14ac:dyDescent="0.3">
      <c r="B15" s="4" t="s">
        <v>11</v>
      </c>
      <c r="C15" s="2">
        <v>115</v>
      </c>
      <c r="D15" s="8" t="s">
        <v>14</v>
      </c>
    </row>
    <row r="16" spans="1:23" x14ac:dyDescent="0.3">
      <c r="B16" s="4" t="s">
        <v>12</v>
      </c>
      <c r="C16" s="2">
        <v>125</v>
      </c>
      <c r="D16" s="8" t="s">
        <v>14</v>
      </c>
    </row>
    <row r="17" spans="1:25" ht="15" thickBot="1" x14ac:dyDescent="0.35">
      <c r="B17" s="5" t="s">
        <v>13</v>
      </c>
      <c r="C17" s="9">
        <v>140</v>
      </c>
      <c r="D17" s="10" t="s">
        <v>14</v>
      </c>
    </row>
    <row r="19" spans="1:25" x14ac:dyDescent="0.3">
      <c r="B19" s="11" t="s">
        <v>15</v>
      </c>
    </row>
    <row r="21" spans="1:25" x14ac:dyDescent="0.3">
      <c r="B21" t="s">
        <v>16</v>
      </c>
    </row>
    <row r="22" spans="1:25" ht="15" thickBot="1" x14ac:dyDescent="0.35"/>
    <row r="23" spans="1:25" ht="15" thickBot="1" x14ac:dyDescent="0.35">
      <c r="B23" s="12" t="s">
        <v>17</v>
      </c>
      <c r="C23" s="13">
        <f>MAX(C8:C17)-MIN(C8:C17)</f>
        <v>35</v>
      </c>
    </row>
    <row r="25" spans="1:25" x14ac:dyDescent="0.3">
      <c r="B25" t="s">
        <v>18</v>
      </c>
    </row>
    <row r="26" spans="1:25" ht="15" thickBot="1" x14ac:dyDescent="0.35"/>
    <row r="27" spans="1:25" ht="15" thickBot="1" x14ac:dyDescent="0.35">
      <c r="B27" s="14" t="s">
        <v>17</v>
      </c>
      <c r="C27" s="15">
        <f>_xlfn.VAR.S(C8:C17)</f>
        <v>123.33333333333333</v>
      </c>
    </row>
    <row r="29" spans="1:25" x14ac:dyDescent="0.3">
      <c r="B29" t="s">
        <v>19</v>
      </c>
    </row>
    <row r="30" spans="1:25" ht="15" thickBot="1" x14ac:dyDescent="0.35"/>
    <row r="31" spans="1:25" ht="15" thickBot="1" x14ac:dyDescent="0.35">
      <c r="B31" s="14" t="s">
        <v>17</v>
      </c>
      <c r="C31" s="15">
        <f>_xlfn.STDEV.S(C8:C17)</f>
        <v>11.105554165971787</v>
      </c>
    </row>
    <row r="32" spans="1:25" x14ac:dyDescent="0.3">
      <c r="A32" s="62"/>
      <c r="B32" s="62"/>
      <c r="C32" s="62"/>
      <c r="D32" s="62"/>
      <c r="E32" s="62"/>
      <c r="F32" s="62"/>
      <c r="G32" s="62"/>
      <c r="H32" s="62"/>
      <c r="I32" s="62"/>
      <c r="J32" s="62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X32" s="62"/>
      <c r="Y32" s="62"/>
    </row>
    <row r="33" spans="1:31" x14ac:dyDescent="0.3">
      <c r="A33" s="62"/>
      <c r="B33" s="62"/>
      <c r="C33" s="62"/>
      <c r="D33" s="62"/>
      <c r="E33" s="62"/>
      <c r="F33" s="62"/>
      <c r="G33" s="62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X33" s="62"/>
      <c r="Y33" s="62"/>
    </row>
    <row r="34" spans="1:31" x14ac:dyDescent="0.3">
      <c r="A34" t="s">
        <v>20</v>
      </c>
    </row>
    <row r="35" spans="1:31" x14ac:dyDescent="0.3">
      <c r="B35" t="s">
        <v>2</v>
      </c>
    </row>
    <row r="36" spans="1:31" x14ac:dyDescent="0.3">
      <c r="B36" t="s">
        <v>21</v>
      </c>
    </row>
    <row r="37" spans="1:31" x14ac:dyDescent="0.3">
      <c r="B37" s="16">
        <v>500</v>
      </c>
      <c r="C37" s="16">
        <v>700</v>
      </c>
      <c r="D37" s="16">
        <v>400</v>
      </c>
      <c r="E37" s="16">
        <v>600</v>
      </c>
      <c r="F37" s="16">
        <v>550</v>
      </c>
      <c r="G37" s="16">
        <v>750</v>
      </c>
      <c r="H37" s="16">
        <v>650</v>
      </c>
      <c r="I37" s="16">
        <v>500</v>
      </c>
      <c r="J37" s="16">
        <v>600</v>
      </c>
      <c r="K37" s="16">
        <v>550</v>
      </c>
      <c r="L37" s="16">
        <v>800</v>
      </c>
      <c r="M37" s="16">
        <v>450</v>
      </c>
      <c r="N37" s="16">
        <v>700</v>
      </c>
      <c r="O37" s="16">
        <v>550</v>
      </c>
      <c r="P37" s="16">
        <v>600</v>
      </c>
      <c r="Q37" s="16">
        <v>400</v>
      </c>
      <c r="R37" s="16">
        <v>650</v>
      </c>
      <c r="S37" s="16">
        <v>500</v>
      </c>
      <c r="T37" s="16">
        <v>750</v>
      </c>
      <c r="U37" s="16">
        <v>550</v>
      </c>
      <c r="V37" s="16">
        <v>700</v>
      </c>
      <c r="W37" s="16">
        <v>600</v>
      </c>
      <c r="X37" s="16">
        <v>500</v>
      </c>
      <c r="Y37" s="16">
        <v>800</v>
      </c>
      <c r="Z37" s="16">
        <v>550</v>
      </c>
      <c r="AA37" s="16">
        <v>650</v>
      </c>
      <c r="AB37" s="16">
        <v>400</v>
      </c>
      <c r="AC37" s="16">
        <v>600</v>
      </c>
      <c r="AD37" s="16">
        <v>750</v>
      </c>
      <c r="AE37" s="16">
        <v>550</v>
      </c>
    </row>
    <row r="41" spans="1:31" x14ac:dyDescent="0.3">
      <c r="B41" t="s">
        <v>22</v>
      </c>
    </row>
    <row r="42" spans="1:31" x14ac:dyDescent="0.3">
      <c r="B42" t="s">
        <v>23</v>
      </c>
    </row>
    <row r="43" spans="1:31" ht="15" thickBot="1" x14ac:dyDescent="0.35"/>
    <row r="44" spans="1:31" ht="15" thickBot="1" x14ac:dyDescent="0.35">
      <c r="B44" s="12" t="s">
        <v>17</v>
      </c>
      <c r="C44" s="13">
        <f>MAX(B37:AE37)-MIN(B37:AE37)</f>
        <v>400</v>
      </c>
    </row>
    <row r="46" spans="1:31" x14ac:dyDescent="0.3">
      <c r="B46" t="s">
        <v>24</v>
      </c>
    </row>
    <row r="47" spans="1:31" ht="15" thickBot="1" x14ac:dyDescent="0.35"/>
    <row r="48" spans="1:31" ht="15" thickBot="1" x14ac:dyDescent="0.35">
      <c r="B48" s="14" t="s">
        <v>17</v>
      </c>
      <c r="C48" s="15">
        <f>_xlfn.VAR.S(B37:AE37)</f>
        <v>13163.793103448275</v>
      </c>
    </row>
    <row r="50" spans="1:24" x14ac:dyDescent="0.3">
      <c r="B50" t="s">
        <v>25</v>
      </c>
    </row>
    <row r="51" spans="1:24" ht="15" thickBot="1" x14ac:dyDescent="0.35"/>
    <row r="52" spans="1:24" ht="15" thickBot="1" x14ac:dyDescent="0.35">
      <c r="B52" s="14" t="s">
        <v>26</v>
      </c>
      <c r="C52" s="15">
        <f>_xlfn.STDEV.S(B37:AE37)</f>
        <v>114.73357443855863</v>
      </c>
    </row>
    <row r="53" spans="1:24" x14ac:dyDescent="0.3">
      <c r="A53" s="62"/>
      <c r="B53" s="62"/>
      <c r="C53" s="62"/>
      <c r="D53" s="62"/>
      <c r="E53" s="62"/>
      <c r="F53" s="62"/>
      <c r="G53" s="62"/>
      <c r="H53" s="62"/>
      <c r="I53" s="62"/>
      <c r="J53" s="62"/>
      <c r="K53" s="62"/>
      <c r="L53" s="62"/>
      <c r="M53" s="62"/>
      <c r="N53" s="62"/>
      <c r="O53" s="62"/>
      <c r="P53" s="62"/>
      <c r="Q53" s="62"/>
      <c r="R53" s="62"/>
      <c r="S53" s="62"/>
      <c r="T53" s="62"/>
      <c r="U53" s="62"/>
      <c r="V53" s="62"/>
      <c r="W53" s="62"/>
      <c r="X53" s="62"/>
    </row>
    <row r="54" spans="1:24" x14ac:dyDescent="0.3">
      <c r="A54" s="62"/>
      <c r="B54" s="62"/>
      <c r="C54" s="62"/>
      <c r="D54" s="62"/>
      <c r="E54" s="62"/>
      <c r="F54" s="62"/>
      <c r="G54" s="62"/>
      <c r="H54" s="62"/>
      <c r="I54" s="62"/>
      <c r="J54" s="62"/>
      <c r="K54" s="62"/>
      <c r="L54" s="62"/>
      <c r="M54" s="62"/>
      <c r="N54" s="62"/>
      <c r="O54" s="62"/>
      <c r="P54" s="62"/>
      <c r="Q54" s="62"/>
      <c r="R54" s="62"/>
      <c r="S54" s="62"/>
      <c r="T54" s="62"/>
      <c r="U54" s="62"/>
      <c r="V54" s="62"/>
      <c r="W54" s="62"/>
      <c r="X54" s="62"/>
    </row>
    <row r="55" spans="1:24" x14ac:dyDescent="0.3">
      <c r="A55" t="s">
        <v>27</v>
      </c>
    </row>
    <row r="56" spans="1:24" ht="12.6" customHeight="1" x14ac:dyDescent="0.3">
      <c r="B56" t="s">
        <v>2</v>
      </c>
    </row>
    <row r="57" spans="1:24" x14ac:dyDescent="0.3">
      <c r="B57" t="s">
        <v>28</v>
      </c>
    </row>
    <row r="61" spans="1:24" x14ac:dyDescent="0.3">
      <c r="B61" s="1">
        <v>3</v>
      </c>
      <c r="C61" s="1">
        <v>5</v>
      </c>
      <c r="D61" s="1">
        <v>2</v>
      </c>
      <c r="E61" s="1">
        <v>4</v>
      </c>
      <c r="F61" s="1">
        <v>6</v>
      </c>
      <c r="G61" s="1">
        <v>2</v>
      </c>
      <c r="H61" s="1">
        <v>3</v>
      </c>
      <c r="I61" s="1">
        <v>4</v>
      </c>
      <c r="J61" s="1">
        <v>2</v>
      </c>
      <c r="K61" s="1">
        <v>5</v>
      </c>
    </row>
    <row r="62" spans="1:24" x14ac:dyDescent="0.3">
      <c r="B62" s="1">
        <v>7</v>
      </c>
      <c r="C62" s="1">
        <v>2</v>
      </c>
      <c r="D62" s="1">
        <v>3</v>
      </c>
      <c r="E62" s="1">
        <v>4</v>
      </c>
      <c r="F62" s="1">
        <v>2</v>
      </c>
      <c r="G62" s="1">
        <v>4</v>
      </c>
      <c r="H62" s="1">
        <v>2</v>
      </c>
      <c r="I62" s="1">
        <v>3</v>
      </c>
      <c r="J62" s="1">
        <v>5</v>
      </c>
      <c r="K62" s="1">
        <v>6</v>
      </c>
    </row>
    <row r="63" spans="1:24" x14ac:dyDescent="0.3">
      <c r="B63" s="1">
        <v>3</v>
      </c>
      <c r="C63" s="1">
        <v>2</v>
      </c>
      <c r="D63" s="1">
        <v>1</v>
      </c>
      <c r="E63" s="1">
        <v>4</v>
      </c>
      <c r="F63" s="1">
        <v>2</v>
      </c>
      <c r="G63" s="1">
        <v>4</v>
      </c>
      <c r="H63" s="1">
        <v>5</v>
      </c>
      <c r="I63" s="1">
        <v>3</v>
      </c>
      <c r="J63" s="1">
        <v>2</v>
      </c>
      <c r="K63" s="1">
        <v>7</v>
      </c>
    </row>
    <row r="64" spans="1:24" x14ac:dyDescent="0.3">
      <c r="B64" s="1">
        <v>2</v>
      </c>
      <c r="C64" s="1">
        <v>3</v>
      </c>
      <c r="D64" s="1">
        <v>4</v>
      </c>
      <c r="E64" s="1">
        <v>5</v>
      </c>
      <c r="F64" s="1">
        <v>1</v>
      </c>
      <c r="G64" s="1">
        <v>6</v>
      </c>
      <c r="H64" s="1">
        <v>2</v>
      </c>
      <c r="I64" s="1">
        <v>4</v>
      </c>
      <c r="J64" s="1">
        <v>3</v>
      </c>
      <c r="K64" s="1">
        <v>5</v>
      </c>
    </row>
    <row r="65" spans="1:27" x14ac:dyDescent="0.3">
      <c r="B65" s="1">
        <v>3</v>
      </c>
      <c r="C65" s="1">
        <v>2</v>
      </c>
      <c r="D65" s="1">
        <v>4</v>
      </c>
      <c r="E65" s="1">
        <v>2</v>
      </c>
      <c r="F65" s="1">
        <v>6</v>
      </c>
      <c r="G65" s="1">
        <v>3</v>
      </c>
      <c r="H65" s="1">
        <v>2</v>
      </c>
      <c r="I65" s="1">
        <v>4</v>
      </c>
      <c r="J65" s="1">
        <v>5</v>
      </c>
      <c r="K65" s="1">
        <v>3</v>
      </c>
    </row>
    <row r="67" spans="1:27" x14ac:dyDescent="0.3">
      <c r="B67" t="s">
        <v>15</v>
      </c>
    </row>
    <row r="68" spans="1:27" x14ac:dyDescent="0.3">
      <c r="B68" t="s">
        <v>29</v>
      </c>
    </row>
    <row r="69" spans="1:27" ht="15" thickBot="1" x14ac:dyDescent="0.35"/>
    <row r="70" spans="1:27" ht="15" thickBot="1" x14ac:dyDescent="0.35">
      <c r="B70" s="12" t="s">
        <v>17</v>
      </c>
      <c r="C70" s="13">
        <f>MAX(B61:K65)-MIN(B61:K65)</f>
        <v>6</v>
      </c>
    </row>
    <row r="72" spans="1:27" x14ac:dyDescent="0.3">
      <c r="B72" t="s">
        <v>30</v>
      </c>
    </row>
    <row r="73" spans="1:27" ht="15" thickBot="1" x14ac:dyDescent="0.35"/>
    <row r="74" spans="1:27" ht="15" thickBot="1" x14ac:dyDescent="0.35">
      <c r="B74" s="14" t="s">
        <v>17</v>
      </c>
      <c r="C74" s="15">
        <f>_xlfn.VAR.S(B61:K65)</f>
        <v>2.3363265306122454</v>
      </c>
    </row>
    <row r="76" spans="1:27" x14ac:dyDescent="0.3">
      <c r="B76" t="s">
        <v>31</v>
      </c>
    </row>
    <row r="77" spans="1:27" ht="15" thickBot="1" x14ac:dyDescent="0.35"/>
    <row r="78" spans="1:27" ht="15" thickBot="1" x14ac:dyDescent="0.35">
      <c r="B78" s="14" t="s">
        <v>26</v>
      </c>
      <c r="C78" s="15">
        <f>_xlfn.STDEV.S(B61:K65)</f>
        <v>1.5285046714394579</v>
      </c>
    </row>
    <row r="79" spans="1:27" x14ac:dyDescent="0.3">
      <c r="A79" s="62"/>
      <c r="B79" s="62"/>
      <c r="C79" s="62"/>
      <c r="D79" s="62"/>
      <c r="E79" s="62"/>
      <c r="F79" s="62"/>
      <c r="G79" s="62"/>
      <c r="H79" s="62"/>
      <c r="I79" s="62"/>
      <c r="J79" s="62"/>
      <c r="K79" s="62"/>
      <c r="L79" s="62"/>
      <c r="M79" s="62"/>
      <c r="N79" s="62"/>
      <c r="O79" s="62"/>
      <c r="P79" s="62"/>
      <c r="Q79" s="62"/>
      <c r="R79" s="62"/>
      <c r="S79" s="62"/>
      <c r="T79" s="62"/>
      <c r="U79" s="62"/>
      <c r="V79" s="62"/>
      <c r="W79" s="62"/>
      <c r="X79" s="62"/>
      <c r="Y79" s="62"/>
      <c r="Z79" s="62"/>
      <c r="AA79" s="62"/>
    </row>
    <row r="80" spans="1:27" x14ac:dyDescent="0.3">
      <c r="A80" s="62"/>
      <c r="B80" s="62"/>
      <c r="C80" s="62"/>
      <c r="D80" s="62"/>
      <c r="E80" s="62"/>
      <c r="F80" s="62"/>
      <c r="G80" s="62"/>
      <c r="H80" s="62"/>
      <c r="I80" s="62"/>
      <c r="J80" s="62"/>
      <c r="K80" s="62"/>
      <c r="L80" s="62"/>
      <c r="M80" s="62"/>
      <c r="N80" s="62"/>
      <c r="O80" s="62"/>
      <c r="P80" s="62"/>
      <c r="Q80" s="62"/>
      <c r="R80" s="62"/>
      <c r="S80" s="62"/>
      <c r="T80" s="62"/>
      <c r="U80" s="62"/>
      <c r="V80" s="62"/>
      <c r="W80" s="62"/>
      <c r="X80" s="62"/>
      <c r="Y80" s="62"/>
      <c r="Z80" s="62"/>
      <c r="AA80" s="62"/>
    </row>
    <row r="81" spans="1:24" x14ac:dyDescent="0.3">
      <c r="A81" t="s">
        <v>36</v>
      </c>
    </row>
    <row r="82" spans="1:24" x14ac:dyDescent="0.3">
      <c r="B82" t="s">
        <v>2</v>
      </c>
    </row>
    <row r="83" spans="1:24" ht="15" thickBot="1" x14ac:dyDescent="0.35">
      <c r="B83" t="s">
        <v>32</v>
      </c>
    </row>
    <row r="84" spans="1:24" x14ac:dyDescent="0.3">
      <c r="B84" s="64" t="s">
        <v>33</v>
      </c>
      <c r="C84" s="65"/>
      <c r="D84" s="65"/>
      <c r="E84" s="65"/>
      <c r="F84" s="65"/>
      <c r="G84" s="65"/>
      <c r="H84" s="65"/>
      <c r="I84" s="65"/>
      <c r="J84" s="65"/>
      <c r="K84" s="65"/>
      <c r="L84" s="65"/>
      <c r="M84" s="66"/>
    </row>
    <row r="85" spans="1:24" ht="15" thickBot="1" x14ac:dyDescent="0.35">
      <c r="B85" s="17">
        <v>120</v>
      </c>
      <c r="C85" s="18">
        <v>150</v>
      </c>
      <c r="D85" s="18">
        <v>110</v>
      </c>
      <c r="E85" s="18">
        <v>135</v>
      </c>
      <c r="F85" s="18">
        <v>125</v>
      </c>
      <c r="G85" s="18">
        <v>140</v>
      </c>
      <c r="H85" s="18">
        <v>130</v>
      </c>
      <c r="I85" s="18">
        <v>155</v>
      </c>
      <c r="J85" s="18">
        <v>115</v>
      </c>
      <c r="K85" s="18">
        <v>145</v>
      </c>
      <c r="L85" s="18">
        <v>135</v>
      </c>
      <c r="M85" s="19">
        <v>130</v>
      </c>
    </row>
    <row r="87" spans="1:24" x14ac:dyDescent="0.3">
      <c r="B87" t="s">
        <v>15</v>
      </c>
    </row>
    <row r="88" spans="1:24" x14ac:dyDescent="0.3">
      <c r="B88" t="s">
        <v>34</v>
      </c>
    </row>
    <row r="89" spans="1:24" ht="15" thickBot="1" x14ac:dyDescent="0.35"/>
    <row r="90" spans="1:24" ht="15" thickBot="1" x14ac:dyDescent="0.35">
      <c r="B90" s="14" t="s">
        <v>26</v>
      </c>
      <c r="C90" s="15">
        <f>AVERAGE(B85:M85)</f>
        <v>132.5</v>
      </c>
    </row>
    <row r="92" spans="1:24" x14ac:dyDescent="0.3">
      <c r="B92" t="s">
        <v>35</v>
      </c>
    </row>
    <row r="93" spans="1:24" ht="15" thickBot="1" x14ac:dyDescent="0.35"/>
    <row r="94" spans="1:24" ht="15" thickBot="1" x14ac:dyDescent="0.35">
      <c r="B94" s="14" t="s">
        <v>17</v>
      </c>
      <c r="C94" s="15">
        <f>MAX(B85:M85)-MIN(B85:M85)</f>
        <v>45</v>
      </c>
    </row>
    <row r="95" spans="1:24" x14ac:dyDescent="0.3">
      <c r="A95" s="62"/>
      <c r="B95" s="62"/>
      <c r="C95" s="62"/>
      <c r="D95" s="62"/>
      <c r="E95" s="62"/>
      <c r="F95" s="62"/>
      <c r="G95" s="62"/>
      <c r="H95" s="62"/>
      <c r="I95" s="62"/>
      <c r="J95" s="62"/>
      <c r="K95" s="62"/>
      <c r="L95" s="62"/>
      <c r="M95" s="62"/>
      <c r="N95" s="62"/>
      <c r="O95" s="62"/>
      <c r="P95" s="62"/>
      <c r="Q95" s="62"/>
      <c r="R95" s="62"/>
      <c r="S95" s="62"/>
      <c r="T95" s="62"/>
      <c r="U95" s="62"/>
      <c r="V95" s="62"/>
      <c r="W95" s="62"/>
      <c r="X95" s="62"/>
    </row>
    <row r="96" spans="1:24" x14ac:dyDescent="0.3">
      <c r="A96" s="62"/>
      <c r="B96" s="62"/>
      <c r="C96" s="62"/>
      <c r="D96" s="62"/>
      <c r="E96" s="62"/>
      <c r="F96" s="62"/>
      <c r="G96" s="62"/>
      <c r="H96" s="62"/>
      <c r="I96" s="62"/>
      <c r="J96" s="62"/>
      <c r="K96" s="62"/>
      <c r="L96" s="62"/>
      <c r="M96" s="62"/>
      <c r="N96" s="62"/>
      <c r="O96" s="62"/>
      <c r="P96" s="62"/>
      <c r="Q96" s="62"/>
      <c r="R96" s="62"/>
      <c r="S96" s="62"/>
      <c r="T96" s="62"/>
      <c r="U96" s="62"/>
      <c r="V96" s="62"/>
      <c r="W96" s="62"/>
      <c r="X96" s="62"/>
    </row>
    <row r="97" spans="1:11" x14ac:dyDescent="0.3">
      <c r="A97" t="s">
        <v>37</v>
      </c>
    </row>
    <row r="98" spans="1:11" x14ac:dyDescent="0.3">
      <c r="B98" t="s">
        <v>2</v>
      </c>
    </row>
    <row r="99" spans="1:11" x14ac:dyDescent="0.3">
      <c r="B99" t="s">
        <v>38</v>
      </c>
    </row>
    <row r="101" spans="1:11" x14ac:dyDescent="0.3">
      <c r="B101" s="1">
        <v>8</v>
      </c>
      <c r="C101" s="1">
        <v>7</v>
      </c>
      <c r="D101" s="1">
        <v>9</v>
      </c>
      <c r="E101" s="1">
        <v>6</v>
      </c>
      <c r="F101" s="1">
        <v>7</v>
      </c>
      <c r="G101" s="1">
        <v>8</v>
      </c>
      <c r="H101" s="1">
        <v>9</v>
      </c>
      <c r="I101" s="1">
        <v>8</v>
      </c>
      <c r="J101" s="1">
        <v>7</v>
      </c>
      <c r="K101" s="1">
        <v>6</v>
      </c>
    </row>
    <row r="102" spans="1:11" x14ac:dyDescent="0.3">
      <c r="B102" s="1">
        <v>8</v>
      </c>
      <c r="C102" s="1">
        <v>9</v>
      </c>
      <c r="D102" s="1">
        <v>7</v>
      </c>
      <c r="E102" s="1">
        <v>8</v>
      </c>
      <c r="F102" s="1">
        <v>7</v>
      </c>
      <c r="G102" s="1">
        <v>6</v>
      </c>
      <c r="H102" s="1">
        <v>8</v>
      </c>
      <c r="I102" s="1">
        <v>9</v>
      </c>
      <c r="J102" s="1">
        <v>6</v>
      </c>
      <c r="K102" s="1">
        <v>7</v>
      </c>
    </row>
    <row r="103" spans="1:11" x14ac:dyDescent="0.3">
      <c r="B103" s="1">
        <v>8</v>
      </c>
      <c r="C103" s="1">
        <v>9</v>
      </c>
      <c r="D103" s="1">
        <v>7</v>
      </c>
      <c r="E103" s="1">
        <v>6</v>
      </c>
      <c r="F103" s="1">
        <v>7</v>
      </c>
      <c r="G103" s="1">
        <v>8</v>
      </c>
      <c r="H103" s="1">
        <v>9</v>
      </c>
      <c r="I103" s="1">
        <v>8</v>
      </c>
      <c r="J103" s="1">
        <v>7</v>
      </c>
      <c r="K103" s="1">
        <v>6</v>
      </c>
    </row>
    <row r="104" spans="1:11" x14ac:dyDescent="0.3">
      <c r="B104" s="1">
        <v>9</v>
      </c>
      <c r="C104" s="1">
        <v>8</v>
      </c>
      <c r="D104" s="1">
        <v>7</v>
      </c>
      <c r="E104" s="1">
        <v>6</v>
      </c>
      <c r="F104" s="1">
        <v>8</v>
      </c>
      <c r="G104" s="1">
        <v>9</v>
      </c>
      <c r="H104" s="1">
        <v>7</v>
      </c>
      <c r="I104" s="1">
        <v>8</v>
      </c>
      <c r="J104" s="1">
        <v>7</v>
      </c>
      <c r="K104" s="1">
        <v>6</v>
      </c>
    </row>
    <row r="105" spans="1:11" x14ac:dyDescent="0.3">
      <c r="B105" s="1">
        <v>9</v>
      </c>
      <c r="C105" s="1">
        <v>8</v>
      </c>
      <c r="D105" s="1">
        <v>7</v>
      </c>
      <c r="E105" s="1">
        <v>6</v>
      </c>
      <c r="F105" s="1">
        <v>7</v>
      </c>
      <c r="G105" s="1">
        <v>8</v>
      </c>
      <c r="H105" s="1">
        <v>9</v>
      </c>
      <c r="I105" s="1">
        <v>8</v>
      </c>
      <c r="J105" s="1">
        <v>7</v>
      </c>
      <c r="K105" s="1">
        <v>6</v>
      </c>
    </row>
    <row r="107" spans="1:11" x14ac:dyDescent="0.3">
      <c r="B107" t="s">
        <v>15</v>
      </c>
    </row>
    <row r="109" spans="1:11" x14ac:dyDescent="0.3">
      <c r="B109" t="s">
        <v>39</v>
      </c>
    </row>
    <row r="110" spans="1:11" ht="15" thickBot="1" x14ac:dyDescent="0.35"/>
    <row r="111" spans="1:11" ht="15" thickBot="1" x14ac:dyDescent="0.35">
      <c r="B111" s="12" t="s">
        <v>17</v>
      </c>
      <c r="C111" s="13">
        <f>AVERAGE(B101:K105)</f>
        <v>7.5</v>
      </c>
    </row>
    <row r="113" spans="1:23" x14ac:dyDescent="0.3">
      <c r="B113" t="s">
        <v>40</v>
      </c>
    </row>
    <row r="114" spans="1:23" ht="15" thickBot="1" x14ac:dyDescent="0.35"/>
    <row r="115" spans="1:23" ht="15" thickBot="1" x14ac:dyDescent="0.35">
      <c r="B115" s="12" t="s">
        <v>17</v>
      </c>
      <c r="C115" s="13">
        <f>_xlfn.STDEV.S(B101:K105)</f>
        <v>1.0350983390135313</v>
      </c>
    </row>
    <row r="116" spans="1:23" x14ac:dyDescent="0.3">
      <c r="A116" s="62"/>
      <c r="B116" s="62"/>
      <c r="C116" s="62"/>
      <c r="D116" s="62"/>
      <c r="E116" s="62"/>
      <c r="F116" s="62"/>
      <c r="G116" s="62"/>
      <c r="H116" s="62"/>
      <c r="I116" s="62"/>
      <c r="J116" s="62"/>
      <c r="K116" s="62"/>
      <c r="L116" s="62"/>
      <c r="M116" s="62"/>
      <c r="N116" s="62"/>
      <c r="O116" s="62"/>
      <c r="P116" s="62"/>
      <c r="Q116" s="62"/>
      <c r="R116" s="62"/>
      <c r="S116" s="62"/>
      <c r="T116" s="62"/>
      <c r="U116" s="62"/>
      <c r="V116" s="62"/>
      <c r="W116" s="62"/>
    </row>
    <row r="117" spans="1:23" x14ac:dyDescent="0.3">
      <c r="A117" s="62"/>
      <c r="B117" s="62"/>
      <c r="C117" s="62"/>
      <c r="D117" s="62"/>
      <c r="E117" s="62"/>
      <c r="F117" s="62"/>
      <c r="G117" s="62"/>
      <c r="H117" s="62"/>
      <c r="I117" s="62"/>
      <c r="J117" s="62"/>
      <c r="K117" s="62"/>
      <c r="L117" s="62"/>
      <c r="M117" s="62"/>
      <c r="N117" s="62"/>
      <c r="O117" s="62"/>
      <c r="P117" s="62"/>
      <c r="Q117" s="62"/>
      <c r="R117" s="62"/>
      <c r="S117" s="62"/>
      <c r="T117" s="62"/>
      <c r="U117" s="62"/>
      <c r="V117" s="62"/>
      <c r="W117" s="62"/>
    </row>
    <row r="118" spans="1:23" x14ac:dyDescent="0.3">
      <c r="A118" t="s">
        <v>41</v>
      </c>
    </row>
    <row r="119" spans="1:23" x14ac:dyDescent="0.3">
      <c r="B119" t="s">
        <v>2</v>
      </c>
    </row>
    <row r="120" spans="1:23" x14ac:dyDescent="0.3">
      <c r="B120" t="s">
        <v>42</v>
      </c>
    </row>
    <row r="122" spans="1:23" x14ac:dyDescent="0.3">
      <c r="B122" s="1">
        <v>10</v>
      </c>
      <c r="C122" s="1">
        <v>15</v>
      </c>
      <c r="D122" s="1">
        <v>12</v>
      </c>
      <c r="E122" s="1">
        <v>18</v>
      </c>
      <c r="F122" s="1">
        <v>20</v>
      </c>
      <c r="G122" s="1">
        <v>25</v>
      </c>
      <c r="H122" s="1">
        <v>8</v>
      </c>
      <c r="I122" s="1">
        <v>14</v>
      </c>
      <c r="J122" s="1">
        <v>16</v>
      </c>
      <c r="K122" s="1">
        <v>22</v>
      </c>
    </row>
    <row r="123" spans="1:23" x14ac:dyDescent="0.3">
      <c r="B123" s="1">
        <v>9</v>
      </c>
      <c r="C123" s="1">
        <v>17</v>
      </c>
      <c r="D123" s="1">
        <v>11</v>
      </c>
      <c r="E123" s="1">
        <v>13</v>
      </c>
      <c r="F123" s="1">
        <v>19</v>
      </c>
      <c r="G123" s="1">
        <v>23</v>
      </c>
      <c r="H123" s="1">
        <v>21</v>
      </c>
      <c r="I123" s="1">
        <v>16</v>
      </c>
      <c r="J123" s="1">
        <v>24</v>
      </c>
      <c r="K123" s="1">
        <v>27</v>
      </c>
    </row>
    <row r="124" spans="1:23" x14ac:dyDescent="0.3">
      <c r="B124" s="1">
        <v>13</v>
      </c>
      <c r="C124" s="1">
        <v>10</v>
      </c>
      <c r="D124" s="1">
        <v>18</v>
      </c>
      <c r="E124" s="1">
        <v>16</v>
      </c>
      <c r="F124" s="1">
        <v>12</v>
      </c>
      <c r="G124" s="1">
        <v>14</v>
      </c>
      <c r="H124" s="1">
        <v>19</v>
      </c>
      <c r="I124" s="1">
        <v>21</v>
      </c>
      <c r="J124" s="1">
        <v>11</v>
      </c>
      <c r="K124" s="1">
        <v>17</v>
      </c>
    </row>
    <row r="125" spans="1:23" x14ac:dyDescent="0.3">
      <c r="B125" s="1">
        <v>15</v>
      </c>
      <c r="C125" s="1">
        <v>20</v>
      </c>
      <c r="D125" s="1">
        <v>26</v>
      </c>
      <c r="E125" s="1">
        <v>13</v>
      </c>
      <c r="F125" s="1">
        <v>12</v>
      </c>
      <c r="G125" s="1">
        <v>14</v>
      </c>
      <c r="H125" s="1">
        <v>22</v>
      </c>
      <c r="I125" s="1">
        <v>19</v>
      </c>
      <c r="J125" s="1">
        <v>16</v>
      </c>
      <c r="K125" s="1">
        <v>11</v>
      </c>
    </row>
    <row r="126" spans="1:23" x14ac:dyDescent="0.3">
      <c r="B126" s="1">
        <v>25</v>
      </c>
      <c r="C126" s="1">
        <v>18</v>
      </c>
      <c r="D126" s="1">
        <v>16</v>
      </c>
      <c r="E126" s="1">
        <v>13</v>
      </c>
      <c r="F126" s="1">
        <v>21</v>
      </c>
      <c r="G126" s="1">
        <v>20</v>
      </c>
      <c r="H126" s="1">
        <v>15</v>
      </c>
      <c r="I126" s="1">
        <v>12</v>
      </c>
      <c r="J126" s="1">
        <v>19</v>
      </c>
      <c r="K126" s="1">
        <v>17</v>
      </c>
    </row>
    <row r="127" spans="1:23" x14ac:dyDescent="0.3">
      <c r="B127" s="1">
        <v>14</v>
      </c>
      <c r="C127" s="1">
        <v>16</v>
      </c>
      <c r="D127" s="1">
        <v>23</v>
      </c>
      <c r="E127" s="1">
        <v>18</v>
      </c>
      <c r="F127" s="1">
        <v>15</v>
      </c>
      <c r="G127" s="1">
        <v>11</v>
      </c>
      <c r="H127" s="1">
        <v>19</v>
      </c>
      <c r="I127" s="1">
        <v>22</v>
      </c>
      <c r="J127" s="1">
        <v>17</v>
      </c>
      <c r="K127" s="1">
        <v>12</v>
      </c>
    </row>
    <row r="128" spans="1:23" x14ac:dyDescent="0.3">
      <c r="B128" s="1">
        <v>16</v>
      </c>
      <c r="C128" s="1">
        <v>14</v>
      </c>
      <c r="D128" s="1">
        <v>18</v>
      </c>
      <c r="E128" s="1">
        <v>20</v>
      </c>
      <c r="F128" s="1">
        <v>25</v>
      </c>
      <c r="G128" s="1">
        <v>13</v>
      </c>
      <c r="H128" s="1">
        <v>11</v>
      </c>
      <c r="I128" s="1">
        <v>22</v>
      </c>
      <c r="J128" s="1">
        <v>19</v>
      </c>
      <c r="K128" s="1">
        <v>17</v>
      </c>
    </row>
    <row r="129" spans="2:11" x14ac:dyDescent="0.3">
      <c r="B129" s="1">
        <v>15</v>
      </c>
      <c r="C129" s="1">
        <v>16</v>
      </c>
      <c r="D129" s="1">
        <v>13</v>
      </c>
      <c r="E129" s="1">
        <v>14</v>
      </c>
      <c r="F129" s="1">
        <v>18</v>
      </c>
      <c r="G129" s="1">
        <v>20</v>
      </c>
      <c r="H129" s="1">
        <v>19</v>
      </c>
      <c r="I129" s="1">
        <v>21</v>
      </c>
      <c r="J129" s="1">
        <v>17</v>
      </c>
      <c r="K129" s="1">
        <v>12</v>
      </c>
    </row>
    <row r="130" spans="2:11" x14ac:dyDescent="0.3">
      <c r="B130" s="1">
        <v>15</v>
      </c>
      <c r="C130" s="1">
        <v>13</v>
      </c>
      <c r="D130" s="1">
        <v>16</v>
      </c>
      <c r="E130" s="1">
        <v>14</v>
      </c>
      <c r="F130" s="1">
        <v>22</v>
      </c>
      <c r="G130" s="1">
        <v>21</v>
      </c>
      <c r="H130" s="1">
        <v>19</v>
      </c>
      <c r="I130" s="1">
        <v>18</v>
      </c>
      <c r="J130" s="1">
        <v>16</v>
      </c>
      <c r="K130" s="1">
        <v>11</v>
      </c>
    </row>
    <row r="131" spans="2:11" x14ac:dyDescent="0.3">
      <c r="B131" s="1">
        <v>17</v>
      </c>
      <c r="C131" s="1">
        <v>14</v>
      </c>
      <c r="D131" s="1">
        <v>12</v>
      </c>
      <c r="E131" s="1">
        <v>20</v>
      </c>
      <c r="F131" s="1">
        <v>23</v>
      </c>
      <c r="G131" s="1">
        <v>19</v>
      </c>
      <c r="H131" s="1">
        <v>15</v>
      </c>
      <c r="I131" s="1">
        <v>16</v>
      </c>
      <c r="J131" s="1">
        <v>13</v>
      </c>
      <c r="K131" s="1">
        <v>18</v>
      </c>
    </row>
    <row r="133" spans="2:11" x14ac:dyDescent="0.3">
      <c r="B133" t="s">
        <v>15</v>
      </c>
    </row>
    <row r="134" spans="2:11" x14ac:dyDescent="0.3">
      <c r="B134" t="s">
        <v>43</v>
      </c>
    </row>
    <row r="135" spans="2:11" ht="15" thickBot="1" x14ac:dyDescent="0.35"/>
    <row r="136" spans="2:11" ht="15" thickBot="1" x14ac:dyDescent="0.35">
      <c r="B136" s="12" t="s">
        <v>17</v>
      </c>
      <c r="C136" s="13">
        <f>AVERAGE(B122:K131)</f>
        <v>16.739999999999998</v>
      </c>
    </row>
    <row r="138" spans="2:11" x14ac:dyDescent="0.3">
      <c r="B138" t="s">
        <v>44</v>
      </c>
    </row>
    <row r="139" spans="2:11" ht="15" thickBot="1" x14ac:dyDescent="0.35"/>
    <row r="140" spans="2:11" ht="15" thickBot="1" x14ac:dyDescent="0.35">
      <c r="B140" s="12" t="s">
        <v>17</v>
      </c>
      <c r="C140" s="13">
        <f>MAX(B122:K131)-MIN(B122:K131)</f>
        <v>19</v>
      </c>
    </row>
    <row r="142" spans="2:11" x14ac:dyDescent="0.3">
      <c r="B142" t="s">
        <v>45</v>
      </c>
    </row>
    <row r="143" spans="2:11" ht="15" thickBot="1" x14ac:dyDescent="0.35"/>
    <row r="144" spans="2:11" ht="15" thickBot="1" x14ac:dyDescent="0.35">
      <c r="B144" s="14" t="s">
        <v>17</v>
      </c>
      <c r="C144" s="15">
        <f>_xlfn.STDEV.S(B122:K131)</f>
        <v>4.1429506881014673</v>
      </c>
    </row>
    <row r="145" spans="1:24" x14ac:dyDescent="0.3">
      <c r="A145" s="62"/>
      <c r="B145" s="62"/>
      <c r="C145" s="62"/>
      <c r="D145" s="62"/>
      <c r="E145" s="62"/>
      <c r="F145" s="62"/>
      <c r="G145" s="62"/>
      <c r="H145" s="62"/>
      <c r="I145" s="62"/>
      <c r="J145" s="62"/>
      <c r="K145" s="62"/>
      <c r="L145" s="62"/>
      <c r="M145" s="62"/>
      <c r="N145" s="62"/>
      <c r="O145" s="62"/>
      <c r="P145" s="62"/>
      <c r="Q145" s="62"/>
      <c r="R145" s="62"/>
      <c r="S145" s="62"/>
      <c r="T145" s="62"/>
      <c r="U145" s="62"/>
      <c r="V145" s="62"/>
      <c r="W145" s="62"/>
      <c r="X145" s="62"/>
    </row>
    <row r="146" spans="1:24" x14ac:dyDescent="0.3">
      <c r="A146" s="62"/>
      <c r="B146" s="62"/>
      <c r="C146" s="62"/>
      <c r="D146" s="62"/>
      <c r="E146" s="62"/>
      <c r="F146" s="62"/>
      <c r="G146" s="62"/>
      <c r="H146" s="62"/>
      <c r="I146" s="62"/>
      <c r="J146" s="62"/>
      <c r="K146" s="62"/>
      <c r="L146" s="62"/>
      <c r="M146" s="62"/>
      <c r="N146" s="62"/>
      <c r="O146" s="62"/>
      <c r="P146" s="62"/>
      <c r="Q146" s="62"/>
      <c r="R146" s="62"/>
      <c r="S146" s="62"/>
      <c r="T146" s="62"/>
      <c r="U146" s="62"/>
      <c r="V146" s="62"/>
      <c r="W146" s="62"/>
      <c r="X146" s="62"/>
    </row>
    <row r="147" spans="1:24" x14ac:dyDescent="0.3">
      <c r="A147" t="s">
        <v>46</v>
      </c>
    </row>
    <row r="148" spans="1:24" x14ac:dyDescent="0.3">
      <c r="B148" t="s">
        <v>2</v>
      </c>
    </row>
    <row r="149" spans="1:24" x14ac:dyDescent="0.3">
      <c r="B149" t="s">
        <v>47</v>
      </c>
    </row>
    <row r="150" spans="1:24" ht="15" thickBot="1" x14ac:dyDescent="0.35"/>
    <row r="151" spans="1:24" x14ac:dyDescent="0.3">
      <c r="B151" s="21" t="s">
        <v>48</v>
      </c>
      <c r="C151" s="20">
        <v>30</v>
      </c>
      <c r="D151" s="16">
        <v>32</v>
      </c>
      <c r="E151" s="16">
        <v>33</v>
      </c>
      <c r="F151" s="16">
        <v>28</v>
      </c>
      <c r="G151" s="16">
        <v>31</v>
      </c>
      <c r="H151" s="16">
        <v>30</v>
      </c>
      <c r="I151" s="16">
        <v>29</v>
      </c>
      <c r="J151" s="16">
        <v>30</v>
      </c>
      <c r="K151" s="16">
        <v>32</v>
      </c>
      <c r="L151" s="16">
        <v>31</v>
      </c>
    </row>
    <row r="152" spans="1:24" x14ac:dyDescent="0.3">
      <c r="B152" s="22" t="s">
        <v>49</v>
      </c>
      <c r="C152" s="20">
        <v>25</v>
      </c>
      <c r="D152" s="16">
        <v>27</v>
      </c>
      <c r="E152" s="16">
        <v>26</v>
      </c>
      <c r="F152" s="16">
        <v>23</v>
      </c>
      <c r="G152" s="16">
        <v>28</v>
      </c>
      <c r="H152" s="16">
        <v>24</v>
      </c>
      <c r="I152" s="16">
        <v>26</v>
      </c>
      <c r="J152" s="16">
        <v>25</v>
      </c>
      <c r="K152" s="16">
        <v>27</v>
      </c>
      <c r="L152" s="16">
        <v>28</v>
      </c>
    </row>
    <row r="153" spans="1:24" x14ac:dyDescent="0.3">
      <c r="B153" s="22" t="s">
        <v>50</v>
      </c>
      <c r="C153" s="20">
        <v>22</v>
      </c>
      <c r="D153" s="16">
        <v>23</v>
      </c>
      <c r="E153" s="16">
        <v>20</v>
      </c>
      <c r="F153" s="16">
        <v>25</v>
      </c>
      <c r="G153" s="16">
        <v>21</v>
      </c>
      <c r="H153" s="16">
        <v>24</v>
      </c>
      <c r="I153" s="16">
        <v>23</v>
      </c>
      <c r="J153" s="16">
        <v>22</v>
      </c>
      <c r="K153" s="16">
        <v>25</v>
      </c>
      <c r="L153" s="16">
        <v>24</v>
      </c>
    </row>
    <row r="154" spans="1:24" x14ac:dyDescent="0.3">
      <c r="B154" s="22" t="s">
        <v>51</v>
      </c>
      <c r="C154" s="20">
        <v>18</v>
      </c>
      <c r="D154" s="16">
        <v>17</v>
      </c>
      <c r="E154" s="16">
        <v>19</v>
      </c>
      <c r="F154" s="16">
        <v>20</v>
      </c>
      <c r="G154" s="16">
        <v>21</v>
      </c>
      <c r="H154" s="16">
        <v>18</v>
      </c>
      <c r="I154" s="16">
        <v>19</v>
      </c>
      <c r="J154" s="16">
        <v>17</v>
      </c>
      <c r="K154" s="16">
        <v>20</v>
      </c>
      <c r="L154" s="16">
        <v>19</v>
      </c>
    </row>
    <row r="155" spans="1:24" ht="15" thickBot="1" x14ac:dyDescent="0.35">
      <c r="B155" s="23" t="s">
        <v>52</v>
      </c>
      <c r="C155" s="20">
        <v>35</v>
      </c>
      <c r="D155" s="16">
        <v>36</v>
      </c>
      <c r="E155" s="16">
        <v>34</v>
      </c>
      <c r="F155" s="16">
        <v>35</v>
      </c>
      <c r="G155" s="16">
        <v>33</v>
      </c>
      <c r="H155" s="16">
        <v>34</v>
      </c>
      <c r="I155" s="16">
        <v>32</v>
      </c>
      <c r="J155" s="16">
        <v>33</v>
      </c>
      <c r="K155" s="16">
        <v>36</v>
      </c>
      <c r="L155" s="16">
        <v>34</v>
      </c>
    </row>
    <row r="157" spans="1:24" x14ac:dyDescent="0.3">
      <c r="B157" t="s">
        <v>53</v>
      </c>
    </row>
    <row r="158" spans="1:24" x14ac:dyDescent="0.3">
      <c r="B158" t="s">
        <v>54</v>
      </c>
    </row>
    <row r="159" spans="1:24" ht="15" thickBot="1" x14ac:dyDescent="0.35"/>
    <row r="160" spans="1:24" x14ac:dyDescent="0.3">
      <c r="B160" t="s">
        <v>26</v>
      </c>
      <c r="C160" s="3" t="s">
        <v>55</v>
      </c>
      <c r="D160" s="24">
        <f>AVERAGE(C151:L151)</f>
        <v>30.6</v>
      </c>
    </row>
    <row r="161" spans="2:4" x14ac:dyDescent="0.3">
      <c r="C161" s="4" t="s">
        <v>56</v>
      </c>
      <c r="D161" s="25">
        <f>AVERAGE(C152:L152)</f>
        <v>25.9</v>
      </c>
    </row>
    <row r="162" spans="2:4" x14ac:dyDescent="0.3">
      <c r="C162" s="4" t="s">
        <v>57</v>
      </c>
      <c r="D162" s="25">
        <f>AVERAGE(C153:L153)</f>
        <v>22.9</v>
      </c>
    </row>
    <row r="163" spans="2:4" x14ac:dyDescent="0.3">
      <c r="C163" s="4" t="s">
        <v>59</v>
      </c>
      <c r="D163" s="25">
        <f>AVERAGE(C154:L154)</f>
        <v>18.8</v>
      </c>
    </row>
    <row r="164" spans="2:4" ht="15" thickBot="1" x14ac:dyDescent="0.35">
      <c r="C164" s="5" t="s">
        <v>58</v>
      </c>
      <c r="D164" s="26">
        <f>AVERAGE(C155:L155)</f>
        <v>34.200000000000003</v>
      </c>
    </row>
    <row r="166" spans="2:4" x14ac:dyDescent="0.3">
      <c r="B166" t="s">
        <v>61</v>
      </c>
    </row>
    <row r="167" spans="2:4" ht="15" thickBot="1" x14ac:dyDescent="0.35"/>
    <row r="168" spans="2:4" x14ac:dyDescent="0.3">
      <c r="B168" t="s">
        <v>26</v>
      </c>
      <c r="C168" s="3" t="s">
        <v>55</v>
      </c>
      <c r="D168" s="24">
        <f>MAX(C151:L151)-MIN(C151:L151)</f>
        <v>5</v>
      </c>
    </row>
    <row r="169" spans="2:4" x14ac:dyDescent="0.3">
      <c r="C169" s="4" t="s">
        <v>56</v>
      </c>
      <c r="D169" s="25">
        <f>MAX(C152:L152)-MIN(C152:L152)</f>
        <v>5</v>
      </c>
    </row>
    <row r="170" spans="2:4" x14ac:dyDescent="0.3">
      <c r="C170" s="4" t="s">
        <v>57</v>
      </c>
      <c r="D170" s="25">
        <f>MAX(C153:L153)-MIN(C153:L153)</f>
        <v>5</v>
      </c>
    </row>
    <row r="171" spans="2:4" x14ac:dyDescent="0.3">
      <c r="C171" s="4" t="s">
        <v>59</v>
      </c>
      <c r="D171" s="25">
        <f t="shared" ref="D171:D172" si="0">MAX(C154:L154)-MIN(C154:L154)</f>
        <v>4</v>
      </c>
    </row>
    <row r="172" spans="2:4" ht="15" thickBot="1" x14ac:dyDescent="0.35">
      <c r="C172" s="5" t="s">
        <v>58</v>
      </c>
      <c r="D172" s="26">
        <f t="shared" si="0"/>
        <v>4</v>
      </c>
    </row>
    <row r="174" spans="2:4" x14ac:dyDescent="0.3">
      <c r="B174" t="s">
        <v>62</v>
      </c>
    </row>
    <row r="175" spans="2:4" ht="15" thickBot="1" x14ac:dyDescent="0.35"/>
    <row r="176" spans="2:4" x14ac:dyDescent="0.3">
      <c r="B176" t="s">
        <v>17</v>
      </c>
      <c r="C176" s="3" t="s">
        <v>55</v>
      </c>
      <c r="D176" s="24">
        <f>_xlfn.VAR.S(C151:L151)</f>
        <v>2.2666666666666675</v>
      </c>
    </row>
    <row r="177" spans="1:25" x14ac:dyDescent="0.3">
      <c r="C177" s="4" t="s">
        <v>56</v>
      </c>
      <c r="D177" s="25">
        <f t="shared" ref="D177:D180" si="1">_xlfn.VAR.S(C152:L152)</f>
        <v>2.7666666666666675</v>
      </c>
    </row>
    <row r="178" spans="1:25" x14ac:dyDescent="0.3">
      <c r="C178" s="4" t="s">
        <v>57</v>
      </c>
      <c r="D178" s="25">
        <f t="shared" si="1"/>
        <v>2.7666666666666675</v>
      </c>
    </row>
    <row r="179" spans="1:25" x14ac:dyDescent="0.3">
      <c r="C179" s="4" t="s">
        <v>59</v>
      </c>
      <c r="D179" s="25">
        <f t="shared" si="1"/>
        <v>1.7333333333333332</v>
      </c>
    </row>
    <row r="180" spans="1:25" ht="15" thickBot="1" x14ac:dyDescent="0.35">
      <c r="C180" s="5" t="s">
        <v>58</v>
      </c>
      <c r="D180" s="26">
        <f t="shared" si="1"/>
        <v>1.7333333333333332</v>
      </c>
    </row>
    <row r="181" spans="1:25" x14ac:dyDescent="0.3">
      <c r="A181" s="62"/>
      <c r="B181" s="62"/>
      <c r="C181" s="62"/>
      <c r="D181" s="62"/>
      <c r="E181" s="62"/>
      <c r="F181" s="62"/>
      <c r="G181" s="62"/>
      <c r="H181" s="62"/>
      <c r="I181" s="62"/>
      <c r="J181" s="62"/>
      <c r="K181" s="62"/>
      <c r="L181" s="62"/>
      <c r="M181" s="62"/>
      <c r="N181" s="62"/>
      <c r="O181" s="62"/>
      <c r="P181" s="62"/>
      <c r="Q181" s="62"/>
      <c r="R181" s="62"/>
      <c r="S181" s="62"/>
      <c r="T181" s="62"/>
      <c r="U181" s="62"/>
      <c r="V181" s="62"/>
      <c r="W181" s="62"/>
      <c r="X181" s="62"/>
      <c r="Y181" s="62"/>
    </row>
    <row r="182" spans="1:25" x14ac:dyDescent="0.3">
      <c r="A182" s="62"/>
      <c r="B182" s="62"/>
      <c r="C182" s="62"/>
      <c r="D182" s="62"/>
      <c r="E182" s="62"/>
      <c r="F182" s="62"/>
      <c r="G182" s="62"/>
      <c r="H182" s="62"/>
      <c r="I182" s="62"/>
      <c r="J182" s="62"/>
      <c r="K182" s="62"/>
      <c r="L182" s="62"/>
      <c r="M182" s="62"/>
      <c r="N182" s="62"/>
      <c r="O182" s="62"/>
      <c r="P182" s="62"/>
      <c r="Q182" s="62"/>
      <c r="R182" s="62"/>
      <c r="S182" s="62"/>
      <c r="T182" s="62"/>
      <c r="U182" s="62"/>
      <c r="V182" s="62"/>
      <c r="W182" s="62"/>
      <c r="X182" s="62"/>
      <c r="Y182" s="62"/>
    </row>
    <row r="183" spans="1:25" x14ac:dyDescent="0.3">
      <c r="A183" t="s">
        <v>60</v>
      </c>
    </row>
    <row r="184" spans="1:25" x14ac:dyDescent="0.3">
      <c r="B184" t="s">
        <v>2</v>
      </c>
    </row>
    <row r="185" spans="1:25" x14ac:dyDescent="0.3">
      <c r="B185" t="s">
        <v>63</v>
      </c>
    </row>
    <row r="187" spans="1:25" x14ac:dyDescent="0.3">
      <c r="B187" s="16">
        <v>28</v>
      </c>
      <c r="C187" s="16">
        <v>32</v>
      </c>
      <c r="D187" s="16">
        <v>35</v>
      </c>
      <c r="E187" s="16">
        <v>40</v>
      </c>
      <c r="F187" s="16">
        <v>42</v>
      </c>
      <c r="G187" s="16">
        <v>28</v>
      </c>
      <c r="H187" s="16">
        <v>33</v>
      </c>
      <c r="I187" s="16">
        <v>38</v>
      </c>
      <c r="J187" s="16">
        <v>30</v>
      </c>
      <c r="K187" s="16">
        <v>41</v>
      </c>
    </row>
    <row r="188" spans="1:25" x14ac:dyDescent="0.3">
      <c r="B188" s="16">
        <v>37</v>
      </c>
      <c r="C188" s="16">
        <v>31</v>
      </c>
      <c r="D188" s="16">
        <v>34</v>
      </c>
      <c r="E188" s="16">
        <v>29</v>
      </c>
      <c r="F188" s="16">
        <v>36</v>
      </c>
      <c r="G188" s="16">
        <v>43</v>
      </c>
      <c r="H188" s="16">
        <v>39</v>
      </c>
      <c r="I188" s="16">
        <v>27</v>
      </c>
      <c r="J188" s="16">
        <v>35</v>
      </c>
      <c r="K188" s="16">
        <v>31</v>
      </c>
    </row>
    <row r="189" spans="1:25" x14ac:dyDescent="0.3">
      <c r="B189" s="16">
        <v>39</v>
      </c>
      <c r="C189" s="16">
        <v>45</v>
      </c>
      <c r="D189" s="16">
        <v>29</v>
      </c>
      <c r="E189" s="16">
        <v>33</v>
      </c>
      <c r="F189" s="16">
        <v>37</v>
      </c>
      <c r="G189" s="16">
        <v>40</v>
      </c>
      <c r="H189" s="16">
        <v>36</v>
      </c>
      <c r="I189" s="16">
        <v>29</v>
      </c>
      <c r="J189" s="16">
        <v>31</v>
      </c>
      <c r="K189" s="16">
        <v>38</v>
      </c>
    </row>
    <row r="190" spans="1:25" x14ac:dyDescent="0.3">
      <c r="B190" s="16">
        <v>35</v>
      </c>
      <c r="C190" s="16">
        <v>44</v>
      </c>
      <c r="D190" s="16">
        <v>32</v>
      </c>
      <c r="E190" s="16">
        <v>39</v>
      </c>
      <c r="F190" s="16">
        <v>36</v>
      </c>
      <c r="G190" s="16">
        <v>30</v>
      </c>
      <c r="H190" s="16">
        <v>33</v>
      </c>
      <c r="I190" s="16">
        <v>28</v>
      </c>
      <c r="J190" s="16">
        <v>41</v>
      </c>
      <c r="K190" s="16">
        <v>35</v>
      </c>
    </row>
    <row r="191" spans="1:25" x14ac:dyDescent="0.3">
      <c r="B191" s="16">
        <v>31</v>
      </c>
      <c r="C191" s="16">
        <v>37</v>
      </c>
      <c r="D191" s="16">
        <v>42</v>
      </c>
      <c r="E191" s="16">
        <v>29</v>
      </c>
      <c r="F191" s="16">
        <v>34</v>
      </c>
      <c r="G191" s="16">
        <v>40</v>
      </c>
      <c r="H191" s="16">
        <v>31</v>
      </c>
      <c r="I191" s="16">
        <v>33</v>
      </c>
      <c r="J191" s="16">
        <v>38</v>
      </c>
      <c r="K191" s="16">
        <v>36</v>
      </c>
    </row>
    <row r="192" spans="1:25" x14ac:dyDescent="0.3">
      <c r="B192" s="16">
        <v>39</v>
      </c>
      <c r="C192" s="16">
        <v>27</v>
      </c>
      <c r="D192" s="16">
        <v>35</v>
      </c>
      <c r="E192" s="16">
        <v>30</v>
      </c>
      <c r="F192" s="16">
        <v>43</v>
      </c>
      <c r="G192" s="16">
        <v>29</v>
      </c>
      <c r="H192" s="16">
        <v>32</v>
      </c>
      <c r="I192" s="16">
        <v>36</v>
      </c>
      <c r="J192" s="16">
        <v>31</v>
      </c>
      <c r="K192" s="16">
        <v>40</v>
      </c>
    </row>
    <row r="193" spans="2:11" x14ac:dyDescent="0.3">
      <c r="B193" s="16">
        <v>38</v>
      </c>
      <c r="C193" s="16">
        <v>44</v>
      </c>
      <c r="D193" s="16">
        <v>37</v>
      </c>
      <c r="E193" s="16">
        <v>33</v>
      </c>
      <c r="F193" s="16">
        <v>35</v>
      </c>
      <c r="G193" s="16">
        <v>41</v>
      </c>
      <c r="H193" s="16">
        <v>30</v>
      </c>
      <c r="I193" s="16">
        <v>31</v>
      </c>
      <c r="J193" s="16">
        <v>39</v>
      </c>
      <c r="K193" s="16">
        <v>28</v>
      </c>
    </row>
    <row r="194" spans="2:11" x14ac:dyDescent="0.3">
      <c r="B194" s="16">
        <v>45</v>
      </c>
      <c r="C194" s="16">
        <v>29</v>
      </c>
      <c r="D194" s="16">
        <v>33</v>
      </c>
      <c r="E194" s="16">
        <v>38</v>
      </c>
      <c r="F194" s="16">
        <v>34</v>
      </c>
      <c r="G194" s="16">
        <v>32</v>
      </c>
      <c r="H194" s="16">
        <v>35</v>
      </c>
      <c r="I194" s="16">
        <v>31</v>
      </c>
      <c r="J194" s="16">
        <v>40</v>
      </c>
      <c r="K194" s="16">
        <v>36</v>
      </c>
    </row>
    <row r="195" spans="2:11" x14ac:dyDescent="0.3">
      <c r="B195" s="16">
        <v>39</v>
      </c>
      <c r="C195" s="16">
        <v>27</v>
      </c>
      <c r="D195" s="16">
        <v>35</v>
      </c>
      <c r="E195" s="16">
        <v>30</v>
      </c>
      <c r="F195" s="16">
        <v>43</v>
      </c>
      <c r="G195" s="16">
        <v>29</v>
      </c>
      <c r="H195" s="16">
        <v>32</v>
      </c>
      <c r="I195" s="16">
        <v>36</v>
      </c>
      <c r="J195" s="16">
        <v>31</v>
      </c>
      <c r="K195" s="16">
        <v>40</v>
      </c>
    </row>
    <row r="196" spans="2:11" x14ac:dyDescent="0.3">
      <c r="B196" s="16">
        <v>38</v>
      </c>
      <c r="C196" s="16">
        <v>44</v>
      </c>
      <c r="D196" s="16">
        <v>37</v>
      </c>
      <c r="E196" s="16">
        <v>33</v>
      </c>
      <c r="F196" s="16">
        <v>35</v>
      </c>
      <c r="G196" s="16">
        <v>41</v>
      </c>
      <c r="H196" s="16">
        <v>30</v>
      </c>
      <c r="I196" s="16">
        <v>31</v>
      </c>
      <c r="J196" s="16">
        <v>39</v>
      </c>
      <c r="K196" s="16">
        <v>28</v>
      </c>
    </row>
    <row r="198" spans="2:11" x14ac:dyDescent="0.3">
      <c r="B198" t="s">
        <v>15</v>
      </c>
    </row>
    <row r="199" spans="2:11" x14ac:dyDescent="0.3">
      <c r="B199" t="s">
        <v>64</v>
      </c>
    </row>
    <row r="200" spans="2:11" ht="15" thickBot="1" x14ac:dyDescent="0.35"/>
    <row r="201" spans="2:11" ht="15" thickBot="1" x14ac:dyDescent="0.35">
      <c r="B201" t="s">
        <v>17</v>
      </c>
      <c r="C201" s="28" t="s">
        <v>69</v>
      </c>
      <c r="D201" s="29" t="s">
        <v>68</v>
      </c>
    </row>
    <row r="202" spans="2:11" x14ac:dyDescent="0.3">
      <c r="C202" s="30" t="s">
        <v>65</v>
      </c>
      <c r="D202" s="31">
        <f>COUNTIFS(B187:K196,"&gt;=21",B187:K196,"&lt;=30")</f>
        <v>21</v>
      </c>
    </row>
    <row r="203" spans="2:11" x14ac:dyDescent="0.3">
      <c r="C203" s="32" t="s">
        <v>66</v>
      </c>
      <c r="D203" s="8">
        <f>COUNTIFS(B187:K196,"&gt;=31",B187:K196,"&lt;=40")</f>
        <v>65</v>
      </c>
    </row>
    <row r="204" spans="2:11" ht="15" thickBot="1" x14ac:dyDescent="0.35">
      <c r="C204" s="33" t="s">
        <v>67</v>
      </c>
      <c r="D204" s="10">
        <f>COUNTIFS(B187:K196,"&gt;=41",B187:K196,"&lt;=50")</f>
        <v>14</v>
      </c>
    </row>
    <row r="206" spans="2:11" x14ac:dyDescent="0.3">
      <c r="B206" t="s">
        <v>71</v>
      </c>
    </row>
    <row r="207" spans="2:11" ht="15" thickBot="1" x14ac:dyDescent="0.35"/>
    <row r="208" spans="2:11" ht="15" thickBot="1" x14ac:dyDescent="0.35">
      <c r="B208" s="12" t="s">
        <v>17</v>
      </c>
      <c r="C208" s="13">
        <f>MODE(B187:K196)</f>
        <v>31</v>
      </c>
    </row>
    <row r="210" spans="1:26" x14ac:dyDescent="0.3">
      <c r="B210" t="s">
        <v>72</v>
      </c>
    </row>
    <row r="211" spans="1:26" ht="15" thickBot="1" x14ac:dyDescent="0.35"/>
    <row r="212" spans="1:26" ht="15" thickBot="1" x14ac:dyDescent="0.35">
      <c r="B212" s="12" t="s">
        <v>17</v>
      </c>
      <c r="C212" s="13">
        <f>MEDIAN(B187:K196)</f>
        <v>35</v>
      </c>
    </row>
    <row r="214" spans="1:26" x14ac:dyDescent="0.3">
      <c r="B214" t="s">
        <v>73</v>
      </c>
    </row>
    <row r="215" spans="1:26" ht="15" thickBot="1" x14ac:dyDescent="0.35"/>
    <row r="216" spans="1:26" ht="15" thickBot="1" x14ac:dyDescent="0.35">
      <c r="B216" s="12" t="s">
        <v>17</v>
      </c>
      <c r="C216" s="13">
        <f>MAX(B187:K196)-MIN(B187:K196)</f>
        <v>18</v>
      </c>
    </row>
    <row r="217" spans="1:26" x14ac:dyDescent="0.3">
      <c r="A217" s="62"/>
      <c r="B217" s="62"/>
      <c r="C217" s="62"/>
      <c r="D217" s="62"/>
      <c r="E217" s="62"/>
      <c r="F217" s="62"/>
      <c r="G217" s="62"/>
      <c r="H217" s="62"/>
      <c r="I217" s="62"/>
      <c r="J217" s="62"/>
      <c r="K217" s="62"/>
      <c r="L217" s="62"/>
      <c r="M217" s="62"/>
      <c r="N217" s="62"/>
      <c r="O217" s="62"/>
      <c r="P217" s="62"/>
      <c r="Q217" s="62"/>
      <c r="R217" s="62"/>
      <c r="S217" s="62"/>
      <c r="T217" s="62"/>
      <c r="U217" s="62"/>
      <c r="V217" s="62"/>
      <c r="W217" s="62"/>
      <c r="X217" s="62"/>
      <c r="Y217" s="62"/>
      <c r="Z217" s="62"/>
    </row>
    <row r="218" spans="1:26" x14ac:dyDescent="0.3">
      <c r="A218" s="62"/>
      <c r="B218" s="62"/>
      <c r="C218" s="62"/>
      <c r="D218" s="62"/>
      <c r="E218" s="62"/>
      <c r="F218" s="62"/>
      <c r="G218" s="62"/>
      <c r="H218" s="62"/>
      <c r="I218" s="62"/>
      <c r="J218" s="62"/>
      <c r="K218" s="62"/>
      <c r="L218" s="62"/>
      <c r="M218" s="62"/>
      <c r="N218" s="62"/>
      <c r="O218" s="62"/>
      <c r="P218" s="62"/>
      <c r="Q218" s="62"/>
      <c r="R218" s="62"/>
      <c r="S218" s="62"/>
      <c r="T218" s="62"/>
      <c r="U218" s="62"/>
      <c r="V218" s="62"/>
      <c r="W218" s="62"/>
      <c r="X218" s="62"/>
      <c r="Y218" s="62"/>
      <c r="Z218" s="62"/>
    </row>
    <row r="219" spans="1:26" x14ac:dyDescent="0.3">
      <c r="A219" t="s">
        <v>70</v>
      </c>
    </row>
    <row r="220" spans="1:26" x14ac:dyDescent="0.3">
      <c r="B220" t="s">
        <v>2</v>
      </c>
    </row>
    <row r="221" spans="1:26" x14ac:dyDescent="0.3">
      <c r="B221" t="s">
        <v>74</v>
      </c>
    </row>
    <row r="223" spans="1:26" x14ac:dyDescent="0.3">
      <c r="B223" s="1">
        <v>56</v>
      </c>
      <c r="C223" s="1">
        <v>40</v>
      </c>
      <c r="D223" s="1">
        <v>28</v>
      </c>
      <c r="E223" s="1">
        <v>73</v>
      </c>
      <c r="F223" s="1">
        <v>52</v>
      </c>
      <c r="G223" s="1">
        <v>61</v>
      </c>
      <c r="H223" s="1">
        <v>35</v>
      </c>
      <c r="I223" s="1">
        <v>40</v>
      </c>
      <c r="J223" s="1">
        <v>47</v>
      </c>
      <c r="K223" s="1">
        <v>65</v>
      </c>
    </row>
    <row r="224" spans="1:26" x14ac:dyDescent="0.3">
      <c r="B224" s="1">
        <v>52</v>
      </c>
      <c r="C224" s="1">
        <v>44</v>
      </c>
      <c r="D224" s="1">
        <v>38</v>
      </c>
      <c r="E224" s="1">
        <v>60</v>
      </c>
      <c r="F224" s="1">
        <v>56</v>
      </c>
      <c r="G224" s="1">
        <v>40</v>
      </c>
      <c r="H224" s="1">
        <v>36</v>
      </c>
      <c r="I224" s="1">
        <v>49</v>
      </c>
      <c r="J224" s="1">
        <v>68</v>
      </c>
      <c r="K224" s="1">
        <v>57</v>
      </c>
    </row>
    <row r="225" spans="2:11" x14ac:dyDescent="0.3">
      <c r="B225" s="1">
        <v>52</v>
      </c>
      <c r="C225" s="1">
        <v>63</v>
      </c>
      <c r="D225" s="1">
        <v>41</v>
      </c>
      <c r="E225" s="1">
        <v>48</v>
      </c>
      <c r="F225" s="1">
        <v>55</v>
      </c>
      <c r="G225" s="1">
        <v>42</v>
      </c>
      <c r="H225" s="1">
        <v>39</v>
      </c>
      <c r="I225" s="1">
        <v>58</v>
      </c>
      <c r="J225" s="1">
        <v>62</v>
      </c>
      <c r="K225" s="1">
        <v>49</v>
      </c>
    </row>
    <row r="226" spans="2:11" x14ac:dyDescent="0.3">
      <c r="B226" s="1">
        <v>59</v>
      </c>
      <c r="C226" s="1">
        <v>45</v>
      </c>
      <c r="D226" s="1">
        <v>47</v>
      </c>
      <c r="E226" s="1">
        <v>51</v>
      </c>
      <c r="F226" s="1">
        <v>65</v>
      </c>
      <c r="G226" s="1">
        <v>41</v>
      </c>
      <c r="H226" s="1">
        <v>48</v>
      </c>
      <c r="I226" s="1">
        <v>55</v>
      </c>
      <c r="J226" s="1">
        <v>42</v>
      </c>
      <c r="K226" s="1">
        <v>39</v>
      </c>
    </row>
    <row r="227" spans="2:11" x14ac:dyDescent="0.3">
      <c r="B227" s="1">
        <v>58</v>
      </c>
      <c r="C227" s="1">
        <v>62</v>
      </c>
      <c r="D227" s="1">
        <v>49</v>
      </c>
      <c r="E227" s="1">
        <v>59</v>
      </c>
      <c r="F227" s="1">
        <v>45</v>
      </c>
      <c r="G227" s="1">
        <v>47</v>
      </c>
      <c r="H227" s="1">
        <v>51</v>
      </c>
      <c r="I227" s="1">
        <v>65</v>
      </c>
      <c r="J227" s="1">
        <v>43</v>
      </c>
      <c r="K227" s="1">
        <v>58</v>
      </c>
    </row>
    <row r="229" spans="2:11" x14ac:dyDescent="0.3">
      <c r="B229" t="s">
        <v>75</v>
      </c>
    </row>
    <row r="231" spans="2:11" x14ac:dyDescent="0.3">
      <c r="B231" t="s">
        <v>76</v>
      </c>
    </row>
    <row r="232" spans="2:11" ht="15" thickBot="1" x14ac:dyDescent="0.35"/>
    <row r="233" spans="2:11" ht="15" thickBot="1" x14ac:dyDescent="0.35">
      <c r="B233" t="s">
        <v>17</v>
      </c>
      <c r="C233" s="41" t="s">
        <v>69</v>
      </c>
      <c r="D233" s="15" t="s">
        <v>68</v>
      </c>
    </row>
    <row r="234" spans="2:11" x14ac:dyDescent="0.3">
      <c r="C234" s="30" t="s">
        <v>65</v>
      </c>
      <c r="D234" s="31">
        <f>COUNTIFS(B223:K227,"&gt;=21",B223:K227,"&lt;=30")</f>
        <v>1</v>
      </c>
    </row>
    <row r="235" spans="2:11" x14ac:dyDescent="0.3">
      <c r="C235" s="32" t="s">
        <v>66</v>
      </c>
      <c r="D235" s="8">
        <f>COUNTIFS(B223:K227,"&gt;=31",B223:K227,"&lt;=40")</f>
        <v>8</v>
      </c>
    </row>
    <row r="236" spans="2:11" x14ac:dyDescent="0.3">
      <c r="C236" s="32" t="s">
        <v>67</v>
      </c>
      <c r="D236" s="8">
        <f>COUNTIFS(B223:K227,"&gt;=41",B223:K227,"&lt;=50")</f>
        <v>16</v>
      </c>
    </row>
    <row r="237" spans="2:11" x14ac:dyDescent="0.3">
      <c r="C237" s="32" t="s">
        <v>77</v>
      </c>
      <c r="D237" s="8">
        <f>COUNTIFS(B223:K227,"&gt;=51",B223:K227,"&lt;=60")</f>
        <v>16</v>
      </c>
    </row>
    <row r="238" spans="2:11" x14ac:dyDescent="0.3">
      <c r="C238" s="32" t="s">
        <v>78</v>
      </c>
      <c r="D238" s="8">
        <f>COUNTIFS(B223:K227,"&gt;=61",B223:K227,"&lt;=70")</f>
        <v>8</v>
      </c>
    </row>
    <row r="239" spans="2:11" ht="15" thickBot="1" x14ac:dyDescent="0.35">
      <c r="C239" s="33" t="s">
        <v>79</v>
      </c>
      <c r="D239" s="10">
        <f>COUNTIFS(B223:K227,"&gt;=71",B223:K227,"&lt;=80")</f>
        <v>1</v>
      </c>
    </row>
    <row r="241" spans="1:32" x14ac:dyDescent="0.3">
      <c r="B241" t="s">
        <v>80</v>
      </c>
    </row>
    <row r="242" spans="1:32" ht="15" thickBot="1" x14ac:dyDescent="0.35"/>
    <row r="243" spans="1:32" ht="15" thickBot="1" x14ac:dyDescent="0.35">
      <c r="B243" s="12" t="s">
        <v>17</v>
      </c>
      <c r="C243" s="13">
        <f>MODE(B223:K227)</f>
        <v>40</v>
      </c>
    </row>
    <row r="245" spans="1:32" x14ac:dyDescent="0.3">
      <c r="B245" t="s">
        <v>81</v>
      </c>
    </row>
    <row r="246" spans="1:32" ht="15" thickBot="1" x14ac:dyDescent="0.35"/>
    <row r="247" spans="1:32" ht="15" thickBot="1" x14ac:dyDescent="0.35">
      <c r="B247" s="14" t="s">
        <v>17</v>
      </c>
      <c r="C247" s="15">
        <f>MEDIAN(B223:K227)</f>
        <v>50</v>
      </c>
    </row>
    <row r="249" spans="1:32" x14ac:dyDescent="0.3">
      <c r="B249" t="s">
        <v>82</v>
      </c>
    </row>
    <row r="250" spans="1:32" ht="15" thickBot="1" x14ac:dyDescent="0.35"/>
    <row r="251" spans="1:32" x14ac:dyDescent="0.3">
      <c r="B251" t="s">
        <v>17</v>
      </c>
      <c r="C251" s="40" t="s">
        <v>83</v>
      </c>
      <c r="D251" s="27">
        <f>QUARTILE(B223:K227,1)</f>
        <v>42.25</v>
      </c>
    </row>
    <row r="252" spans="1:32" ht="15" thickBot="1" x14ac:dyDescent="0.35">
      <c r="C252" s="43" t="s">
        <v>27</v>
      </c>
      <c r="D252" s="44">
        <f>QUARTILE(B223:K227,3)</f>
        <v>58</v>
      </c>
    </row>
    <row r="253" spans="1:32" ht="15" thickBot="1" x14ac:dyDescent="0.35">
      <c r="C253" s="14" t="s">
        <v>84</v>
      </c>
      <c r="D253" s="42">
        <f>D252-D251</f>
        <v>15.75</v>
      </c>
    </row>
    <row r="254" spans="1:32" x14ac:dyDescent="0.3">
      <c r="A254" s="62"/>
      <c r="B254" s="62"/>
      <c r="C254" s="62"/>
      <c r="D254" s="62"/>
      <c r="E254" s="62"/>
      <c r="F254" s="62"/>
      <c r="G254" s="62"/>
      <c r="H254" s="62"/>
      <c r="I254" s="62"/>
      <c r="J254" s="62"/>
      <c r="K254" s="62"/>
      <c r="L254" s="62"/>
      <c r="M254" s="62"/>
      <c r="N254" s="62"/>
      <c r="O254" s="62"/>
      <c r="P254" s="62"/>
      <c r="Q254" s="62"/>
      <c r="R254" s="62"/>
      <c r="S254" s="62"/>
      <c r="T254" s="62"/>
      <c r="U254" s="62"/>
      <c r="V254" s="62"/>
      <c r="W254" s="62"/>
      <c r="X254" s="62"/>
      <c r="Y254" s="62"/>
      <c r="Z254" s="62"/>
      <c r="AA254" s="62"/>
      <c r="AB254" s="62"/>
      <c r="AC254" s="62"/>
      <c r="AD254" s="62"/>
      <c r="AE254" s="62"/>
      <c r="AF254" s="62"/>
    </row>
    <row r="255" spans="1:32" x14ac:dyDescent="0.3">
      <c r="A255" s="62"/>
      <c r="B255" s="62"/>
      <c r="C255" s="62"/>
      <c r="D255" s="62"/>
      <c r="E255" s="62"/>
      <c r="F255" s="62"/>
      <c r="G255" s="62"/>
      <c r="H255" s="62"/>
      <c r="I255" s="62"/>
      <c r="J255" s="62"/>
      <c r="K255" s="62"/>
      <c r="L255" s="62"/>
      <c r="M255" s="62"/>
      <c r="N255" s="62"/>
      <c r="O255" s="62"/>
      <c r="P255" s="62"/>
      <c r="Q255" s="62"/>
      <c r="R255" s="62"/>
      <c r="S255" s="62"/>
      <c r="T255" s="62"/>
      <c r="U255" s="62"/>
      <c r="V255" s="62"/>
      <c r="W255" s="62"/>
      <c r="X255" s="62"/>
      <c r="Y255" s="62"/>
      <c r="Z255" s="62"/>
      <c r="AA255" s="62"/>
      <c r="AB255" s="62"/>
      <c r="AC255" s="62"/>
      <c r="AD255" s="62"/>
      <c r="AE255" s="62"/>
      <c r="AF255" s="62"/>
    </row>
    <row r="256" spans="1:32" x14ac:dyDescent="0.3">
      <c r="A256" t="s">
        <v>85</v>
      </c>
    </row>
    <row r="257" spans="2:10" x14ac:dyDescent="0.3">
      <c r="B257" t="s">
        <v>2</v>
      </c>
    </row>
    <row r="258" spans="2:10" x14ac:dyDescent="0.3">
      <c r="B258" t="s">
        <v>86</v>
      </c>
    </row>
    <row r="260" spans="2:10" x14ac:dyDescent="0.3">
      <c r="C260" s="47" t="s">
        <v>87</v>
      </c>
      <c r="D260" s="1" t="s">
        <v>89</v>
      </c>
      <c r="E260" s="1" t="s">
        <v>90</v>
      </c>
      <c r="F260" s="1" t="s">
        <v>91</v>
      </c>
      <c r="G260" s="1" t="s">
        <v>93</v>
      </c>
      <c r="H260" s="1" t="s">
        <v>94</v>
      </c>
      <c r="I260" s="1" t="s">
        <v>92</v>
      </c>
      <c r="J260" s="1" t="s">
        <v>95</v>
      </c>
    </row>
    <row r="261" spans="2:10" x14ac:dyDescent="0.3">
      <c r="C261" s="47" t="s">
        <v>88</v>
      </c>
      <c r="D261" s="1">
        <v>30</v>
      </c>
      <c r="E261" s="1">
        <v>40</v>
      </c>
      <c r="F261" s="1">
        <v>20</v>
      </c>
      <c r="G261" s="1">
        <v>10</v>
      </c>
      <c r="H261" s="1">
        <v>45</v>
      </c>
      <c r="I261" s="1">
        <v>25</v>
      </c>
      <c r="J261" s="1">
        <v>30</v>
      </c>
    </row>
    <row r="263" spans="2:10" x14ac:dyDescent="0.3">
      <c r="B263" t="s">
        <v>15</v>
      </c>
    </row>
    <row r="264" spans="2:10" x14ac:dyDescent="0.3">
      <c r="B264" t="s">
        <v>96</v>
      </c>
    </row>
    <row r="266" spans="2:10" ht="15" thickBot="1" x14ac:dyDescent="0.35"/>
    <row r="267" spans="2:10" x14ac:dyDescent="0.3">
      <c r="B267" t="s">
        <v>26</v>
      </c>
      <c r="C267" s="34"/>
      <c r="D267" s="45"/>
      <c r="E267" s="45"/>
      <c r="F267" s="45"/>
      <c r="G267" s="45"/>
      <c r="H267" s="45"/>
      <c r="I267" s="45"/>
      <c r="J267" s="35"/>
    </row>
    <row r="268" spans="2:10" x14ac:dyDescent="0.3">
      <c r="C268" s="36"/>
      <c r="J268" s="37"/>
    </row>
    <row r="269" spans="2:10" x14ac:dyDescent="0.3">
      <c r="C269" s="36"/>
      <c r="J269" s="37"/>
    </row>
    <row r="270" spans="2:10" x14ac:dyDescent="0.3">
      <c r="C270" s="36"/>
      <c r="J270" s="37"/>
    </row>
    <row r="271" spans="2:10" x14ac:dyDescent="0.3">
      <c r="C271" s="36"/>
      <c r="J271" s="37"/>
    </row>
    <row r="272" spans="2:10" x14ac:dyDescent="0.3">
      <c r="C272" s="36"/>
      <c r="J272" s="37"/>
    </row>
    <row r="273" spans="2:11" x14ac:dyDescent="0.3">
      <c r="C273" s="36"/>
      <c r="J273" s="37"/>
    </row>
    <row r="274" spans="2:11" x14ac:dyDescent="0.3">
      <c r="C274" s="36"/>
      <c r="J274" s="37"/>
    </row>
    <row r="275" spans="2:11" x14ac:dyDescent="0.3">
      <c r="C275" s="36"/>
      <c r="J275" s="37"/>
    </row>
    <row r="276" spans="2:11" x14ac:dyDescent="0.3">
      <c r="C276" s="36"/>
      <c r="J276" s="37"/>
    </row>
    <row r="277" spans="2:11" x14ac:dyDescent="0.3">
      <c r="C277" s="36"/>
      <c r="J277" s="37"/>
    </row>
    <row r="278" spans="2:11" x14ac:dyDescent="0.3">
      <c r="C278" s="36"/>
      <c r="J278" s="37"/>
    </row>
    <row r="279" spans="2:11" x14ac:dyDescent="0.3">
      <c r="C279" s="36"/>
      <c r="J279" s="37"/>
    </row>
    <row r="280" spans="2:11" x14ac:dyDescent="0.3">
      <c r="C280" s="36"/>
      <c r="J280" s="37"/>
    </row>
    <row r="281" spans="2:11" ht="15" thickBot="1" x14ac:dyDescent="0.35">
      <c r="C281" s="38"/>
      <c r="D281" s="46"/>
      <c r="E281" s="46"/>
      <c r="F281" s="46"/>
      <c r="G281" s="46"/>
      <c r="H281" s="46"/>
      <c r="I281" s="46"/>
      <c r="J281" s="39"/>
    </row>
    <row r="283" spans="2:11" x14ac:dyDescent="0.3">
      <c r="B283" t="s">
        <v>97</v>
      </c>
    </row>
    <row r="284" spans="2:11" ht="15" thickBot="1" x14ac:dyDescent="0.35"/>
    <row r="285" spans="2:11" ht="15" thickBot="1" x14ac:dyDescent="0.35">
      <c r="B285" s="49" t="s">
        <v>17</v>
      </c>
      <c r="C285" s="48" t="s">
        <v>98</v>
      </c>
      <c r="D285" s="48"/>
      <c r="E285" s="48"/>
      <c r="F285" s="48"/>
      <c r="G285" s="48"/>
      <c r="H285" s="48"/>
      <c r="I285" s="48"/>
      <c r="J285" s="48"/>
      <c r="K285" s="15"/>
    </row>
    <row r="287" spans="2:11" x14ac:dyDescent="0.3">
      <c r="B287" t="s">
        <v>99</v>
      </c>
    </row>
    <row r="289" spans="1:23" x14ac:dyDescent="0.3">
      <c r="B289" t="s">
        <v>17</v>
      </c>
    </row>
    <row r="304" spans="1:23" x14ac:dyDescent="0.3">
      <c r="A304" s="62"/>
      <c r="B304" s="62"/>
      <c r="C304" s="62"/>
      <c r="D304" s="62"/>
      <c r="E304" s="62"/>
      <c r="F304" s="62"/>
      <c r="G304" s="62"/>
      <c r="H304" s="62"/>
      <c r="I304" s="62"/>
      <c r="J304" s="62"/>
      <c r="K304" s="62"/>
      <c r="L304" s="62"/>
      <c r="M304" s="62"/>
      <c r="N304" s="62"/>
      <c r="O304" s="62"/>
      <c r="P304" s="62"/>
      <c r="Q304" s="62"/>
      <c r="R304" s="62"/>
      <c r="S304" s="62"/>
      <c r="T304" s="62"/>
      <c r="U304" s="62"/>
      <c r="V304" s="62"/>
      <c r="W304" s="62"/>
    </row>
    <row r="305" spans="1:23" x14ac:dyDescent="0.3">
      <c r="A305" s="62"/>
      <c r="B305" s="62"/>
      <c r="C305" s="62"/>
      <c r="D305" s="62"/>
      <c r="E305" s="62"/>
      <c r="F305" s="62"/>
      <c r="G305" s="62"/>
      <c r="H305" s="62"/>
      <c r="I305" s="62"/>
      <c r="J305" s="62"/>
      <c r="K305" s="62"/>
      <c r="L305" s="62"/>
      <c r="M305" s="62"/>
      <c r="N305" s="62"/>
      <c r="O305" s="62"/>
      <c r="P305" s="62"/>
      <c r="Q305" s="62"/>
      <c r="R305" s="62"/>
      <c r="S305" s="62"/>
      <c r="T305" s="62"/>
      <c r="U305" s="62"/>
      <c r="V305" s="62"/>
      <c r="W305" s="62"/>
    </row>
    <row r="306" spans="1:23" x14ac:dyDescent="0.3">
      <c r="A306" s="62"/>
      <c r="B306" s="62"/>
      <c r="C306" s="62"/>
      <c r="D306" s="62"/>
      <c r="E306" s="62"/>
      <c r="F306" s="62"/>
      <c r="G306" s="62"/>
      <c r="H306" s="62"/>
      <c r="I306" s="62"/>
      <c r="J306" s="62"/>
      <c r="K306" s="62"/>
      <c r="L306" s="62"/>
      <c r="M306" s="62"/>
      <c r="N306" s="62"/>
      <c r="O306" s="62"/>
      <c r="P306" s="62"/>
      <c r="Q306" s="62"/>
      <c r="R306" s="62"/>
      <c r="S306" s="62"/>
      <c r="T306" s="62"/>
      <c r="U306" s="62"/>
      <c r="V306" s="62"/>
      <c r="W306" s="62"/>
    </row>
    <row r="307" spans="1:23" x14ac:dyDescent="0.3">
      <c r="A307" t="s">
        <v>100</v>
      </c>
    </row>
    <row r="308" spans="1:23" x14ac:dyDescent="0.3">
      <c r="B308" t="s">
        <v>101</v>
      </c>
    </row>
    <row r="309" spans="1:23" x14ac:dyDescent="0.3">
      <c r="B309" t="s">
        <v>102</v>
      </c>
    </row>
    <row r="310" spans="1:23" ht="15" thickBot="1" x14ac:dyDescent="0.35"/>
    <row r="311" spans="1:23" ht="15" thickBot="1" x14ac:dyDescent="0.35">
      <c r="B311" s="53">
        <v>4</v>
      </c>
      <c r="C311" s="54">
        <v>5</v>
      </c>
      <c r="D311" s="54">
        <v>3</v>
      </c>
      <c r="E311" s="54">
        <v>4</v>
      </c>
      <c r="F311" s="54">
        <v>4</v>
      </c>
      <c r="G311" s="54">
        <v>3</v>
      </c>
      <c r="H311" s="54">
        <v>2</v>
      </c>
      <c r="I311" s="54">
        <v>5</v>
      </c>
      <c r="J311" s="54">
        <v>4</v>
      </c>
      <c r="K311" s="7">
        <v>3</v>
      </c>
    </row>
    <row r="312" spans="1:23" ht="15" thickBot="1" x14ac:dyDescent="0.35">
      <c r="B312" s="32">
        <v>5</v>
      </c>
      <c r="C312" s="1">
        <v>4</v>
      </c>
      <c r="D312" s="1">
        <v>2</v>
      </c>
      <c r="E312" s="1">
        <v>3</v>
      </c>
      <c r="F312" s="1">
        <v>4</v>
      </c>
      <c r="G312" s="1">
        <v>5</v>
      </c>
      <c r="H312" s="1">
        <v>3</v>
      </c>
      <c r="I312" s="1">
        <v>4</v>
      </c>
      <c r="J312" s="1">
        <v>5</v>
      </c>
      <c r="K312" s="8">
        <v>3</v>
      </c>
      <c r="M312" s="56" t="s">
        <v>106</v>
      </c>
      <c r="N312" s="57" t="s">
        <v>107</v>
      </c>
    </row>
    <row r="313" spans="1:23" x14ac:dyDescent="0.3">
      <c r="B313" s="32">
        <v>4</v>
      </c>
      <c r="C313" s="1">
        <v>3</v>
      </c>
      <c r="D313" s="1">
        <v>2</v>
      </c>
      <c r="E313" s="1">
        <v>4</v>
      </c>
      <c r="F313" s="1">
        <v>5</v>
      </c>
      <c r="G313" s="1">
        <v>3</v>
      </c>
      <c r="H313" s="1">
        <v>4</v>
      </c>
      <c r="I313" s="1">
        <v>5</v>
      </c>
      <c r="J313" s="1">
        <v>4</v>
      </c>
      <c r="K313" s="8">
        <v>3</v>
      </c>
      <c r="M313" s="30">
        <v>1</v>
      </c>
      <c r="N313" s="31">
        <f>COUNTIF(B311:K320,"1")</f>
        <v>0</v>
      </c>
    </row>
    <row r="314" spans="1:23" x14ac:dyDescent="0.3">
      <c r="B314" s="32">
        <v>3</v>
      </c>
      <c r="C314" s="1">
        <v>4</v>
      </c>
      <c r="D314" s="1">
        <v>5</v>
      </c>
      <c r="E314" s="1">
        <v>2</v>
      </c>
      <c r="F314" s="1">
        <v>3</v>
      </c>
      <c r="G314" s="1">
        <v>4</v>
      </c>
      <c r="H314" s="1">
        <v>4</v>
      </c>
      <c r="I314" s="1">
        <v>3</v>
      </c>
      <c r="J314" s="1">
        <v>5</v>
      </c>
      <c r="K314" s="8">
        <v>4</v>
      </c>
      <c r="M314" s="32">
        <v>2</v>
      </c>
      <c r="N314" s="8">
        <f>COUNTIF(B311:K320,"2")</f>
        <v>8</v>
      </c>
    </row>
    <row r="315" spans="1:23" x14ac:dyDescent="0.3">
      <c r="B315" s="32">
        <v>3</v>
      </c>
      <c r="C315" s="1">
        <v>4</v>
      </c>
      <c r="D315" s="1">
        <v>5</v>
      </c>
      <c r="E315" s="1">
        <v>4</v>
      </c>
      <c r="F315" s="1">
        <v>2</v>
      </c>
      <c r="G315" s="1">
        <v>3</v>
      </c>
      <c r="H315" s="1">
        <v>4</v>
      </c>
      <c r="I315" s="1">
        <v>5</v>
      </c>
      <c r="J315" s="1">
        <v>3</v>
      </c>
      <c r="K315" s="8">
        <v>4</v>
      </c>
      <c r="M315" s="32">
        <v>3</v>
      </c>
      <c r="N315" s="8">
        <f>COUNTIF(B311:K320,"3")</f>
        <v>30</v>
      </c>
    </row>
    <row r="316" spans="1:23" x14ac:dyDescent="0.3">
      <c r="B316" s="32">
        <v>5</v>
      </c>
      <c r="C316" s="1">
        <v>4</v>
      </c>
      <c r="D316" s="1">
        <v>3</v>
      </c>
      <c r="E316" s="1">
        <v>4</v>
      </c>
      <c r="F316" s="1">
        <v>5</v>
      </c>
      <c r="G316" s="1">
        <v>3</v>
      </c>
      <c r="H316" s="1">
        <v>4</v>
      </c>
      <c r="I316" s="1">
        <v>5</v>
      </c>
      <c r="J316" s="1">
        <v>4</v>
      </c>
      <c r="K316" s="8">
        <v>3</v>
      </c>
      <c r="M316" s="32">
        <v>4</v>
      </c>
      <c r="N316" s="8">
        <f>COUNTIF(B311:K320,"4")</f>
        <v>39</v>
      </c>
    </row>
    <row r="317" spans="1:23" ht="15" thickBot="1" x14ac:dyDescent="0.35">
      <c r="B317" s="32">
        <v>3</v>
      </c>
      <c r="C317" s="1">
        <v>4</v>
      </c>
      <c r="D317" s="1">
        <v>5</v>
      </c>
      <c r="E317" s="1">
        <v>2</v>
      </c>
      <c r="F317" s="1">
        <v>3</v>
      </c>
      <c r="G317" s="1">
        <v>4</v>
      </c>
      <c r="H317" s="1">
        <v>4</v>
      </c>
      <c r="I317" s="1">
        <v>3</v>
      </c>
      <c r="J317" s="1">
        <v>5</v>
      </c>
      <c r="K317" s="8">
        <v>4</v>
      </c>
      <c r="M317" s="33">
        <v>5</v>
      </c>
      <c r="N317" s="10">
        <f>COUNTIF(B311:K320,"5")</f>
        <v>23</v>
      </c>
    </row>
    <row r="318" spans="1:23" x14ac:dyDescent="0.3">
      <c r="B318" s="32">
        <v>3</v>
      </c>
      <c r="C318" s="1">
        <v>4</v>
      </c>
      <c r="D318" s="1">
        <v>5</v>
      </c>
      <c r="E318" s="1">
        <v>4</v>
      </c>
      <c r="F318" s="1">
        <v>2</v>
      </c>
      <c r="G318" s="1">
        <v>3</v>
      </c>
      <c r="H318" s="1">
        <v>4</v>
      </c>
      <c r="I318" s="1">
        <v>5</v>
      </c>
      <c r="J318" s="1">
        <v>3</v>
      </c>
      <c r="K318" s="8">
        <v>4</v>
      </c>
    </row>
    <row r="319" spans="1:23" x14ac:dyDescent="0.3">
      <c r="B319" s="32">
        <v>5</v>
      </c>
      <c r="C319" s="1">
        <v>4</v>
      </c>
      <c r="D319" s="1">
        <v>3</v>
      </c>
      <c r="E319" s="1">
        <v>4</v>
      </c>
      <c r="F319" s="1">
        <v>5</v>
      </c>
      <c r="G319" s="1">
        <v>3</v>
      </c>
      <c r="H319" s="1">
        <v>4</v>
      </c>
      <c r="I319" s="1">
        <v>5</v>
      </c>
      <c r="J319" s="1">
        <v>4</v>
      </c>
      <c r="K319" s="8">
        <v>3</v>
      </c>
    </row>
    <row r="320" spans="1:23" ht="15" thickBot="1" x14ac:dyDescent="0.35">
      <c r="B320" s="33">
        <v>3</v>
      </c>
      <c r="C320" s="55">
        <v>4</v>
      </c>
      <c r="D320" s="55">
        <v>5</v>
      </c>
      <c r="E320" s="55">
        <v>2</v>
      </c>
      <c r="F320" s="55">
        <v>3</v>
      </c>
      <c r="G320" s="55">
        <v>4</v>
      </c>
      <c r="H320" s="55">
        <v>4</v>
      </c>
      <c r="I320" s="55">
        <v>3</v>
      </c>
      <c r="J320" s="55">
        <v>5</v>
      </c>
      <c r="K320" s="10">
        <v>4</v>
      </c>
    </row>
    <row r="322" spans="2:7" x14ac:dyDescent="0.3">
      <c r="B322" t="s">
        <v>15</v>
      </c>
    </row>
    <row r="324" spans="2:7" ht="15" thickBot="1" x14ac:dyDescent="0.35">
      <c r="B324" t="s">
        <v>103</v>
      </c>
    </row>
    <row r="325" spans="2:7" x14ac:dyDescent="0.3">
      <c r="B325" t="s">
        <v>17</v>
      </c>
      <c r="C325" s="70" t="s">
        <v>111</v>
      </c>
      <c r="D325" s="70" t="s">
        <v>88</v>
      </c>
      <c r="F325" s="71"/>
      <c r="G325" s="71"/>
    </row>
    <row r="326" spans="2:7" x14ac:dyDescent="0.3">
      <c r="C326" s="67">
        <v>1</v>
      </c>
      <c r="D326" s="68">
        <v>0</v>
      </c>
      <c r="F326" s="67"/>
      <c r="G326" s="68"/>
    </row>
    <row r="327" spans="2:7" x14ac:dyDescent="0.3">
      <c r="C327" s="67">
        <v>2</v>
      </c>
      <c r="D327" s="68">
        <v>8</v>
      </c>
      <c r="F327" s="67"/>
      <c r="G327" s="68"/>
    </row>
    <row r="328" spans="2:7" x14ac:dyDescent="0.3">
      <c r="C328" s="67">
        <v>3</v>
      </c>
      <c r="D328" s="68">
        <v>30</v>
      </c>
      <c r="F328" s="67"/>
      <c r="G328" s="68"/>
    </row>
    <row r="329" spans="2:7" x14ac:dyDescent="0.3">
      <c r="C329" s="67">
        <v>4</v>
      </c>
      <c r="D329" s="68">
        <v>39</v>
      </c>
      <c r="F329" s="67"/>
      <c r="G329" s="68"/>
    </row>
    <row r="330" spans="2:7" x14ac:dyDescent="0.3">
      <c r="C330" s="67">
        <v>5</v>
      </c>
      <c r="D330" s="68">
        <v>23</v>
      </c>
      <c r="F330" s="67"/>
      <c r="G330" s="68"/>
    </row>
    <row r="331" spans="2:7" ht="15" thickBot="1" x14ac:dyDescent="0.35">
      <c r="C331" s="69" t="s">
        <v>112</v>
      </c>
      <c r="D331" s="69">
        <v>0</v>
      </c>
      <c r="F331" s="67"/>
      <c r="G331" s="68"/>
    </row>
    <row r="332" spans="2:7" x14ac:dyDescent="0.3">
      <c r="F332" s="67"/>
      <c r="G332" s="68"/>
    </row>
    <row r="333" spans="2:7" x14ac:dyDescent="0.3">
      <c r="F333" s="67"/>
      <c r="G333" s="68"/>
    </row>
    <row r="334" spans="2:7" x14ac:dyDescent="0.3">
      <c r="F334" s="67"/>
      <c r="G334" s="68"/>
    </row>
    <row r="335" spans="2:7" x14ac:dyDescent="0.3">
      <c r="F335" s="67"/>
      <c r="G335" s="68"/>
    </row>
    <row r="336" spans="2:7" x14ac:dyDescent="0.3">
      <c r="F336" s="68"/>
      <c r="G336" s="68"/>
    </row>
    <row r="338" spans="2:3" x14ac:dyDescent="0.3">
      <c r="B338" t="s">
        <v>104</v>
      </c>
    </row>
    <row r="339" spans="2:3" ht="15" thickBot="1" x14ac:dyDescent="0.35"/>
    <row r="340" spans="2:3" ht="15" thickBot="1" x14ac:dyDescent="0.35">
      <c r="B340" s="14" t="s">
        <v>17</v>
      </c>
      <c r="C340" s="15">
        <f>MODE(B311:K320)</f>
        <v>4</v>
      </c>
    </row>
    <row r="342" spans="2:3" x14ac:dyDescent="0.3">
      <c r="B342" t="s">
        <v>105</v>
      </c>
    </row>
    <row r="344" spans="2:3" x14ac:dyDescent="0.3">
      <c r="B344" t="s">
        <v>17</v>
      </c>
    </row>
    <row r="358" spans="1:23" x14ac:dyDescent="0.3">
      <c r="A358" s="62"/>
      <c r="B358" s="62"/>
      <c r="C358" s="62"/>
      <c r="D358" s="62"/>
      <c r="E358" s="62"/>
      <c r="F358" s="62"/>
      <c r="G358" s="62"/>
      <c r="H358" s="62"/>
      <c r="I358" s="62"/>
      <c r="J358" s="62"/>
      <c r="K358" s="62"/>
      <c r="L358" s="62"/>
      <c r="M358" s="62"/>
      <c r="N358" s="62"/>
      <c r="O358" s="62"/>
      <c r="P358" s="62"/>
      <c r="Q358" s="62"/>
      <c r="R358" s="62"/>
      <c r="S358" s="62"/>
      <c r="T358" s="62"/>
      <c r="U358" s="62"/>
      <c r="V358" s="62"/>
      <c r="W358" s="62"/>
    </row>
    <row r="359" spans="1:23" x14ac:dyDescent="0.3">
      <c r="A359" s="62"/>
      <c r="B359" s="62"/>
      <c r="C359" s="62"/>
      <c r="D359" s="62"/>
      <c r="E359" s="62"/>
      <c r="F359" s="62"/>
      <c r="G359" s="62"/>
      <c r="H359" s="62"/>
      <c r="I359" s="62"/>
      <c r="J359" s="62"/>
      <c r="K359" s="62"/>
      <c r="L359" s="62"/>
      <c r="M359" s="62"/>
      <c r="N359" s="62"/>
      <c r="O359" s="62"/>
      <c r="P359" s="62"/>
      <c r="Q359" s="62"/>
      <c r="R359" s="62"/>
      <c r="S359" s="62"/>
      <c r="T359" s="62"/>
      <c r="U359" s="62"/>
      <c r="V359" s="62"/>
      <c r="W359" s="62"/>
    </row>
    <row r="360" spans="1:23" x14ac:dyDescent="0.3">
      <c r="A360" t="s">
        <v>108</v>
      </c>
    </row>
    <row r="361" spans="1:23" x14ac:dyDescent="0.3">
      <c r="B361" t="s">
        <v>101</v>
      </c>
    </row>
    <row r="362" spans="1:23" x14ac:dyDescent="0.3">
      <c r="B362" t="s">
        <v>109</v>
      </c>
    </row>
    <row r="363" spans="1:23" ht="15" thickBot="1" x14ac:dyDescent="0.35"/>
    <row r="364" spans="1:23" ht="15" thickBot="1" x14ac:dyDescent="0.35">
      <c r="B364" s="40">
        <v>35</v>
      </c>
      <c r="C364" s="50">
        <v>28</v>
      </c>
      <c r="D364" s="50">
        <v>32</v>
      </c>
      <c r="E364" s="50">
        <v>45</v>
      </c>
      <c r="F364" s="50">
        <v>38</v>
      </c>
      <c r="G364" s="50">
        <v>29</v>
      </c>
      <c r="H364" s="50">
        <v>42</v>
      </c>
      <c r="I364" s="50">
        <v>30</v>
      </c>
      <c r="J364" s="50">
        <v>36</v>
      </c>
      <c r="K364" s="27">
        <v>41</v>
      </c>
      <c r="M364" s="59" t="s">
        <v>110</v>
      </c>
      <c r="N364">
        <f>MAX(B364:K368)</f>
        <v>47</v>
      </c>
    </row>
    <row r="365" spans="1:23" x14ac:dyDescent="0.3">
      <c r="B365" s="51">
        <v>47</v>
      </c>
      <c r="C365" s="16">
        <v>31</v>
      </c>
      <c r="D365" s="16">
        <v>39</v>
      </c>
      <c r="E365" s="16">
        <v>43</v>
      </c>
      <c r="F365" s="16">
        <v>37</v>
      </c>
      <c r="G365" s="16">
        <v>30</v>
      </c>
      <c r="H365" s="16">
        <v>34</v>
      </c>
      <c r="I365" s="16">
        <v>39</v>
      </c>
      <c r="J365" s="16">
        <v>28</v>
      </c>
      <c r="K365" s="52">
        <v>33</v>
      </c>
      <c r="M365" s="58">
        <v>28</v>
      </c>
      <c r="N365">
        <f>MIN(B364:K368)</f>
        <v>28</v>
      </c>
    </row>
    <row r="366" spans="1:23" x14ac:dyDescent="0.3">
      <c r="B366" s="51">
        <v>36</v>
      </c>
      <c r="C366" s="16">
        <v>40</v>
      </c>
      <c r="D366" s="16">
        <v>42</v>
      </c>
      <c r="E366" s="16">
        <v>29</v>
      </c>
      <c r="F366" s="16">
        <v>31</v>
      </c>
      <c r="G366" s="16">
        <v>45</v>
      </c>
      <c r="H366" s="16">
        <v>38</v>
      </c>
      <c r="I366" s="16">
        <v>33</v>
      </c>
      <c r="J366" s="16">
        <v>41</v>
      </c>
      <c r="K366" s="52">
        <v>35</v>
      </c>
      <c r="M366" s="4">
        <v>30</v>
      </c>
    </row>
    <row r="367" spans="1:23" x14ac:dyDescent="0.3">
      <c r="B367" s="51">
        <v>37</v>
      </c>
      <c r="C367" s="16">
        <v>34</v>
      </c>
      <c r="D367" s="16">
        <v>46</v>
      </c>
      <c r="E367" s="16">
        <v>30</v>
      </c>
      <c r="F367" s="16">
        <v>39</v>
      </c>
      <c r="G367" s="16">
        <v>43</v>
      </c>
      <c r="H367" s="16">
        <v>28</v>
      </c>
      <c r="I367" s="16">
        <v>32</v>
      </c>
      <c r="J367" s="16">
        <v>36</v>
      </c>
      <c r="K367" s="52">
        <v>29</v>
      </c>
      <c r="M367" s="4">
        <v>32</v>
      </c>
    </row>
    <row r="368" spans="1:23" ht="15" thickBot="1" x14ac:dyDescent="0.35">
      <c r="B368" s="17">
        <v>31</v>
      </c>
      <c r="C368" s="18">
        <v>37</v>
      </c>
      <c r="D368" s="18">
        <v>40</v>
      </c>
      <c r="E368" s="18">
        <v>42</v>
      </c>
      <c r="F368" s="18">
        <v>33</v>
      </c>
      <c r="G368" s="18">
        <v>39</v>
      </c>
      <c r="H368" s="18">
        <v>28</v>
      </c>
      <c r="I368" s="18">
        <v>35</v>
      </c>
      <c r="J368" s="18">
        <v>38</v>
      </c>
      <c r="K368" s="19">
        <v>43</v>
      </c>
      <c r="M368" s="4">
        <v>34</v>
      </c>
    </row>
    <row r="369" spans="2:13" x14ac:dyDescent="0.3">
      <c r="M369" s="4">
        <v>36</v>
      </c>
    </row>
    <row r="370" spans="2:13" x14ac:dyDescent="0.3">
      <c r="M370" s="4">
        <v>38</v>
      </c>
    </row>
    <row r="371" spans="2:13" x14ac:dyDescent="0.3">
      <c r="M371" s="4">
        <v>40</v>
      </c>
    </row>
    <row r="372" spans="2:13" x14ac:dyDescent="0.3">
      <c r="M372" s="4">
        <v>42</v>
      </c>
    </row>
    <row r="373" spans="2:13" x14ac:dyDescent="0.3">
      <c r="M373" s="4">
        <v>44</v>
      </c>
    </row>
    <row r="374" spans="2:13" x14ac:dyDescent="0.3">
      <c r="M374" s="4">
        <v>46</v>
      </c>
    </row>
    <row r="375" spans="2:13" ht="15" thickBot="1" x14ac:dyDescent="0.35">
      <c r="M375" s="5">
        <v>48</v>
      </c>
    </row>
    <row r="377" spans="2:13" x14ac:dyDescent="0.3">
      <c r="B377" t="s">
        <v>113</v>
      </c>
    </row>
    <row r="378" spans="2:13" ht="15" thickBot="1" x14ac:dyDescent="0.35">
      <c r="C378" s="61"/>
      <c r="D378" s="61"/>
    </row>
    <row r="379" spans="2:13" x14ac:dyDescent="0.3">
      <c r="B379" t="s">
        <v>114</v>
      </c>
      <c r="C379" s="60" t="s">
        <v>111</v>
      </c>
      <c r="D379" s="60" t="s">
        <v>88</v>
      </c>
    </row>
    <row r="380" spans="2:13" x14ac:dyDescent="0.3">
      <c r="C380">
        <v>28</v>
      </c>
      <c r="D380">
        <v>4</v>
      </c>
    </row>
    <row r="381" spans="2:13" x14ac:dyDescent="0.3">
      <c r="C381">
        <v>30</v>
      </c>
      <c r="D381">
        <v>6</v>
      </c>
    </row>
    <row r="382" spans="2:13" x14ac:dyDescent="0.3">
      <c r="C382">
        <v>32</v>
      </c>
      <c r="D382">
        <v>5</v>
      </c>
    </row>
    <row r="383" spans="2:13" x14ac:dyDescent="0.3">
      <c r="C383">
        <v>34</v>
      </c>
      <c r="D383">
        <v>5</v>
      </c>
    </row>
    <row r="384" spans="2:13" x14ac:dyDescent="0.3">
      <c r="C384">
        <v>36</v>
      </c>
      <c r="D384">
        <v>6</v>
      </c>
    </row>
    <row r="385" spans="2:4" x14ac:dyDescent="0.3">
      <c r="C385">
        <v>38</v>
      </c>
      <c r="D385">
        <v>6</v>
      </c>
    </row>
    <row r="386" spans="2:4" x14ac:dyDescent="0.3">
      <c r="C386">
        <v>40</v>
      </c>
      <c r="D386">
        <v>6</v>
      </c>
    </row>
    <row r="387" spans="2:4" x14ac:dyDescent="0.3">
      <c r="C387">
        <v>42</v>
      </c>
      <c r="D387">
        <v>5</v>
      </c>
    </row>
    <row r="388" spans="2:4" x14ac:dyDescent="0.3">
      <c r="C388">
        <v>44</v>
      </c>
      <c r="D388">
        <v>3</v>
      </c>
    </row>
    <row r="389" spans="2:4" x14ac:dyDescent="0.3">
      <c r="C389">
        <v>46</v>
      </c>
      <c r="D389">
        <v>3</v>
      </c>
    </row>
    <row r="390" spans="2:4" x14ac:dyDescent="0.3">
      <c r="C390">
        <v>48</v>
      </c>
      <c r="D390">
        <v>1</v>
      </c>
    </row>
    <row r="391" spans="2:4" ht="15" thickBot="1" x14ac:dyDescent="0.35">
      <c r="C391" s="46" t="s">
        <v>112</v>
      </c>
      <c r="D391" s="46">
        <v>0</v>
      </c>
    </row>
    <row r="394" spans="2:4" x14ac:dyDescent="0.3">
      <c r="B394" t="s">
        <v>115</v>
      </c>
    </row>
    <row r="395" spans="2:4" ht="15" thickBot="1" x14ac:dyDescent="0.35"/>
    <row r="396" spans="2:4" ht="15" thickBot="1" x14ac:dyDescent="0.35">
      <c r="B396" s="12" t="s">
        <v>17</v>
      </c>
      <c r="C396" s="13">
        <f>AVERAGE(B364:K368)</f>
        <v>36.14</v>
      </c>
    </row>
    <row r="398" spans="2:4" x14ac:dyDescent="0.3">
      <c r="B398" t="s">
        <v>116</v>
      </c>
    </row>
    <row r="400" spans="2:4" x14ac:dyDescent="0.3">
      <c r="B400" t="s">
        <v>17</v>
      </c>
    </row>
    <row r="411" spans="1:23" x14ac:dyDescent="0.3">
      <c r="A411" s="62"/>
      <c r="B411" s="62"/>
      <c r="C411" s="62"/>
      <c r="D411" s="62"/>
      <c r="E411" s="62"/>
      <c r="F411" s="62"/>
      <c r="G411" s="62"/>
      <c r="H411" s="62"/>
      <c r="I411" s="62"/>
      <c r="J411" s="62"/>
      <c r="K411" s="62"/>
      <c r="L411" s="62"/>
      <c r="M411" s="62"/>
      <c r="N411" s="62"/>
      <c r="O411" s="62"/>
      <c r="P411" s="62"/>
      <c r="Q411" s="62"/>
      <c r="R411" s="62"/>
      <c r="S411" s="62"/>
      <c r="T411" s="62"/>
      <c r="U411" s="62"/>
      <c r="V411" s="62"/>
      <c r="W411" s="62"/>
    </row>
    <row r="412" spans="1:23" x14ac:dyDescent="0.3">
      <c r="A412" s="62"/>
      <c r="B412" s="62"/>
      <c r="C412" s="62"/>
      <c r="D412" s="62"/>
      <c r="E412" s="62"/>
      <c r="F412" s="62"/>
      <c r="G412" s="62"/>
      <c r="H412" s="62"/>
      <c r="I412" s="62"/>
      <c r="J412" s="62"/>
      <c r="K412" s="62"/>
      <c r="L412" s="62"/>
      <c r="M412" s="62"/>
      <c r="N412" s="62"/>
      <c r="O412" s="62"/>
      <c r="P412" s="62"/>
      <c r="Q412" s="62"/>
      <c r="R412" s="62"/>
      <c r="S412" s="62"/>
      <c r="T412" s="62"/>
      <c r="U412" s="62"/>
      <c r="V412" s="62"/>
      <c r="W412" s="62"/>
    </row>
    <row r="413" spans="1:23" x14ac:dyDescent="0.3">
      <c r="A413" t="s">
        <v>117</v>
      </c>
    </row>
    <row r="414" spans="1:23" ht="15" thickBot="1" x14ac:dyDescent="0.35">
      <c r="B414" t="s">
        <v>118</v>
      </c>
      <c r="I414" t="s">
        <v>119</v>
      </c>
    </row>
    <row r="415" spans="1:23" ht="15" thickBot="1" x14ac:dyDescent="0.35">
      <c r="O415" s="73" t="s">
        <v>110</v>
      </c>
    </row>
    <row r="416" spans="1:23" x14ac:dyDescent="0.3">
      <c r="B416" s="1">
        <v>125</v>
      </c>
      <c r="C416" s="1">
        <v>148</v>
      </c>
      <c r="D416" s="1">
        <v>137</v>
      </c>
      <c r="E416" s="1">
        <v>120</v>
      </c>
      <c r="F416" s="1">
        <v>135</v>
      </c>
      <c r="G416" s="1">
        <v>132</v>
      </c>
      <c r="H416" s="1">
        <v>145</v>
      </c>
      <c r="I416" s="1">
        <v>122</v>
      </c>
      <c r="J416" s="1">
        <v>130</v>
      </c>
      <c r="K416" s="1">
        <v>141</v>
      </c>
      <c r="O416" s="72">
        <v>118</v>
      </c>
      <c r="Q416" s="1" t="s">
        <v>121</v>
      </c>
      <c r="R416" s="1">
        <f>MAX(G415:P424)</f>
        <v>145</v>
      </c>
    </row>
    <row r="417" spans="2:18" x14ac:dyDescent="0.3">
      <c r="B417" s="1">
        <v>118</v>
      </c>
      <c r="C417" s="1">
        <v>125</v>
      </c>
      <c r="D417" s="1">
        <v>132</v>
      </c>
      <c r="E417" s="1">
        <v>136</v>
      </c>
      <c r="F417" s="1">
        <v>128</v>
      </c>
      <c r="G417" s="1">
        <v>123</v>
      </c>
      <c r="H417" s="1">
        <v>132</v>
      </c>
      <c r="I417" s="1">
        <v>138</v>
      </c>
      <c r="J417" s="1">
        <v>126</v>
      </c>
      <c r="K417" s="1">
        <v>129</v>
      </c>
      <c r="L417" s="75"/>
      <c r="M417" s="75"/>
      <c r="O417" s="1">
        <v>120</v>
      </c>
      <c r="Q417" s="1" t="s">
        <v>122</v>
      </c>
      <c r="R417" s="1">
        <f>MIN(G415:P424)</f>
        <v>118</v>
      </c>
    </row>
    <row r="418" spans="2:18" x14ac:dyDescent="0.3">
      <c r="B418" s="1">
        <v>136</v>
      </c>
      <c r="C418" s="1">
        <v>127</v>
      </c>
      <c r="D418" s="1">
        <v>130</v>
      </c>
      <c r="E418" s="1">
        <v>122</v>
      </c>
      <c r="F418" s="1">
        <v>125</v>
      </c>
      <c r="G418" s="1">
        <v>133</v>
      </c>
      <c r="H418" s="1">
        <v>140</v>
      </c>
      <c r="I418" s="1">
        <v>126</v>
      </c>
      <c r="J418" s="1">
        <v>133</v>
      </c>
      <c r="K418" s="74">
        <v>135</v>
      </c>
      <c r="L418" s="76"/>
      <c r="M418" s="75"/>
      <c r="O418" s="1">
        <v>122</v>
      </c>
    </row>
    <row r="419" spans="2:18" x14ac:dyDescent="0.3">
      <c r="B419" s="1">
        <v>130</v>
      </c>
      <c r="C419" s="1">
        <v>134</v>
      </c>
      <c r="D419" s="1">
        <v>141</v>
      </c>
      <c r="E419" s="1">
        <v>119</v>
      </c>
      <c r="F419" s="1">
        <v>125</v>
      </c>
      <c r="G419" s="1">
        <v>131</v>
      </c>
      <c r="H419" s="1">
        <v>136</v>
      </c>
      <c r="I419" s="1">
        <v>128</v>
      </c>
      <c r="J419" s="1">
        <v>124</v>
      </c>
      <c r="K419" s="1">
        <v>132</v>
      </c>
      <c r="O419" s="1">
        <v>124</v>
      </c>
    </row>
    <row r="420" spans="2:18" x14ac:dyDescent="0.3">
      <c r="B420" s="1">
        <v>136</v>
      </c>
      <c r="C420" s="1">
        <v>127</v>
      </c>
      <c r="D420" s="1">
        <v>130</v>
      </c>
      <c r="E420" s="1">
        <v>122</v>
      </c>
      <c r="F420" s="1">
        <v>125</v>
      </c>
      <c r="G420" s="1">
        <v>133</v>
      </c>
      <c r="H420" s="1">
        <v>140</v>
      </c>
      <c r="I420" s="1">
        <v>126</v>
      </c>
      <c r="J420" s="1">
        <v>133</v>
      </c>
      <c r="K420" s="1">
        <v>135</v>
      </c>
      <c r="O420" s="1">
        <v>126</v>
      </c>
    </row>
    <row r="421" spans="2:18" x14ac:dyDescent="0.3">
      <c r="B421" s="1">
        <v>130</v>
      </c>
      <c r="C421" s="1">
        <v>134</v>
      </c>
      <c r="D421" s="1">
        <v>141</v>
      </c>
      <c r="E421" s="1">
        <v>119</v>
      </c>
      <c r="F421" s="1">
        <v>125</v>
      </c>
      <c r="G421" s="1">
        <v>131</v>
      </c>
      <c r="H421" s="1">
        <v>136</v>
      </c>
      <c r="I421" s="1">
        <v>128</v>
      </c>
      <c r="J421" s="1">
        <v>124</v>
      </c>
      <c r="K421" s="1">
        <v>132</v>
      </c>
      <c r="O421" s="1">
        <v>128</v>
      </c>
    </row>
    <row r="422" spans="2:18" x14ac:dyDescent="0.3">
      <c r="B422" s="1">
        <v>136</v>
      </c>
      <c r="C422" s="1">
        <v>127</v>
      </c>
      <c r="D422" s="1">
        <v>130</v>
      </c>
      <c r="E422" s="1">
        <v>122</v>
      </c>
      <c r="F422" s="1">
        <v>125</v>
      </c>
      <c r="G422" s="1">
        <v>133</v>
      </c>
      <c r="H422" s="1">
        <v>140</v>
      </c>
      <c r="I422" s="1">
        <v>126</v>
      </c>
      <c r="J422" s="1">
        <v>133</v>
      </c>
      <c r="K422" s="1">
        <v>135</v>
      </c>
      <c r="O422" s="1">
        <v>130</v>
      </c>
    </row>
    <row r="423" spans="2:18" x14ac:dyDescent="0.3">
      <c r="B423" s="1">
        <v>130</v>
      </c>
      <c r="C423" s="1">
        <v>134</v>
      </c>
      <c r="D423" s="1">
        <v>141</v>
      </c>
      <c r="E423" s="1">
        <v>119</v>
      </c>
      <c r="F423" s="1">
        <v>125</v>
      </c>
      <c r="G423" s="1">
        <v>131</v>
      </c>
      <c r="H423" s="1">
        <v>136</v>
      </c>
      <c r="I423" s="1">
        <v>128</v>
      </c>
      <c r="J423" s="1">
        <v>124</v>
      </c>
      <c r="K423" s="1">
        <v>132</v>
      </c>
      <c r="O423" s="1">
        <v>132</v>
      </c>
    </row>
    <row r="424" spans="2:18" x14ac:dyDescent="0.3">
      <c r="B424" s="1">
        <v>136</v>
      </c>
      <c r="C424" s="1">
        <v>127</v>
      </c>
      <c r="D424" s="1">
        <v>130</v>
      </c>
      <c r="E424" s="1">
        <v>122</v>
      </c>
      <c r="F424" s="1">
        <v>125</v>
      </c>
      <c r="G424" s="1">
        <v>133</v>
      </c>
      <c r="H424" s="1">
        <v>140</v>
      </c>
      <c r="I424" s="1">
        <v>126</v>
      </c>
      <c r="J424" s="1">
        <v>133</v>
      </c>
      <c r="K424" s="1">
        <v>135</v>
      </c>
      <c r="O424" s="1">
        <v>134</v>
      </c>
    </row>
    <row r="425" spans="2:18" x14ac:dyDescent="0.3">
      <c r="B425" s="1">
        <v>130</v>
      </c>
      <c r="C425" s="1">
        <v>134</v>
      </c>
      <c r="D425" s="1">
        <v>141</v>
      </c>
      <c r="E425" s="1">
        <v>119</v>
      </c>
      <c r="F425" s="1">
        <v>125</v>
      </c>
      <c r="G425" s="1">
        <v>131</v>
      </c>
      <c r="H425" s="1">
        <v>136</v>
      </c>
      <c r="I425" s="1">
        <v>128</v>
      </c>
      <c r="J425" s="1">
        <v>124</v>
      </c>
      <c r="K425" s="1">
        <v>132</v>
      </c>
      <c r="O425" s="1">
        <v>136</v>
      </c>
    </row>
    <row r="426" spans="2:18" x14ac:dyDescent="0.3">
      <c r="O426" s="1">
        <v>138</v>
      </c>
    </row>
    <row r="427" spans="2:18" x14ac:dyDescent="0.3">
      <c r="B427" t="s">
        <v>15</v>
      </c>
      <c r="O427" s="1">
        <v>140</v>
      </c>
    </row>
    <row r="428" spans="2:18" x14ac:dyDescent="0.3">
      <c r="O428" s="1">
        <v>142</v>
      </c>
    </row>
    <row r="429" spans="2:18" x14ac:dyDescent="0.3">
      <c r="B429" t="s">
        <v>120</v>
      </c>
      <c r="O429" s="1">
        <v>144</v>
      </c>
    </row>
    <row r="430" spans="2:18" ht="15" thickBot="1" x14ac:dyDescent="0.35">
      <c r="O430" s="1">
        <v>146</v>
      </c>
    </row>
    <row r="431" spans="2:18" x14ac:dyDescent="0.3">
      <c r="B431" t="s">
        <v>26</v>
      </c>
      <c r="C431" s="70" t="s">
        <v>111</v>
      </c>
      <c r="D431" s="70" t="s">
        <v>88</v>
      </c>
      <c r="O431" s="1">
        <v>148</v>
      </c>
    </row>
    <row r="432" spans="2:18" x14ac:dyDescent="0.3">
      <c r="C432" s="67">
        <v>118</v>
      </c>
      <c r="D432" s="68">
        <v>1</v>
      </c>
    </row>
    <row r="433" spans="3:4" x14ac:dyDescent="0.3">
      <c r="C433" s="67">
        <v>120</v>
      </c>
      <c r="D433" s="68">
        <v>5</v>
      </c>
    </row>
    <row r="434" spans="3:4" x14ac:dyDescent="0.3">
      <c r="C434" s="67">
        <v>122</v>
      </c>
      <c r="D434" s="68">
        <v>5</v>
      </c>
    </row>
    <row r="435" spans="3:4" x14ac:dyDescent="0.3">
      <c r="C435" s="67">
        <v>124</v>
      </c>
      <c r="D435" s="68">
        <v>5</v>
      </c>
    </row>
    <row r="436" spans="3:4" x14ac:dyDescent="0.3">
      <c r="C436" s="67">
        <v>126</v>
      </c>
      <c r="D436" s="68">
        <v>15</v>
      </c>
    </row>
    <row r="437" spans="3:4" x14ac:dyDescent="0.3">
      <c r="C437" s="67">
        <v>128</v>
      </c>
      <c r="D437" s="68">
        <v>9</v>
      </c>
    </row>
    <row r="438" spans="3:4" x14ac:dyDescent="0.3">
      <c r="C438" s="67">
        <v>130</v>
      </c>
      <c r="D438" s="68">
        <v>10</v>
      </c>
    </row>
    <row r="439" spans="3:4" x14ac:dyDescent="0.3">
      <c r="C439" s="67">
        <v>132</v>
      </c>
      <c r="D439" s="68">
        <v>11</v>
      </c>
    </row>
    <row r="440" spans="3:4" x14ac:dyDescent="0.3">
      <c r="C440" s="67">
        <v>134</v>
      </c>
      <c r="D440" s="68">
        <v>12</v>
      </c>
    </row>
    <row r="441" spans="3:4" x14ac:dyDescent="0.3">
      <c r="C441" s="67">
        <v>136</v>
      </c>
      <c r="D441" s="68">
        <v>14</v>
      </c>
    </row>
    <row r="442" spans="3:4" x14ac:dyDescent="0.3">
      <c r="C442" s="67">
        <v>138</v>
      </c>
      <c r="D442" s="68">
        <v>2</v>
      </c>
    </row>
    <row r="443" spans="3:4" x14ac:dyDescent="0.3">
      <c r="C443" s="67">
        <v>140</v>
      </c>
      <c r="D443" s="68">
        <v>4</v>
      </c>
    </row>
    <row r="444" spans="3:4" x14ac:dyDescent="0.3">
      <c r="C444" s="67">
        <v>142</v>
      </c>
      <c r="D444" s="68">
        <v>5</v>
      </c>
    </row>
    <row r="445" spans="3:4" x14ac:dyDescent="0.3">
      <c r="C445" s="67">
        <v>144</v>
      </c>
      <c r="D445" s="68">
        <v>0</v>
      </c>
    </row>
    <row r="446" spans="3:4" x14ac:dyDescent="0.3">
      <c r="C446" s="67">
        <v>146</v>
      </c>
      <c r="D446" s="68">
        <v>1</v>
      </c>
    </row>
    <row r="447" spans="3:4" x14ac:dyDescent="0.3">
      <c r="C447" s="67">
        <v>148</v>
      </c>
      <c r="D447" s="68">
        <v>1</v>
      </c>
    </row>
    <row r="448" spans="3:4" ht="15" thickBot="1" x14ac:dyDescent="0.35">
      <c r="C448" s="69" t="s">
        <v>112</v>
      </c>
      <c r="D448" s="69">
        <v>0</v>
      </c>
    </row>
    <row r="449" spans="1:23" x14ac:dyDescent="0.3">
      <c r="A449" s="62"/>
      <c r="B449" s="62"/>
      <c r="C449" s="62"/>
      <c r="D449" s="62"/>
      <c r="E449" s="62"/>
      <c r="F449" s="62"/>
      <c r="G449" s="62"/>
      <c r="H449" s="62"/>
      <c r="I449" s="62"/>
      <c r="J449" s="62"/>
      <c r="K449" s="62"/>
      <c r="L449" s="62"/>
      <c r="M449" s="62"/>
      <c r="N449" s="62"/>
      <c r="O449" s="62"/>
      <c r="P449" s="62"/>
      <c r="Q449" s="62"/>
      <c r="R449" s="62"/>
      <c r="S449" s="62"/>
      <c r="T449" s="62"/>
      <c r="U449" s="62"/>
      <c r="V449" s="62"/>
      <c r="W449" s="62"/>
    </row>
    <row r="450" spans="1:23" x14ac:dyDescent="0.3">
      <c r="A450" s="62"/>
      <c r="B450" s="62"/>
      <c r="C450" s="62"/>
      <c r="D450" s="62"/>
      <c r="E450" s="62"/>
      <c r="F450" s="62"/>
      <c r="G450" s="62"/>
      <c r="H450" s="62"/>
      <c r="I450" s="62"/>
      <c r="J450" s="62"/>
      <c r="K450" s="62"/>
      <c r="L450" s="62"/>
      <c r="M450" s="62"/>
      <c r="N450" s="62"/>
      <c r="O450" s="62"/>
      <c r="P450" s="62"/>
      <c r="Q450" s="62"/>
      <c r="R450" s="62"/>
      <c r="S450" s="62"/>
      <c r="T450" s="62"/>
      <c r="U450" s="62"/>
      <c r="V450" s="62"/>
      <c r="W450" s="62"/>
    </row>
    <row r="451" spans="1:23" x14ac:dyDescent="0.3">
      <c r="B451" t="s">
        <v>123</v>
      </c>
    </row>
    <row r="452" spans="1:23" ht="15" thickBot="1" x14ac:dyDescent="0.35"/>
    <row r="453" spans="1:23" ht="15" thickBot="1" x14ac:dyDescent="0.35">
      <c r="B453" s="12" t="s">
        <v>17</v>
      </c>
      <c r="C453" s="13">
        <f>MEDIAN(B416:K425)</f>
        <v>130.5</v>
      </c>
    </row>
    <row r="454" spans="1:23" x14ac:dyDescent="0.3">
      <c r="A454" s="62"/>
      <c r="B454" s="62"/>
      <c r="C454" s="62"/>
      <c r="D454" s="62"/>
      <c r="E454" s="62"/>
      <c r="F454" s="62"/>
      <c r="G454" s="62"/>
      <c r="H454" s="62"/>
      <c r="I454" s="62"/>
      <c r="J454" s="62"/>
      <c r="K454" s="62"/>
      <c r="L454" s="62"/>
      <c r="M454" s="62"/>
      <c r="N454" s="62"/>
      <c r="O454" s="62"/>
      <c r="P454" s="62"/>
      <c r="Q454" s="62"/>
      <c r="R454" s="62"/>
      <c r="S454" s="62"/>
      <c r="T454" s="62"/>
      <c r="U454" s="62"/>
      <c r="V454" s="62"/>
      <c r="W454" s="62"/>
    </row>
    <row r="455" spans="1:23" x14ac:dyDescent="0.3">
      <c r="A455" s="62"/>
      <c r="B455" s="62"/>
      <c r="C455" s="62"/>
      <c r="D455" s="62"/>
      <c r="E455" s="62"/>
      <c r="F455" s="62"/>
      <c r="G455" s="62"/>
      <c r="H455" s="62"/>
      <c r="I455" s="62"/>
      <c r="J455" s="62"/>
      <c r="K455" s="62"/>
      <c r="L455" s="62"/>
      <c r="M455" s="62"/>
      <c r="N455" s="62"/>
      <c r="O455" s="62"/>
      <c r="P455" s="62"/>
      <c r="Q455" s="62"/>
      <c r="R455" s="62"/>
      <c r="S455" s="62"/>
      <c r="T455" s="62"/>
      <c r="U455" s="62"/>
      <c r="V455" s="62"/>
      <c r="W455" s="62"/>
    </row>
    <row r="456" spans="1:23" x14ac:dyDescent="0.3">
      <c r="B456" t="s">
        <v>124</v>
      </c>
    </row>
    <row r="458" spans="1:23" x14ac:dyDescent="0.3">
      <c r="B458" t="s">
        <v>17</v>
      </c>
    </row>
    <row r="473" spans="1:23" x14ac:dyDescent="0.3">
      <c r="A473" s="62"/>
      <c r="B473" s="62"/>
      <c r="C473" s="62"/>
      <c r="D473" s="62"/>
      <c r="E473" s="62"/>
      <c r="F473" s="62"/>
      <c r="G473" s="62"/>
      <c r="H473" s="62"/>
      <c r="I473" s="62"/>
      <c r="J473" s="62"/>
      <c r="K473" s="62"/>
      <c r="L473" s="62"/>
      <c r="M473" s="62"/>
      <c r="N473" s="62"/>
      <c r="O473" s="62"/>
      <c r="P473" s="62"/>
      <c r="Q473" s="62"/>
      <c r="R473" s="62"/>
      <c r="S473" s="62"/>
      <c r="T473" s="62"/>
      <c r="U473" s="62"/>
      <c r="V473" s="62"/>
      <c r="W473" s="62"/>
    </row>
    <row r="474" spans="1:23" x14ac:dyDescent="0.3">
      <c r="A474" s="62"/>
      <c r="B474" s="62"/>
      <c r="C474" s="62"/>
      <c r="D474" s="62"/>
      <c r="E474" s="62"/>
      <c r="F474" s="62"/>
      <c r="G474" s="62"/>
      <c r="H474" s="62"/>
      <c r="I474" s="62"/>
      <c r="J474" s="62"/>
      <c r="K474" s="62"/>
      <c r="L474" s="62"/>
      <c r="M474" s="62"/>
      <c r="N474" s="62"/>
      <c r="O474" s="62"/>
      <c r="P474" s="62"/>
      <c r="Q474" s="62"/>
      <c r="R474" s="62"/>
      <c r="S474" s="62"/>
      <c r="T474" s="62"/>
      <c r="U474" s="62"/>
      <c r="V474" s="62"/>
      <c r="W474" s="62"/>
    </row>
    <row r="475" spans="1:23" x14ac:dyDescent="0.3">
      <c r="A475" t="s">
        <v>125</v>
      </c>
    </row>
    <row r="476" spans="1:23" x14ac:dyDescent="0.3">
      <c r="B476" t="s">
        <v>101</v>
      </c>
    </row>
    <row r="477" spans="1:23" x14ac:dyDescent="0.3">
      <c r="B477" t="s">
        <v>126</v>
      </c>
    </row>
    <row r="478" spans="1:23" ht="15" thickBot="1" x14ac:dyDescent="0.35"/>
    <row r="479" spans="1:23" x14ac:dyDescent="0.3">
      <c r="B479" s="3" t="s">
        <v>127</v>
      </c>
      <c r="C479" s="6">
        <v>45</v>
      </c>
      <c r="D479" s="54">
        <v>35</v>
      </c>
      <c r="E479" s="54">
        <v>40</v>
      </c>
      <c r="F479" s="54">
        <v>38</v>
      </c>
      <c r="G479" s="54">
        <v>42</v>
      </c>
      <c r="H479" s="54">
        <v>37</v>
      </c>
      <c r="I479" s="54">
        <v>39</v>
      </c>
      <c r="J479" s="54">
        <v>43</v>
      </c>
      <c r="K479" s="54">
        <v>44</v>
      </c>
      <c r="L479" s="7">
        <v>41</v>
      </c>
      <c r="O479" s="78" t="s">
        <v>127</v>
      </c>
      <c r="P479" s="81">
        <f>SUM(C479:L479)</f>
        <v>404</v>
      </c>
    </row>
    <row r="480" spans="1:23" x14ac:dyDescent="0.3">
      <c r="B480" s="4" t="s">
        <v>128</v>
      </c>
      <c r="C480" s="2">
        <v>32</v>
      </c>
      <c r="D480" s="1">
        <v>28</v>
      </c>
      <c r="E480" s="1">
        <v>30</v>
      </c>
      <c r="F480" s="1">
        <v>34</v>
      </c>
      <c r="G480" s="1">
        <v>33</v>
      </c>
      <c r="H480" s="1">
        <v>35</v>
      </c>
      <c r="I480" s="1">
        <v>31</v>
      </c>
      <c r="J480" s="1">
        <v>29</v>
      </c>
      <c r="K480" s="1">
        <v>36</v>
      </c>
      <c r="L480" s="8">
        <v>37</v>
      </c>
      <c r="O480" s="79" t="s">
        <v>128</v>
      </c>
      <c r="P480" s="82">
        <f>SUM(C480:L480)</f>
        <v>325</v>
      </c>
    </row>
    <row r="481" spans="2:16" ht="15" thickBot="1" x14ac:dyDescent="0.35">
      <c r="B481" s="5" t="s">
        <v>129</v>
      </c>
      <c r="C481" s="9">
        <v>40</v>
      </c>
      <c r="D481" s="55">
        <v>39</v>
      </c>
      <c r="E481" s="55">
        <v>42</v>
      </c>
      <c r="F481" s="55">
        <v>41</v>
      </c>
      <c r="G481" s="55">
        <v>38</v>
      </c>
      <c r="H481" s="55">
        <v>43</v>
      </c>
      <c r="I481" s="55">
        <v>45</v>
      </c>
      <c r="J481" s="55">
        <v>44</v>
      </c>
      <c r="K481" s="55">
        <v>41</v>
      </c>
      <c r="L481" s="10">
        <v>37</v>
      </c>
      <c r="O481" s="80" t="s">
        <v>129</v>
      </c>
      <c r="P481" s="83">
        <f>SUM(C481:L481)</f>
        <v>410</v>
      </c>
    </row>
    <row r="483" spans="2:16" x14ac:dyDescent="0.3">
      <c r="B483" s="77" t="s">
        <v>15</v>
      </c>
    </row>
    <row r="485" spans="2:16" x14ac:dyDescent="0.3">
      <c r="B485" t="s">
        <v>130</v>
      </c>
    </row>
    <row r="487" spans="2:16" x14ac:dyDescent="0.3">
      <c r="B487" t="s">
        <v>17</v>
      </c>
    </row>
    <row r="500" spans="1:23" x14ac:dyDescent="0.3">
      <c r="A500" s="62"/>
      <c r="B500" s="62"/>
      <c r="C500" s="62"/>
      <c r="D500" s="62"/>
      <c r="E500" s="62"/>
      <c r="F500" s="62"/>
      <c r="G500" s="62"/>
      <c r="H500" s="62"/>
      <c r="I500" s="62"/>
      <c r="J500" s="62"/>
      <c r="K500" s="62"/>
      <c r="L500" s="62"/>
      <c r="M500" s="62"/>
      <c r="N500" s="62"/>
      <c r="O500" s="62"/>
      <c r="P500" s="62"/>
      <c r="Q500" s="62"/>
      <c r="R500" s="62"/>
      <c r="S500" s="62"/>
      <c r="T500" s="62"/>
      <c r="U500" s="62"/>
      <c r="V500" s="62"/>
      <c r="W500" s="62"/>
    </row>
    <row r="501" spans="1:23" x14ac:dyDescent="0.3">
      <c r="A501" s="62"/>
      <c r="B501" s="62"/>
      <c r="C501" s="62"/>
      <c r="D501" s="62"/>
      <c r="E501" s="62"/>
      <c r="F501" s="62"/>
      <c r="G501" s="62"/>
      <c r="H501" s="62"/>
      <c r="I501" s="62"/>
      <c r="J501" s="62"/>
      <c r="K501" s="62"/>
      <c r="L501" s="62"/>
      <c r="M501" s="62"/>
      <c r="N501" s="62"/>
      <c r="O501" s="62"/>
      <c r="P501" s="62"/>
      <c r="Q501" s="62"/>
      <c r="R501" s="62"/>
      <c r="S501" s="62"/>
      <c r="T501" s="62"/>
      <c r="U501" s="62"/>
      <c r="V501" s="62"/>
      <c r="W501" s="62"/>
    </row>
    <row r="502" spans="1:23" ht="15" thickBot="1" x14ac:dyDescent="0.35">
      <c r="B502" t="s">
        <v>131</v>
      </c>
    </row>
    <row r="503" spans="1:23" ht="15" thickBot="1" x14ac:dyDescent="0.35">
      <c r="C503" s="84" t="s">
        <v>136</v>
      </c>
      <c r="D503" s="85"/>
    </row>
    <row r="504" spans="1:23" x14ac:dyDescent="0.3">
      <c r="B504" t="s">
        <v>17</v>
      </c>
      <c r="C504" s="53" t="s">
        <v>132</v>
      </c>
      <c r="D504" s="7">
        <f>AVERAGE(C479:L479)</f>
        <v>40.4</v>
      </c>
    </row>
    <row r="505" spans="1:23" x14ac:dyDescent="0.3">
      <c r="C505" s="32" t="s">
        <v>133</v>
      </c>
      <c r="D505" s="8">
        <f t="shared" ref="D505:D506" si="2">AVERAGE(C480:L480)</f>
        <v>32.5</v>
      </c>
    </row>
    <row r="506" spans="1:23" ht="15" thickBot="1" x14ac:dyDescent="0.35">
      <c r="C506" s="33" t="s">
        <v>134</v>
      </c>
      <c r="D506" s="10">
        <f t="shared" si="2"/>
        <v>41</v>
      </c>
    </row>
    <row r="508" spans="1:23" x14ac:dyDescent="0.3">
      <c r="B508" t="s">
        <v>135</v>
      </c>
    </row>
    <row r="509" spans="1:23" ht="15" thickBot="1" x14ac:dyDescent="0.35"/>
    <row r="510" spans="1:23" ht="15" thickBot="1" x14ac:dyDescent="0.35">
      <c r="B510" t="s">
        <v>17</v>
      </c>
      <c r="C510" s="86" t="s">
        <v>69</v>
      </c>
      <c r="D510" s="87"/>
    </row>
    <row r="511" spans="1:23" x14ac:dyDescent="0.3">
      <c r="C511" s="53" t="s">
        <v>132</v>
      </c>
      <c r="D511" s="7">
        <f>MAX(C479:L479)-MIN(C479:L479)</f>
        <v>10</v>
      </c>
    </row>
    <row r="512" spans="1:23" x14ac:dyDescent="0.3">
      <c r="C512" s="32" t="s">
        <v>133</v>
      </c>
      <c r="D512" s="8">
        <f t="shared" ref="D512:D513" si="3">MAX(C480:L480)-MIN(C480:L480)</f>
        <v>9</v>
      </c>
    </row>
    <row r="513" spans="3:4" ht="15" thickBot="1" x14ac:dyDescent="0.35">
      <c r="C513" s="33" t="s">
        <v>134</v>
      </c>
      <c r="D513" s="10">
        <f t="shared" si="3"/>
        <v>8</v>
      </c>
    </row>
  </sheetData>
  <sortState xmlns:xlrd2="http://schemas.microsoft.com/office/spreadsheetml/2017/richdata2" ref="C432:C447">
    <sortCondition ref="C432"/>
  </sortState>
  <mergeCells count="20">
    <mergeCell ref="C510:D510"/>
    <mergeCell ref="A449:W450"/>
    <mergeCell ref="A454:W455"/>
    <mergeCell ref="A473:W474"/>
    <mergeCell ref="A500:W501"/>
    <mergeCell ref="C503:D503"/>
    <mergeCell ref="A411:W412"/>
    <mergeCell ref="A358:W359"/>
    <mergeCell ref="A1:W2"/>
    <mergeCell ref="A32:Y33"/>
    <mergeCell ref="A53:X54"/>
    <mergeCell ref="A79:AA80"/>
    <mergeCell ref="B84:M84"/>
    <mergeCell ref="A217:Z218"/>
    <mergeCell ref="A254:AF255"/>
    <mergeCell ref="A304:W306"/>
    <mergeCell ref="A95:X96"/>
    <mergeCell ref="A116:W117"/>
    <mergeCell ref="A145:X146"/>
    <mergeCell ref="A181:Y182"/>
  </mergeCells>
  <phoneticPr fontId="2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635A9A-4D70-4F11-90AE-348B50CE7734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himanshu patel</dc:creator>
  <cp:lastModifiedBy>himanshu patel</cp:lastModifiedBy>
  <dcterms:created xsi:type="dcterms:W3CDTF">2024-03-14T09:17:52Z</dcterms:created>
  <dcterms:modified xsi:type="dcterms:W3CDTF">2024-03-21T05:46:42Z</dcterms:modified>
</cp:coreProperties>
</file>