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\"/>
    </mc:Choice>
  </mc:AlternateContent>
  <xr:revisionPtr revIDLastSave="0" documentId="13_ncr:1_{A088DEF8-724C-413C-93B3-159D9A69360F}" xr6:coauthVersionLast="47" xr6:coauthVersionMax="47" xr10:uidLastSave="{00000000-0000-0000-0000-000000000000}"/>
  <bookViews>
    <workbookView xWindow="-108" yWindow="-108" windowWidth="23256" windowHeight="12456" xr2:uid="{458621F8-E884-449B-9E96-418C6CCCD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1" l="1"/>
  <c r="D174" i="1"/>
  <c r="D173" i="1"/>
  <c r="D168" i="1"/>
  <c r="D169" i="1"/>
  <c r="D167" i="1"/>
  <c r="D138" i="1"/>
  <c r="D137" i="1"/>
  <c r="D136" i="1"/>
  <c r="D131" i="1"/>
  <c r="D132" i="1"/>
  <c r="D130" i="1"/>
  <c r="D101" i="1"/>
  <c r="D99" i="1"/>
  <c r="D100" i="1"/>
  <c r="D94" i="1"/>
  <c r="D95" i="1"/>
  <c r="D93" i="1"/>
  <c r="D67" i="1"/>
  <c r="D66" i="1"/>
  <c r="D65" i="1"/>
  <c r="D60" i="1"/>
  <c r="D61" i="1"/>
  <c r="D59" i="1"/>
  <c r="D32" i="1"/>
  <c r="D31" i="1"/>
  <c r="D30" i="1"/>
  <c r="D29" i="1"/>
  <c r="D23" i="1"/>
  <c r="D24" i="1"/>
  <c r="D22" i="1"/>
</calcChain>
</file>

<file path=xl/sharedStrings.xml><?xml version="1.0" encoding="utf-8"?>
<sst xmlns="http://schemas.openxmlformats.org/spreadsheetml/2006/main" count="85" uniqueCount="52">
  <si>
    <t>Questions on Percentile and Quartiles</t>
  </si>
  <si>
    <t>Q1.</t>
  </si>
  <si>
    <t>Data:</t>
  </si>
  <si>
    <t>Let's consider the monthly salaries (in thousands of dollars) of a sample of 200 employees:</t>
  </si>
  <si>
    <t>QUESTIONS:</t>
  </si>
  <si>
    <t>1. Quartiles: Calculate the first quartile (Q1), median (Q2), and third quartile (Q3) of the salary distribution.</t>
  </si>
  <si>
    <t>SALARIES</t>
  </si>
  <si>
    <t>ANSWER:</t>
  </si>
  <si>
    <t>Q1</t>
  </si>
  <si>
    <t>Q2</t>
  </si>
  <si>
    <t>Q3</t>
  </si>
  <si>
    <t>2. Percentiles: Calculate the 10th percentile, 25th percentile, 75th percentile, and 90th percentile of the salary distribution.</t>
  </si>
  <si>
    <t>10th PERCENTILE</t>
  </si>
  <si>
    <t>25th PERCENTILE</t>
  </si>
  <si>
    <t>75th PERCENTILE</t>
  </si>
  <si>
    <t>90th PERCENTILE</t>
  </si>
  <si>
    <t>3. Interpretation: Based on the quartiles and percentiles, what can be inferred about the income distribution of the employees?</t>
  </si>
  <si>
    <t>Q2.</t>
  </si>
  <si>
    <t>Let's consider the weights (in kilograms) of a sample of 100 individuals:</t>
  </si>
  <si>
    <t>WEIGHTS</t>
  </si>
  <si>
    <t>1. Quartiles: Calculate the first quartile (Q1), median (Q2), and third quartile (Q3) of the weight distribution.</t>
  </si>
  <si>
    <t>2. Percentiles: Calculate the 15th percentile, 50th percentile, and 85th percentile of the weight distribution.</t>
  </si>
  <si>
    <t>15th percentile</t>
  </si>
  <si>
    <t>50th percentile</t>
  </si>
  <si>
    <t>85th percentile</t>
  </si>
  <si>
    <t>3. Interpretation: Based on the quartiles and percentiles, what can be inferred about the weight distribution of the individuals?</t>
  </si>
  <si>
    <t>Q3.</t>
  </si>
  <si>
    <t>Let's consider the purchase amounts (in dollars) of a sample of 150 customers:</t>
  </si>
  <si>
    <t>PURCHASE AMOUNTS</t>
  </si>
  <si>
    <t>1. Quartiles: Calculate the first quartile (Q1), median (Q2), and third quartile (Q3) of the purchase amount distribution.</t>
  </si>
  <si>
    <t>2. Percentiles: Calculate the 20th percentile, 40th percentile, and 80th percentile of the purchase amount distribution.</t>
  </si>
  <si>
    <t>20th PERCENTILE</t>
  </si>
  <si>
    <t>40th PERCENTILE</t>
  </si>
  <si>
    <t>80th PERCENTILE</t>
  </si>
  <si>
    <t>3. Interpretation: Based on the quartiles and percentiles, what can be inferred about the spending patterns of the customers?</t>
  </si>
  <si>
    <t>ASNWER:</t>
  </si>
  <si>
    <t>Q4</t>
  </si>
  <si>
    <t>Let's consider the commute times (in minutes) of a sample of 250 employees:</t>
  </si>
  <si>
    <t>COMMUTE TIMES</t>
  </si>
  <si>
    <t>1. Quartiles: Calculate the first quartile (Q1), median (Q2), and third quartile (Q3) of the commute time distribution.</t>
  </si>
  <si>
    <t>2. Percentiles: Calculate the 30th percentile, 50th percentile, and 70th percentile of the commute time distribution.</t>
  </si>
  <si>
    <t>30th PERCENTILE</t>
  </si>
  <si>
    <t>50th PERCENTILE</t>
  </si>
  <si>
    <t>70th PERCENTILE</t>
  </si>
  <si>
    <t>3. Interpretation: Based on the quartiles and percentiles, what can be inferred about the average commute time of the employees?</t>
  </si>
  <si>
    <t>Q5.</t>
  </si>
  <si>
    <t xml:space="preserve">Data: </t>
  </si>
  <si>
    <t>Let's consider the defect rates (in percentage) for a sample of 300 products</t>
  </si>
  <si>
    <t>DEFECT RATES</t>
  </si>
  <si>
    <t>1. Quartiles: Calculate the first quartile (Q1), median (Q2), and third quartile (Q3) of the defect rate distribution.</t>
  </si>
  <si>
    <t>2. Percentiles: Calculate the 25th percentile, 50th percentile, and 75th percentile of the defect rate distribution.</t>
  </si>
  <si>
    <t>3. Interpretation: Based on the quartiles and percentiles, what can be inferred about the quality of the products?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</si>
</sst>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210D-D357-46CC-986B-4BFDEE232991}">
  <dimension ref="A1:Y177"/>
  <sheetViews>
    <sheetView tabSelected="1" topLeftCell="A153" workbookViewId="0">
      <selection activeCell="Q172" sqref="Q172"/>
    </sheetView>
  </sheetViews>
  <sheetFormatPr defaultRowHeight="14.4" x14ac:dyDescent="0.3"/>
  <cols>
    <col min="3" max="3" width="15.21875" bestFit="1" customWidth="1"/>
  </cols>
  <sheetData>
    <row r="1" spans="1:24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3" t="s">
        <v>1</v>
      </c>
    </row>
    <row r="4" spans="1:24" x14ac:dyDescent="0.3">
      <c r="B4" t="s">
        <v>2</v>
      </c>
    </row>
    <row r="5" spans="1:24" x14ac:dyDescent="0.3">
      <c r="B5" t="s">
        <v>3</v>
      </c>
    </row>
    <row r="6" spans="1:24" x14ac:dyDescent="0.3">
      <c r="B6" s="6" t="s">
        <v>6</v>
      </c>
      <c r="C6" s="6"/>
      <c r="D6" s="6"/>
      <c r="E6" s="6"/>
      <c r="F6" s="6"/>
      <c r="G6" s="6"/>
      <c r="H6" s="6"/>
      <c r="I6" s="6"/>
      <c r="J6" s="6"/>
      <c r="K6" s="6"/>
    </row>
    <row r="7" spans="1:24" x14ac:dyDescent="0.3">
      <c r="B7" s="5">
        <v>40</v>
      </c>
      <c r="C7" s="5">
        <v>45</v>
      </c>
      <c r="D7" s="5">
        <v>50</v>
      </c>
      <c r="E7" s="5">
        <v>55</v>
      </c>
      <c r="F7" s="5">
        <v>60</v>
      </c>
      <c r="G7" s="5">
        <v>62</v>
      </c>
      <c r="H7" s="5">
        <v>65</v>
      </c>
      <c r="I7" s="5">
        <v>68</v>
      </c>
      <c r="J7" s="5">
        <v>70</v>
      </c>
      <c r="K7" s="5">
        <v>72</v>
      </c>
    </row>
    <row r="8" spans="1:24" x14ac:dyDescent="0.3">
      <c r="B8" s="5">
        <v>75</v>
      </c>
      <c r="C8" s="5">
        <v>78</v>
      </c>
      <c r="D8" s="5">
        <v>80</v>
      </c>
      <c r="E8" s="5">
        <v>82</v>
      </c>
      <c r="F8" s="5">
        <v>85</v>
      </c>
      <c r="G8" s="5">
        <v>88</v>
      </c>
      <c r="H8" s="5">
        <v>90</v>
      </c>
      <c r="I8" s="5">
        <v>92</v>
      </c>
      <c r="J8" s="5">
        <v>95</v>
      </c>
      <c r="K8" s="5">
        <v>100</v>
      </c>
    </row>
    <row r="9" spans="1:24" x14ac:dyDescent="0.3">
      <c r="B9" s="5">
        <v>105</v>
      </c>
      <c r="C9" s="5">
        <v>110</v>
      </c>
      <c r="D9" s="5">
        <v>115</v>
      </c>
      <c r="E9" s="5">
        <v>120</v>
      </c>
      <c r="F9" s="5">
        <v>125</v>
      </c>
      <c r="G9" s="5">
        <v>130</v>
      </c>
      <c r="H9" s="5">
        <v>135</v>
      </c>
      <c r="I9" s="5">
        <v>140</v>
      </c>
      <c r="J9" s="5">
        <v>145</v>
      </c>
      <c r="K9" s="5">
        <v>150</v>
      </c>
    </row>
    <row r="10" spans="1:24" x14ac:dyDescent="0.3">
      <c r="B10" s="5">
        <v>155</v>
      </c>
      <c r="C10" s="5">
        <v>160</v>
      </c>
      <c r="D10" s="5">
        <v>165</v>
      </c>
      <c r="E10" s="5">
        <v>170</v>
      </c>
      <c r="F10" s="5">
        <v>175</v>
      </c>
      <c r="G10" s="5">
        <v>180</v>
      </c>
      <c r="H10" s="5">
        <v>185</v>
      </c>
      <c r="I10" s="5">
        <v>190</v>
      </c>
      <c r="J10" s="5">
        <v>195</v>
      </c>
      <c r="K10" s="5">
        <v>200</v>
      </c>
    </row>
    <row r="11" spans="1:24" x14ac:dyDescent="0.3">
      <c r="B11" s="5">
        <v>205</v>
      </c>
      <c r="C11" s="5">
        <v>210</v>
      </c>
      <c r="D11" s="5">
        <v>215</v>
      </c>
      <c r="E11" s="5">
        <v>220</v>
      </c>
      <c r="F11" s="5">
        <v>225</v>
      </c>
      <c r="G11" s="5">
        <v>230</v>
      </c>
      <c r="H11" s="5">
        <v>235</v>
      </c>
      <c r="I11" s="5">
        <v>240</v>
      </c>
      <c r="J11" s="5">
        <v>245</v>
      </c>
      <c r="K11" s="5">
        <v>250</v>
      </c>
    </row>
    <row r="12" spans="1:24" x14ac:dyDescent="0.3">
      <c r="B12" s="5">
        <v>255</v>
      </c>
      <c r="C12" s="5">
        <v>260</v>
      </c>
      <c r="D12" s="5">
        <v>265</v>
      </c>
      <c r="E12" s="5">
        <v>270</v>
      </c>
      <c r="F12" s="5">
        <v>275</v>
      </c>
      <c r="G12" s="5">
        <v>280</v>
      </c>
      <c r="H12" s="5">
        <v>285</v>
      </c>
      <c r="I12" s="5">
        <v>290</v>
      </c>
      <c r="J12" s="5">
        <v>295</v>
      </c>
      <c r="K12" s="5">
        <v>300</v>
      </c>
    </row>
    <row r="13" spans="1:24" x14ac:dyDescent="0.3">
      <c r="B13" s="5">
        <v>305</v>
      </c>
      <c r="C13" s="5">
        <v>310</v>
      </c>
      <c r="D13" s="5">
        <v>315</v>
      </c>
      <c r="E13" s="5">
        <v>320</v>
      </c>
      <c r="F13" s="5">
        <v>325</v>
      </c>
      <c r="G13" s="5">
        <v>330</v>
      </c>
      <c r="H13" s="5">
        <v>335</v>
      </c>
      <c r="I13" s="5">
        <v>340</v>
      </c>
      <c r="J13" s="5">
        <v>345</v>
      </c>
      <c r="K13" s="5">
        <v>350</v>
      </c>
    </row>
    <row r="14" spans="1:24" x14ac:dyDescent="0.3">
      <c r="B14" s="5">
        <v>355</v>
      </c>
      <c r="C14" s="5">
        <v>360</v>
      </c>
      <c r="D14" s="5">
        <v>365</v>
      </c>
      <c r="E14" s="5">
        <v>370</v>
      </c>
      <c r="F14" s="5">
        <v>375</v>
      </c>
      <c r="G14" s="5">
        <v>380</v>
      </c>
      <c r="H14" s="5">
        <v>385</v>
      </c>
      <c r="I14" s="5">
        <v>390</v>
      </c>
      <c r="J14" s="5">
        <v>395</v>
      </c>
      <c r="K14" s="5">
        <v>400</v>
      </c>
    </row>
    <row r="15" spans="1:24" x14ac:dyDescent="0.3">
      <c r="B15" s="5">
        <v>405</v>
      </c>
      <c r="C15" s="5">
        <v>410</v>
      </c>
      <c r="D15" s="5">
        <v>415</v>
      </c>
      <c r="E15" s="5">
        <v>420</v>
      </c>
      <c r="F15" s="5">
        <v>425</v>
      </c>
      <c r="G15" s="5">
        <v>430</v>
      </c>
      <c r="H15" s="5">
        <v>435</v>
      </c>
      <c r="I15" s="5">
        <v>440</v>
      </c>
      <c r="J15" s="5">
        <v>445</v>
      </c>
      <c r="K15" s="5">
        <v>450</v>
      </c>
    </row>
    <row r="16" spans="1:24" x14ac:dyDescent="0.3">
      <c r="B16" s="5">
        <v>455</v>
      </c>
      <c r="C16" s="5">
        <v>460</v>
      </c>
      <c r="D16" s="5">
        <v>465</v>
      </c>
      <c r="E16" s="5">
        <v>470</v>
      </c>
      <c r="F16" s="5">
        <v>475</v>
      </c>
      <c r="G16" s="5">
        <v>480</v>
      </c>
      <c r="H16" s="5">
        <v>485</v>
      </c>
      <c r="I16" s="5">
        <v>490</v>
      </c>
      <c r="J16" s="5">
        <v>495</v>
      </c>
      <c r="K16" s="5">
        <v>500</v>
      </c>
    </row>
    <row r="18" spans="1:24" x14ac:dyDescent="0.3">
      <c r="B18" t="s">
        <v>4</v>
      </c>
    </row>
    <row r="20" spans="1:24" x14ac:dyDescent="0.3">
      <c r="B20" t="s">
        <v>5</v>
      </c>
    </row>
    <row r="21" spans="1:24" ht="15" thickBot="1" x14ac:dyDescent="0.35"/>
    <row r="22" spans="1:24" x14ac:dyDescent="0.3">
      <c r="B22" s="7" t="s">
        <v>7</v>
      </c>
      <c r="C22" s="8" t="s">
        <v>8</v>
      </c>
      <c r="D22" s="9">
        <f>QUARTILE(B7:K16,1)</f>
        <v>128.75</v>
      </c>
    </row>
    <row r="23" spans="1:24" x14ac:dyDescent="0.3">
      <c r="B23" s="10"/>
      <c r="C23" s="5" t="s">
        <v>9</v>
      </c>
      <c r="D23" s="11">
        <f>MEDIAN(B7:K16)</f>
        <v>252.5</v>
      </c>
    </row>
    <row r="24" spans="1:24" ht="15" thickBot="1" x14ac:dyDescent="0.35">
      <c r="B24" s="12"/>
      <c r="C24" s="13" t="s">
        <v>10</v>
      </c>
      <c r="D24" s="14">
        <f>QUARTILE(B7:K16,3)</f>
        <v>376.25</v>
      </c>
    </row>
    <row r="25" spans="1:2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B27" t="s">
        <v>11</v>
      </c>
    </row>
    <row r="28" spans="1:24" ht="15" thickBot="1" x14ac:dyDescent="0.35"/>
    <row r="29" spans="1:24" x14ac:dyDescent="0.3">
      <c r="B29" s="7" t="s">
        <v>7</v>
      </c>
      <c r="C29" s="8" t="s">
        <v>12</v>
      </c>
      <c r="D29" s="9">
        <f>PERCENTILE(B7:K16,0.1)</f>
        <v>74.7</v>
      </c>
    </row>
    <row r="30" spans="1:24" x14ac:dyDescent="0.3">
      <c r="B30" s="10"/>
      <c r="C30" s="5" t="s">
        <v>13</v>
      </c>
      <c r="D30" s="11">
        <f>PERCENTILE(B7:K16,0.25)</f>
        <v>128.75</v>
      </c>
    </row>
    <row r="31" spans="1:24" x14ac:dyDescent="0.3">
      <c r="B31" s="10"/>
      <c r="C31" s="5" t="s">
        <v>14</v>
      </c>
      <c r="D31" s="11">
        <f>PERCENTILE(B7:K16,0.75)</f>
        <v>376.25</v>
      </c>
    </row>
    <row r="32" spans="1:24" ht="15" thickBot="1" x14ac:dyDescent="0.35">
      <c r="B32" s="12"/>
      <c r="C32" s="13" t="s">
        <v>15</v>
      </c>
      <c r="D32" s="14">
        <f>PERCENTILE(B7:K16,0.9)</f>
        <v>450.50000000000006</v>
      </c>
    </row>
    <row r="34" spans="1:23" x14ac:dyDescent="0.3">
      <c r="B34" t="s">
        <v>16</v>
      </c>
    </row>
    <row r="36" spans="1:23" x14ac:dyDescent="0.3">
      <c r="B36" t="s">
        <v>7</v>
      </c>
    </row>
    <row r="38" spans="1:2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t="s">
        <v>17</v>
      </c>
    </row>
    <row r="41" spans="1:23" x14ac:dyDescent="0.3">
      <c r="B41" t="s">
        <v>2</v>
      </c>
    </row>
    <row r="42" spans="1:23" x14ac:dyDescent="0.3">
      <c r="B42" t="s">
        <v>18</v>
      </c>
    </row>
    <row r="43" spans="1:23" x14ac:dyDescent="0.3">
      <c r="B43" s="6" t="s">
        <v>19</v>
      </c>
      <c r="C43" s="6"/>
      <c r="D43" s="6"/>
      <c r="E43" s="6"/>
      <c r="F43" s="6"/>
      <c r="G43" s="6"/>
      <c r="H43" s="6"/>
      <c r="I43" s="6"/>
      <c r="J43" s="6"/>
      <c r="K43" s="6"/>
    </row>
    <row r="44" spans="1:23" x14ac:dyDescent="0.3">
      <c r="B44" s="5">
        <v>55</v>
      </c>
      <c r="C44" s="5">
        <v>60</v>
      </c>
      <c r="D44" s="5">
        <v>62</v>
      </c>
      <c r="E44" s="5">
        <v>65</v>
      </c>
      <c r="F44" s="5">
        <v>68</v>
      </c>
      <c r="G44" s="5">
        <v>70</v>
      </c>
      <c r="H44" s="5">
        <v>72</v>
      </c>
      <c r="I44" s="5">
        <v>75</v>
      </c>
      <c r="J44" s="5">
        <v>78</v>
      </c>
      <c r="K44" s="5">
        <v>80</v>
      </c>
    </row>
    <row r="45" spans="1:23" x14ac:dyDescent="0.3">
      <c r="B45" s="5">
        <v>82</v>
      </c>
      <c r="C45" s="5">
        <v>85</v>
      </c>
      <c r="D45" s="5">
        <v>88</v>
      </c>
      <c r="E45" s="5">
        <v>90</v>
      </c>
      <c r="F45" s="5">
        <v>92</v>
      </c>
      <c r="G45" s="5">
        <v>95</v>
      </c>
      <c r="H45" s="5">
        <v>100</v>
      </c>
      <c r="I45" s="5">
        <v>105</v>
      </c>
      <c r="J45" s="5">
        <v>110</v>
      </c>
      <c r="K45" s="5">
        <v>115</v>
      </c>
    </row>
    <row r="46" spans="1:23" x14ac:dyDescent="0.3">
      <c r="B46" s="5">
        <v>120</v>
      </c>
      <c r="C46" s="5">
        <v>125</v>
      </c>
      <c r="D46" s="5">
        <v>130</v>
      </c>
      <c r="E46" s="5">
        <v>135</v>
      </c>
      <c r="F46" s="5">
        <v>140</v>
      </c>
      <c r="G46" s="5">
        <v>145</v>
      </c>
      <c r="H46" s="5">
        <v>150</v>
      </c>
      <c r="I46" s="5">
        <v>155</v>
      </c>
      <c r="J46" s="5">
        <v>160</v>
      </c>
      <c r="K46" s="5">
        <v>165</v>
      </c>
    </row>
    <row r="47" spans="1:23" x14ac:dyDescent="0.3">
      <c r="B47" s="5">
        <v>170</v>
      </c>
      <c r="C47" s="5">
        <v>175</v>
      </c>
      <c r="D47" s="5">
        <v>180</v>
      </c>
      <c r="E47" s="5">
        <v>185</v>
      </c>
      <c r="F47" s="5">
        <v>190</v>
      </c>
      <c r="G47" s="5">
        <v>195</v>
      </c>
      <c r="H47" s="5">
        <v>200</v>
      </c>
      <c r="I47" s="5">
        <v>205</v>
      </c>
      <c r="J47" s="5">
        <v>210</v>
      </c>
      <c r="K47" s="5">
        <v>215</v>
      </c>
    </row>
    <row r="48" spans="1:23" x14ac:dyDescent="0.3">
      <c r="B48" s="5">
        <v>220</v>
      </c>
      <c r="C48" s="5">
        <v>225</v>
      </c>
      <c r="D48" s="5">
        <v>230</v>
      </c>
      <c r="E48" s="5">
        <v>235</v>
      </c>
      <c r="F48" s="5">
        <v>240</v>
      </c>
      <c r="G48" s="5">
        <v>245</v>
      </c>
      <c r="H48" s="5">
        <v>250</v>
      </c>
      <c r="I48" s="5">
        <v>255</v>
      </c>
      <c r="J48" s="5">
        <v>260</v>
      </c>
      <c r="K48" s="5">
        <v>265</v>
      </c>
    </row>
    <row r="49" spans="2:11" x14ac:dyDescent="0.3">
      <c r="B49" s="5">
        <v>270</v>
      </c>
      <c r="C49" s="5">
        <v>275</v>
      </c>
      <c r="D49" s="5">
        <v>280</v>
      </c>
      <c r="E49" s="5">
        <v>285</v>
      </c>
      <c r="F49" s="5">
        <v>290</v>
      </c>
      <c r="G49" s="5">
        <v>295</v>
      </c>
      <c r="H49" s="5">
        <v>300</v>
      </c>
      <c r="I49" s="5">
        <v>305</v>
      </c>
      <c r="J49" s="5">
        <v>310</v>
      </c>
      <c r="K49" s="5">
        <v>315</v>
      </c>
    </row>
    <row r="50" spans="2:11" x14ac:dyDescent="0.3">
      <c r="B50" s="5">
        <v>320</v>
      </c>
      <c r="C50" s="5">
        <v>325</v>
      </c>
      <c r="D50" s="5">
        <v>330</v>
      </c>
      <c r="E50" s="5">
        <v>335</v>
      </c>
      <c r="F50" s="5">
        <v>340</v>
      </c>
      <c r="G50" s="5">
        <v>345</v>
      </c>
      <c r="H50" s="5">
        <v>350</v>
      </c>
      <c r="I50" s="5">
        <v>355</v>
      </c>
      <c r="J50" s="5">
        <v>360</v>
      </c>
      <c r="K50" s="5">
        <v>365</v>
      </c>
    </row>
    <row r="51" spans="2:11" x14ac:dyDescent="0.3">
      <c r="B51" s="5">
        <v>370</v>
      </c>
      <c r="C51" s="5">
        <v>375</v>
      </c>
      <c r="D51" s="5">
        <v>380</v>
      </c>
      <c r="E51" s="5">
        <v>385</v>
      </c>
      <c r="F51" s="5">
        <v>390</v>
      </c>
      <c r="G51" s="5">
        <v>395</v>
      </c>
      <c r="H51" s="5">
        <v>400</v>
      </c>
      <c r="I51" s="5">
        <v>405</v>
      </c>
      <c r="J51" s="5">
        <v>410</v>
      </c>
      <c r="K51" s="5">
        <v>415</v>
      </c>
    </row>
    <row r="52" spans="2:11" x14ac:dyDescent="0.3">
      <c r="B52" s="5">
        <v>420</v>
      </c>
      <c r="C52" s="5">
        <v>425</v>
      </c>
      <c r="D52" s="5">
        <v>430</v>
      </c>
      <c r="E52" s="5">
        <v>435</v>
      </c>
      <c r="F52" s="5">
        <v>440</v>
      </c>
      <c r="G52" s="5">
        <v>445</v>
      </c>
      <c r="H52" s="5">
        <v>450</v>
      </c>
      <c r="I52" s="5">
        <v>455</v>
      </c>
      <c r="J52" s="5">
        <v>460</v>
      </c>
      <c r="K52" s="5">
        <v>465</v>
      </c>
    </row>
    <row r="53" spans="2:11" x14ac:dyDescent="0.3">
      <c r="B53" s="5">
        <v>470</v>
      </c>
      <c r="C53" s="5">
        <v>475</v>
      </c>
      <c r="D53" s="5">
        <v>480</v>
      </c>
      <c r="E53" s="5">
        <v>485</v>
      </c>
      <c r="F53" s="5">
        <v>490</v>
      </c>
      <c r="G53" s="5">
        <v>495</v>
      </c>
      <c r="H53" s="5">
        <v>500</v>
      </c>
      <c r="I53" s="5">
        <v>505</v>
      </c>
      <c r="J53" s="5">
        <v>510</v>
      </c>
      <c r="K53" s="5">
        <v>515</v>
      </c>
    </row>
    <row r="55" spans="2:11" x14ac:dyDescent="0.3">
      <c r="B55" t="s">
        <v>4</v>
      </c>
    </row>
    <row r="57" spans="2:11" x14ac:dyDescent="0.3">
      <c r="B57" t="s">
        <v>20</v>
      </c>
    </row>
    <row r="58" spans="2:11" ht="15" thickBot="1" x14ac:dyDescent="0.35"/>
    <row r="59" spans="2:11" x14ac:dyDescent="0.3">
      <c r="B59" s="7" t="s">
        <v>7</v>
      </c>
      <c r="C59" s="8" t="s">
        <v>8</v>
      </c>
      <c r="D59" s="9">
        <f>QUARTILE(B44:K53,1)</f>
        <v>143.75</v>
      </c>
    </row>
    <row r="60" spans="2:11" x14ac:dyDescent="0.3">
      <c r="B60" s="10"/>
      <c r="C60" s="5" t="s">
        <v>9</v>
      </c>
      <c r="D60" s="11">
        <f>MEDIAN(B44:K53)</f>
        <v>267.5</v>
      </c>
    </row>
    <row r="61" spans="2:11" ht="15" thickBot="1" x14ac:dyDescent="0.35">
      <c r="B61" s="12"/>
      <c r="C61" s="13" t="s">
        <v>10</v>
      </c>
      <c r="D61" s="14">
        <f>QUARTILE(B44:K53,3)</f>
        <v>391.25</v>
      </c>
    </row>
    <row r="63" spans="2:11" x14ac:dyDescent="0.3">
      <c r="B63" t="s">
        <v>21</v>
      </c>
    </row>
    <row r="64" spans="2:11" ht="15" thickBot="1" x14ac:dyDescent="0.35"/>
    <row r="65" spans="1:23" x14ac:dyDescent="0.3">
      <c r="B65" s="7" t="s">
        <v>7</v>
      </c>
      <c r="C65" s="19" t="s">
        <v>22</v>
      </c>
      <c r="D65" s="15">
        <f>PERCENTILE(B44:K53,0.15)</f>
        <v>94.55</v>
      </c>
    </row>
    <row r="66" spans="1:23" x14ac:dyDescent="0.3">
      <c r="B66" s="10"/>
      <c r="C66" s="4" t="s">
        <v>23</v>
      </c>
      <c r="D66" s="16">
        <f>PERCENTILE(B44:K53,0.5)</f>
        <v>267.5</v>
      </c>
    </row>
    <row r="67" spans="1:23" ht="15" thickBot="1" x14ac:dyDescent="0.35">
      <c r="B67" s="12"/>
      <c r="C67" s="17" t="s">
        <v>24</v>
      </c>
      <c r="D67" s="18">
        <f>PERCENTILE(B44:K53,0.85)</f>
        <v>440.74999999999994</v>
      </c>
    </row>
    <row r="69" spans="1:23" x14ac:dyDescent="0.3">
      <c r="B69" t="s">
        <v>25</v>
      </c>
    </row>
    <row r="71" spans="1:23" x14ac:dyDescent="0.3">
      <c r="B71" t="s">
        <v>7</v>
      </c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t="s">
        <v>26</v>
      </c>
    </row>
    <row r="76" spans="1:23" x14ac:dyDescent="0.3">
      <c r="B76" t="s">
        <v>2</v>
      </c>
    </row>
    <row r="77" spans="1:23" x14ac:dyDescent="0.3">
      <c r="B77" t="s">
        <v>27</v>
      </c>
    </row>
    <row r="78" spans="1:23" x14ac:dyDescent="0.3">
      <c r="B78" s="6" t="s">
        <v>28</v>
      </c>
      <c r="C78" s="6"/>
      <c r="D78" s="6"/>
      <c r="E78" s="6"/>
      <c r="F78" s="6"/>
      <c r="G78" s="6"/>
      <c r="H78" s="6"/>
      <c r="I78" s="6"/>
      <c r="J78" s="6"/>
      <c r="K78" s="6"/>
    </row>
    <row r="79" spans="1:23" x14ac:dyDescent="0.3">
      <c r="B79" s="5">
        <v>20</v>
      </c>
      <c r="C79" s="5">
        <v>25</v>
      </c>
      <c r="D79" s="5">
        <v>30</v>
      </c>
      <c r="E79" s="5">
        <v>35</v>
      </c>
      <c r="F79" s="5">
        <v>40</v>
      </c>
      <c r="G79" s="5">
        <v>45</v>
      </c>
      <c r="H79" s="5">
        <v>50</v>
      </c>
      <c r="I79" s="5">
        <v>55</v>
      </c>
      <c r="J79" s="5">
        <v>60</v>
      </c>
      <c r="K79" s="5">
        <v>65</v>
      </c>
    </row>
    <row r="80" spans="1:23" x14ac:dyDescent="0.3">
      <c r="B80" s="5">
        <v>70</v>
      </c>
      <c r="C80" s="5">
        <v>75</v>
      </c>
      <c r="D80" s="5">
        <v>80</v>
      </c>
      <c r="E80" s="5">
        <v>85</v>
      </c>
      <c r="F80" s="5">
        <v>90</v>
      </c>
      <c r="G80" s="5">
        <v>95</v>
      </c>
      <c r="H80" s="5">
        <v>100</v>
      </c>
      <c r="I80" s="5">
        <v>105</v>
      </c>
      <c r="J80" s="5">
        <v>110</v>
      </c>
      <c r="K80" s="5">
        <v>115</v>
      </c>
    </row>
    <row r="81" spans="2:11" x14ac:dyDescent="0.3">
      <c r="B81" s="5">
        <v>120</v>
      </c>
      <c r="C81" s="5">
        <v>125</v>
      </c>
      <c r="D81" s="5">
        <v>130</v>
      </c>
      <c r="E81" s="5">
        <v>135</v>
      </c>
      <c r="F81" s="5">
        <v>140</v>
      </c>
      <c r="G81" s="5">
        <v>145</v>
      </c>
      <c r="H81" s="5">
        <v>150</v>
      </c>
      <c r="I81" s="5">
        <v>155</v>
      </c>
      <c r="J81" s="5">
        <v>160</v>
      </c>
      <c r="K81" s="5">
        <v>165</v>
      </c>
    </row>
    <row r="82" spans="2:11" x14ac:dyDescent="0.3">
      <c r="B82" s="5">
        <v>170</v>
      </c>
      <c r="C82" s="5">
        <v>175</v>
      </c>
      <c r="D82" s="5">
        <v>180</v>
      </c>
      <c r="E82" s="5">
        <v>185</v>
      </c>
      <c r="F82" s="5">
        <v>190</v>
      </c>
      <c r="G82" s="5">
        <v>195</v>
      </c>
      <c r="H82" s="5">
        <v>200</v>
      </c>
      <c r="I82" s="5">
        <v>205</v>
      </c>
      <c r="J82" s="5">
        <v>210</v>
      </c>
      <c r="K82" s="5">
        <v>215</v>
      </c>
    </row>
    <row r="83" spans="2:11" x14ac:dyDescent="0.3">
      <c r="B83" s="5">
        <v>220</v>
      </c>
      <c r="C83" s="5">
        <v>225</v>
      </c>
      <c r="D83" s="5">
        <v>230</v>
      </c>
      <c r="E83" s="5">
        <v>235</v>
      </c>
      <c r="F83" s="5">
        <v>240</v>
      </c>
      <c r="G83" s="5">
        <v>245</v>
      </c>
      <c r="H83" s="5">
        <v>250</v>
      </c>
      <c r="I83" s="5">
        <v>255</v>
      </c>
      <c r="J83" s="5">
        <v>260</v>
      </c>
      <c r="K83" s="5">
        <v>265</v>
      </c>
    </row>
    <row r="84" spans="2:11" x14ac:dyDescent="0.3">
      <c r="B84" s="5">
        <v>270</v>
      </c>
      <c r="C84" s="5">
        <v>275</v>
      </c>
      <c r="D84" s="5">
        <v>280</v>
      </c>
      <c r="E84" s="5">
        <v>285</v>
      </c>
      <c r="F84" s="5">
        <v>290</v>
      </c>
      <c r="G84" s="5">
        <v>295</v>
      </c>
      <c r="H84" s="5">
        <v>300</v>
      </c>
      <c r="I84" s="5">
        <v>305</v>
      </c>
      <c r="J84" s="5">
        <v>310</v>
      </c>
      <c r="K84" s="5">
        <v>315</v>
      </c>
    </row>
    <row r="85" spans="2:11" x14ac:dyDescent="0.3">
      <c r="B85" s="5">
        <v>320</v>
      </c>
      <c r="C85" s="5">
        <v>325</v>
      </c>
      <c r="D85" s="5">
        <v>330</v>
      </c>
      <c r="E85" s="5">
        <v>335</v>
      </c>
      <c r="F85" s="5">
        <v>340</v>
      </c>
      <c r="G85" s="5">
        <v>345</v>
      </c>
      <c r="H85" s="5">
        <v>350</v>
      </c>
      <c r="I85" s="5">
        <v>355</v>
      </c>
      <c r="J85" s="5">
        <v>360</v>
      </c>
      <c r="K85" s="5">
        <v>365</v>
      </c>
    </row>
    <row r="86" spans="2:11" x14ac:dyDescent="0.3">
      <c r="B86" s="5">
        <v>370</v>
      </c>
      <c r="C86" s="5">
        <v>375</v>
      </c>
      <c r="D86" s="5">
        <v>380</v>
      </c>
      <c r="E86" s="5">
        <v>385</v>
      </c>
      <c r="F86" s="5">
        <v>390</v>
      </c>
      <c r="G86" s="5">
        <v>395</v>
      </c>
      <c r="H86" s="5">
        <v>400</v>
      </c>
      <c r="I86" s="5">
        <v>405</v>
      </c>
      <c r="J86" s="5">
        <v>410</v>
      </c>
      <c r="K86" s="5">
        <v>415</v>
      </c>
    </row>
    <row r="87" spans="2:11" x14ac:dyDescent="0.3">
      <c r="B87" s="5">
        <v>420</v>
      </c>
      <c r="C87" s="5">
        <v>425</v>
      </c>
      <c r="D87" s="5">
        <v>430</v>
      </c>
      <c r="E87" s="5">
        <v>435</v>
      </c>
      <c r="F87" s="5">
        <v>440</v>
      </c>
      <c r="G87" s="5">
        <v>445</v>
      </c>
      <c r="H87" s="5">
        <v>450</v>
      </c>
      <c r="I87" s="5">
        <v>455</v>
      </c>
      <c r="J87" s="5">
        <v>460</v>
      </c>
      <c r="K87" s="5">
        <v>465</v>
      </c>
    </row>
    <row r="88" spans="2:11" x14ac:dyDescent="0.3">
      <c r="B88" s="5">
        <v>470</v>
      </c>
      <c r="C88" s="5">
        <v>475</v>
      </c>
      <c r="D88" s="5">
        <v>480</v>
      </c>
      <c r="E88" s="5">
        <v>485</v>
      </c>
      <c r="F88" s="5">
        <v>490</v>
      </c>
      <c r="G88" s="5">
        <v>495</v>
      </c>
      <c r="H88" s="5">
        <v>500</v>
      </c>
      <c r="I88" s="5">
        <v>505</v>
      </c>
      <c r="J88" s="5">
        <v>510</v>
      </c>
      <c r="K88" s="5">
        <v>515</v>
      </c>
    </row>
    <row r="89" spans="2:11" x14ac:dyDescent="0.3">
      <c r="B89" s="5">
        <v>520</v>
      </c>
      <c r="C89" s="5">
        <v>525</v>
      </c>
      <c r="D89" s="5">
        <v>530</v>
      </c>
      <c r="E89" s="5">
        <v>535</v>
      </c>
      <c r="F89" s="5">
        <v>540</v>
      </c>
      <c r="G89" s="5">
        <v>545</v>
      </c>
      <c r="H89" s="5">
        <v>550</v>
      </c>
      <c r="I89" s="5">
        <v>555</v>
      </c>
      <c r="J89" s="5">
        <v>560</v>
      </c>
      <c r="K89" s="5">
        <v>565</v>
      </c>
    </row>
    <row r="91" spans="2:11" x14ac:dyDescent="0.3">
      <c r="B91" t="s">
        <v>29</v>
      </c>
    </row>
    <row r="92" spans="2:11" ht="15" thickBot="1" x14ac:dyDescent="0.35"/>
    <row r="93" spans="2:11" x14ac:dyDescent="0.3">
      <c r="B93" s="7" t="s">
        <v>7</v>
      </c>
      <c r="C93" s="8" t="s">
        <v>8</v>
      </c>
      <c r="D93" s="9">
        <f>QUARTILE(B79:K89,1)</f>
        <v>156.25</v>
      </c>
    </row>
    <row r="94" spans="2:11" x14ac:dyDescent="0.3">
      <c r="B94" s="10"/>
      <c r="C94" s="5" t="s">
        <v>9</v>
      </c>
      <c r="D94" s="11">
        <f>MEDIAN(B79:K89)</f>
        <v>292.5</v>
      </c>
    </row>
    <row r="95" spans="2:11" ht="15" thickBot="1" x14ac:dyDescent="0.35">
      <c r="B95" s="12"/>
      <c r="C95" s="13" t="s">
        <v>10</v>
      </c>
      <c r="D95" s="14">
        <f>QUARTILE(B79:K89,3)</f>
        <v>428.75</v>
      </c>
    </row>
    <row r="97" spans="1:23" x14ac:dyDescent="0.3">
      <c r="B97" t="s">
        <v>30</v>
      </c>
    </row>
    <row r="98" spans="1:23" ht="15" thickBot="1" x14ac:dyDescent="0.35"/>
    <row r="99" spans="1:23" x14ac:dyDescent="0.3">
      <c r="B99" s="7" t="s">
        <v>7</v>
      </c>
      <c r="C99" s="8" t="s">
        <v>31</v>
      </c>
      <c r="D99" s="9">
        <f>PERCENTILE(B79:K89,0.2)</f>
        <v>129</v>
      </c>
    </row>
    <row r="100" spans="1:23" x14ac:dyDescent="0.3">
      <c r="B100" s="10"/>
      <c r="C100" s="5" t="s">
        <v>32</v>
      </c>
      <c r="D100" s="11">
        <f>PERCENTILE(B79:K89,0.4)</f>
        <v>238</v>
      </c>
    </row>
    <row r="101" spans="1:23" ht="15" thickBot="1" x14ac:dyDescent="0.35">
      <c r="B101" s="12"/>
      <c r="C101" s="13" t="s">
        <v>33</v>
      </c>
      <c r="D101" s="14">
        <f>PERCENTILE(B79:K89,0.8)</f>
        <v>456</v>
      </c>
    </row>
    <row r="103" spans="1:23" x14ac:dyDescent="0.3">
      <c r="B103" t="s">
        <v>34</v>
      </c>
    </row>
    <row r="105" spans="1:23" x14ac:dyDescent="0.3">
      <c r="B105" t="s">
        <v>7</v>
      </c>
    </row>
    <row r="107" spans="1:2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3">
      <c r="A109" t="s">
        <v>36</v>
      </c>
    </row>
    <row r="110" spans="1:23" x14ac:dyDescent="0.3">
      <c r="B110" t="s">
        <v>2</v>
      </c>
    </row>
    <row r="111" spans="1:23" x14ac:dyDescent="0.3">
      <c r="B111" t="s">
        <v>37</v>
      </c>
    </row>
    <row r="112" spans="1:23" x14ac:dyDescent="0.3">
      <c r="B112" s="6" t="s">
        <v>38</v>
      </c>
      <c r="C112" s="6"/>
      <c r="D112" s="6"/>
      <c r="E112" s="6"/>
      <c r="F112" s="6"/>
      <c r="G112" s="6"/>
      <c r="H112" s="6"/>
      <c r="I112" s="6"/>
      <c r="J112" s="6"/>
      <c r="K112" s="6"/>
    </row>
    <row r="113" spans="2:11" x14ac:dyDescent="0.3">
      <c r="B113" s="5">
        <v>15</v>
      </c>
      <c r="C113" s="5">
        <v>20</v>
      </c>
      <c r="D113" s="5">
        <v>25</v>
      </c>
      <c r="E113" s="5">
        <v>30</v>
      </c>
      <c r="F113" s="5">
        <v>35</v>
      </c>
      <c r="G113" s="5">
        <v>40</v>
      </c>
      <c r="H113" s="5">
        <v>45</v>
      </c>
      <c r="I113" s="5">
        <v>50</v>
      </c>
      <c r="J113" s="5">
        <v>55</v>
      </c>
      <c r="K113" s="5">
        <v>60</v>
      </c>
    </row>
    <row r="114" spans="2:11" x14ac:dyDescent="0.3">
      <c r="B114" s="5">
        <v>65</v>
      </c>
      <c r="C114" s="5">
        <v>70</v>
      </c>
      <c r="D114" s="5">
        <v>75</v>
      </c>
      <c r="E114" s="5">
        <v>80</v>
      </c>
      <c r="F114" s="5">
        <v>85</v>
      </c>
      <c r="G114" s="5">
        <v>90</v>
      </c>
      <c r="H114" s="5">
        <v>95</v>
      </c>
      <c r="I114" s="5">
        <v>100</v>
      </c>
      <c r="J114" s="5">
        <v>105</v>
      </c>
      <c r="K114" s="5">
        <v>110</v>
      </c>
    </row>
    <row r="115" spans="2:11" x14ac:dyDescent="0.3">
      <c r="B115" s="5">
        <v>115</v>
      </c>
      <c r="C115" s="5">
        <v>120</v>
      </c>
      <c r="D115" s="5">
        <v>125</v>
      </c>
      <c r="E115" s="5">
        <v>130</v>
      </c>
      <c r="F115" s="5">
        <v>135</v>
      </c>
      <c r="G115" s="5">
        <v>140</v>
      </c>
      <c r="H115" s="5">
        <v>145</v>
      </c>
      <c r="I115" s="5">
        <v>150</v>
      </c>
      <c r="J115" s="5">
        <v>155</v>
      </c>
      <c r="K115" s="5">
        <v>160</v>
      </c>
    </row>
    <row r="116" spans="2:11" x14ac:dyDescent="0.3">
      <c r="B116" s="5">
        <v>165</v>
      </c>
      <c r="C116" s="5">
        <v>170</v>
      </c>
      <c r="D116" s="5">
        <v>175</v>
      </c>
      <c r="E116" s="5">
        <v>180</v>
      </c>
      <c r="F116" s="5">
        <v>185</v>
      </c>
      <c r="G116" s="5">
        <v>190</v>
      </c>
      <c r="H116" s="5">
        <v>195</v>
      </c>
      <c r="I116" s="5">
        <v>200</v>
      </c>
      <c r="J116" s="5">
        <v>205</v>
      </c>
      <c r="K116" s="5">
        <v>210</v>
      </c>
    </row>
    <row r="117" spans="2:11" x14ac:dyDescent="0.3">
      <c r="B117" s="5">
        <v>215</v>
      </c>
      <c r="C117" s="5">
        <v>220</v>
      </c>
      <c r="D117" s="5">
        <v>225</v>
      </c>
      <c r="E117" s="5">
        <v>230</v>
      </c>
      <c r="F117" s="5">
        <v>235</v>
      </c>
      <c r="G117" s="5">
        <v>240</v>
      </c>
      <c r="H117" s="5">
        <v>245</v>
      </c>
      <c r="I117" s="5">
        <v>250</v>
      </c>
      <c r="J117" s="5">
        <v>255</v>
      </c>
      <c r="K117" s="5">
        <v>260</v>
      </c>
    </row>
    <row r="118" spans="2:11" x14ac:dyDescent="0.3">
      <c r="B118" s="5">
        <v>265</v>
      </c>
      <c r="C118" s="5">
        <v>270</v>
      </c>
      <c r="D118" s="5">
        <v>275</v>
      </c>
      <c r="E118" s="5">
        <v>280</v>
      </c>
      <c r="F118" s="5">
        <v>285</v>
      </c>
      <c r="G118" s="5">
        <v>290</v>
      </c>
      <c r="H118" s="5">
        <v>295</v>
      </c>
      <c r="I118" s="5">
        <v>300</v>
      </c>
      <c r="J118" s="5">
        <v>305</v>
      </c>
      <c r="K118" s="5">
        <v>310</v>
      </c>
    </row>
    <row r="119" spans="2:11" x14ac:dyDescent="0.3">
      <c r="B119" s="5">
        <v>315</v>
      </c>
      <c r="C119" s="5">
        <v>320</v>
      </c>
      <c r="D119" s="5">
        <v>325</v>
      </c>
      <c r="E119" s="5">
        <v>330</v>
      </c>
      <c r="F119" s="5">
        <v>335</v>
      </c>
      <c r="G119" s="5">
        <v>340</v>
      </c>
      <c r="H119" s="5">
        <v>345</v>
      </c>
      <c r="I119" s="5">
        <v>350</v>
      </c>
      <c r="J119" s="5">
        <v>355</v>
      </c>
      <c r="K119" s="5">
        <v>360</v>
      </c>
    </row>
    <row r="120" spans="2:11" x14ac:dyDescent="0.3">
      <c r="B120" s="5">
        <v>365</v>
      </c>
      <c r="C120" s="5">
        <v>370</v>
      </c>
      <c r="D120" s="5">
        <v>375</v>
      </c>
      <c r="E120" s="5">
        <v>380</v>
      </c>
      <c r="F120" s="5">
        <v>385</v>
      </c>
      <c r="G120" s="5">
        <v>390</v>
      </c>
      <c r="H120" s="5">
        <v>395</v>
      </c>
      <c r="I120" s="5">
        <v>400</v>
      </c>
      <c r="J120" s="5">
        <v>405</v>
      </c>
      <c r="K120" s="5">
        <v>410</v>
      </c>
    </row>
    <row r="121" spans="2:11" x14ac:dyDescent="0.3">
      <c r="B121" s="5">
        <v>415</v>
      </c>
      <c r="C121" s="5">
        <v>420</v>
      </c>
      <c r="D121" s="5">
        <v>425</v>
      </c>
      <c r="E121" s="5">
        <v>430</v>
      </c>
      <c r="F121" s="5">
        <v>435</v>
      </c>
      <c r="G121" s="5">
        <v>440</v>
      </c>
      <c r="H121" s="5">
        <v>445</v>
      </c>
      <c r="I121" s="5">
        <v>450</v>
      </c>
      <c r="J121" s="5">
        <v>455</v>
      </c>
      <c r="K121" s="5">
        <v>460</v>
      </c>
    </row>
    <row r="122" spans="2:11" x14ac:dyDescent="0.3">
      <c r="B122" s="5">
        <v>465</v>
      </c>
      <c r="C122" s="5">
        <v>470</v>
      </c>
      <c r="D122" s="5">
        <v>475</v>
      </c>
      <c r="E122" s="5">
        <v>480</v>
      </c>
      <c r="F122" s="5">
        <v>485</v>
      </c>
      <c r="G122" s="5">
        <v>490</v>
      </c>
      <c r="H122" s="5">
        <v>495</v>
      </c>
      <c r="I122" s="5">
        <v>500</v>
      </c>
      <c r="J122" s="5">
        <v>505</v>
      </c>
      <c r="K122" s="5">
        <v>510</v>
      </c>
    </row>
    <row r="123" spans="2:11" x14ac:dyDescent="0.3">
      <c r="B123" s="5">
        <v>515</v>
      </c>
      <c r="C123" s="5">
        <v>520</v>
      </c>
      <c r="D123" s="5">
        <v>525</v>
      </c>
      <c r="E123" s="5">
        <v>530</v>
      </c>
      <c r="F123" s="5">
        <v>535</v>
      </c>
      <c r="G123" s="5">
        <v>540</v>
      </c>
      <c r="H123" s="5">
        <v>545</v>
      </c>
      <c r="I123" s="5">
        <v>550</v>
      </c>
      <c r="J123" s="5">
        <v>555</v>
      </c>
      <c r="K123" s="5">
        <v>560</v>
      </c>
    </row>
    <row r="124" spans="2:11" x14ac:dyDescent="0.3">
      <c r="B124" s="5">
        <v>565</v>
      </c>
      <c r="C124" s="5">
        <v>570</v>
      </c>
      <c r="D124" s="5">
        <v>575</v>
      </c>
      <c r="E124" s="5">
        <v>580</v>
      </c>
      <c r="F124" s="5">
        <v>585</v>
      </c>
      <c r="G124" s="5">
        <v>590</v>
      </c>
      <c r="H124" s="5">
        <v>595</v>
      </c>
      <c r="I124" s="5">
        <v>600</v>
      </c>
      <c r="J124" s="5">
        <v>605</v>
      </c>
      <c r="K124" s="5">
        <v>610</v>
      </c>
    </row>
    <row r="126" spans="2:11" x14ac:dyDescent="0.3">
      <c r="B126" t="s">
        <v>4</v>
      </c>
    </row>
    <row r="128" spans="2:11" x14ac:dyDescent="0.3">
      <c r="B128" t="s">
        <v>39</v>
      </c>
    </row>
    <row r="129" spans="1:25" ht="15" thickBot="1" x14ac:dyDescent="0.35"/>
    <row r="130" spans="1:25" x14ac:dyDescent="0.3">
      <c r="B130" s="7" t="s">
        <v>35</v>
      </c>
      <c r="C130" s="8" t="s">
        <v>8</v>
      </c>
      <c r="D130" s="9">
        <f>QUARTILE(B113:K124,1)</f>
        <v>163.75</v>
      </c>
    </row>
    <row r="131" spans="1:25" x14ac:dyDescent="0.3">
      <c r="B131" s="10"/>
      <c r="C131" s="5" t="s">
        <v>9</v>
      </c>
      <c r="D131" s="11">
        <f>MEDIAN(B113:K124)</f>
        <v>312.5</v>
      </c>
    </row>
    <row r="132" spans="1:25" ht="15" thickBot="1" x14ac:dyDescent="0.35">
      <c r="B132" s="12"/>
      <c r="C132" s="13" t="s">
        <v>10</v>
      </c>
      <c r="D132" s="14">
        <f>QUARTILE(B113:K124,3)</f>
        <v>461.25</v>
      </c>
    </row>
    <row r="134" spans="1:25" x14ac:dyDescent="0.3">
      <c r="B134" t="s">
        <v>40</v>
      </c>
    </row>
    <row r="135" spans="1:25" ht="15" thickBot="1" x14ac:dyDescent="0.35"/>
    <row r="136" spans="1:25" x14ac:dyDescent="0.3">
      <c r="B136" s="7" t="s">
        <v>7</v>
      </c>
      <c r="C136" s="8" t="s">
        <v>41</v>
      </c>
      <c r="D136" s="9">
        <f>PERCENTILE(B113:K124,0.3)</f>
        <v>193.49999999999997</v>
      </c>
    </row>
    <row r="137" spans="1:25" x14ac:dyDescent="0.3">
      <c r="B137" s="10"/>
      <c r="C137" s="5" t="s">
        <v>42</v>
      </c>
      <c r="D137" s="11">
        <f>PERCENTILE(B113:K124,0.5)</f>
        <v>312.5</v>
      </c>
    </row>
    <row r="138" spans="1:25" ht="15" thickBot="1" x14ac:dyDescent="0.35">
      <c r="B138" s="12"/>
      <c r="C138" s="13" t="s">
        <v>43</v>
      </c>
      <c r="D138" s="14">
        <f>PERCENTILE(B113:K124,0.7)</f>
        <v>431.5</v>
      </c>
    </row>
    <row r="140" spans="1:25" x14ac:dyDescent="0.3">
      <c r="B140" t="s">
        <v>44</v>
      </c>
    </row>
    <row r="142" spans="1:25" x14ac:dyDescent="0.3">
      <c r="B142" t="s">
        <v>7</v>
      </c>
    </row>
    <row r="144" spans="1: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3">
      <c r="A146" t="s">
        <v>45</v>
      </c>
    </row>
    <row r="147" spans="1:25" x14ac:dyDescent="0.3">
      <c r="B147" t="s">
        <v>46</v>
      </c>
    </row>
    <row r="148" spans="1:25" x14ac:dyDescent="0.3">
      <c r="B148" t="s">
        <v>47</v>
      </c>
    </row>
    <row r="149" spans="1:25" x14ac:dyDescent="0.3">
      <c r="B149" s="6" t="s">
        <v>48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25" x14ac:dyDescent="0.3">
      <c r="B150" s="5">
        <v>0.5</v>
      </c>
      <c r="C150" s="5">
        <v>1</v>
      </c>
      <c r="D150" s="5">
        <v>0.2</v>
      </c>
      <c r="E150" s="5">
        <v>0.7</v>
      </c>
      <c r="F150" s="5">
        <v>0.3</v>
      </c>
      <c r="G150" s="5">
        <v>0.9</v>
      </c>
      <c r="H150" s="5">
        <v>1.2</v>
      </c>
      <c r="I150" s="5">
        <v>0.6</v>
      </c>
      <c r="J150" s="5">
        <v>0.4</v>
      </c>
      <c r="K150" s="5">
        <v>1.1000000000000001</v>
      </c>
      <c r="L150" s="5"/>
    </row>
    <row r="151" spans="1:25" x14ac:dyDescent="0.3">
      <c r="B151" s="5">
        <v>0.8</v>
      </c>
      <c r="C151" s="5">
        <v>0.5</v>
      </c>
      <c r="D151" s="5">
        <v>0.3</v>
      </c>
      <c r="E151" s="5">
        <v>0.6</v>
      </c>
      <c r="F151" s="5">
        <v>1</v>
      </c>
      <c r="G151" s="5">
        <v>0.4</v>
      </c>
      <c r="H151" s="5">
        <v>0.5</v>
      </c>
      <c r="I151" s="5">
        <v>0.7</v>
      </c>
      <c r="J151" s="5">
        <v>0.9</v>
      </c>
      <c r="K151" s="5">
        <v>1.3</v>
      </c>
      <c r="L151" s="5"/>
    </row>
    <row r="152" spans="1:25" x14ac:dyDescent="0.3">
      <c r="B152" s="5">
        <v>0.8</v>
      </c>
      <c r="C152" s="5">
        <v>0.6</v>
      </c>
      <c r="D152" s="5">
        <v>0.4</v>
      </c>
      <c r="E152" s="5">
        <v>0.7</v>
      </c>
      <c r="F152" s="5">
        <v>0.9</v>
      </c>
      <c r="G152" s="5">
        <v>0.5</v>
      </c>
      <c r="H152" s="5">
        <v>0.2</v>
      </c>
      <c r="I152" s="5">
        <v>1</v>
      </c>
      <c r="J152" s="5">
        <v>0.8</v>
      </c>
      <c r="K152" s="5">
        <v>0.3</v>
      </c>
      <c r="L152" s="5"/>
    </row>
    <row r="153" spans="1:25" x14ac:dyDescent="0.3">
      <c r="B153" s="5">
        <v>0.6</v>
      </c>
      <c r="C153" s="5">
        <v>0.4</v>
      </c>
      <c r="D153" s="5">
        <v>0.7</v>
      </c>
      <c r="E153" s="5">
        <v>0.9</v>
      </c>
      <c r="F153" s="5">
        <v>1.2</v>
      </c>
      <c r="G153" s="5">
        <v>0.8</v>
      </c>
      <c r="H153" s="5">
        <v>0.3</v>
      </c>
      <c r="I153" s="5">
        <v>0.6</v>
      </c>
      <c r="J153" s="5">
        <v>0.5</v>
      </c>
      <c r="K153" s="5">
        <v>0.4</v>
      </c>
      <c r="L153" s="5"/>
    </row>
    <row r="154" spans="1:25" x14ac:dyDescent="0.3">
      <c r="B154" s="5">
        <v>0.7</v>
      </c>
      <c r="C154" s="5">
        <v>0.9</v>
      </c>
      <c r="D154" s="5">
        <v>1.1000000000000001</v>
      </c>
      <c r="E154" s="5">
        <v>0.3</v>
      </c>
      <c r="F154" s="5">
        <v>1.4</v>
      </c>
      <c r="G154" s="5">
        <v>0.9</v>
      </c>
      <c r="H154" s="5">
        <v>0.6</v>
      </c>
      <c r="I154" s="5">
        <v>0.2</v>
      </c>
      <c r="J154" s="5">
        <v>1.5</v>
      </c>
      <c r="K154" s="5">
        <v>1</v>
      </c>
      <c r="L154" s="5"/>
    </row>
    <row r="155" spans="1:25" x14ac:dyDescent="0.3">
      <c r="B155" s="5">
        <v>0.6</v>
      </c>
      <c r="C155" s="5">
        <v>0.4</v>
      </c>
      <c r="D155" s="5">
        <v>0.7</v>
      </c>
      <c r="E155" s="5">
        <v>1</v>
      </c>
      <c r="F155" s="5">
        <v>0.8</v>
      </c>
      <c r="G155" s="5">
        <v>0.3</v>
      </c>
      <c r="H155" s="5">
        <v>0.5</v>
      </c>
      <c r="I155" s="5">
        <v>0.8</v>
      </c>
      <c r="J155" s="5">
        <v>0.6</v>
      </c>
      <c r="K155" s="5">
        <v>0.3</v>
      </c>
      <c r="L155" s="5">
        <v>0.9</v>
      </c>
    </row>
    <row r="156" spans="1:25" x14ac:dyDescent="0.3">
      <c r="B156" s="5">
        <v>0.4</v>
      </c>
      <c r="C156" s="5">
        <v>0.7</v>
      </c>
      <c r="D156" s="5">
        <v>0.9</v>
      </c>
      <c r="E156" s="5">
        <v>1</v>
      </c>
      <c r="F156" s="5">
        <v>0.8</v>
      </c>
      <c r="G156" s="5">
        <v>0.3</v>
      </c>
      <c r="H156" s="5">
        <v>0.5</v>
      </c>
      <c r="I156" s="5">
        <v>0.6</v>
      </c>
      <c r="J156" s="5">
        <v>0.4</v>
      </c>
      <c r="K156" s="5">
        <v>0.7</v>
      </c>
      <c r="L156" s="5"/>
    </row>
    <row r="157" spans="1:25" x14ac:dyDescent="0.3">
      <c r="B157" s="5">
        <v>0.9</v>
      </c>
      <c r="C157" s="5">
        <v>1.1000000000000001</v>
      </c>
      <c r="D157" s="5">
        <v>0.8</v>
      </c>
      <c r="E157" s="5">
        <v>0.3</v>
      </c>
      <c r="F157" s="5">
        <v>0.5</v>
      </c>
      <c r="G157" s="5">
        <v>0.6</v>
      </c>
      <c r="H157" s="5">
        <v>0.4</v>
      </c>
      <c r="I157" s="5">
        <v>0.7</v>
      </c>
      <c r="J157" s="5">
        <v>0.9</v>
      </c>
      <c r="K157" s="5">
        <v>1</v>
      </c>
      <c r="L157" s="5"/>
    </row>
    <row r="158" spans="1:25" x14ac:dyDescent="0.3">
      <c r="B158" s="5">
        <v>0.8</v>
      </c>
      <c r="C158" s="5">
        <v>0.3</v>
      </c>
      <c r="D158" s="5">
        <v>0.5</v>
      </c>
      <c r="E158" s="5">
        <v>0.6</v>
      </c>
      <c r="F158" s="5">
        <v>0.4</v>
      </c>
      <c r="G158" s="5">
        <v>0.7</v>
      </c>
      <c r="H158" s="5">
        <v>0.9</v>
      </c>
      <c r="I158" s="5">
        <v>1.1000000000000001</v>
      </c>
      <c r="J158" s="5">
        <v>0.8</v>
      </c>
      <c r="K158" s="5">
        <v>0.3</v>
      </c>
      <c r="L158" s="5"/>
    </row>
    <row r="159" spans="1:25" x14ac:dyDescent="0.3">
      <c r="B159" s="5">
        <v>0.5</v>
      </c>
      <c r="C159" s="5">
        <v>0.6</v>
      </c>
      <c r="D159" s="5">
        <v>0.4</v>
      </c>
      <c r="E159" s="5">
        <v>0.7</v>
      </c>
      <c r="F159" s="5">
        <v>0.9</v>
      </c>
      <c r="G159" s="5">
        <v>1</v>
      </c>
      <c r="H159" s="5">
        <v>0.8</v>
      </c>
      <c r="I159" s="5">
        <v>0.3</v>
      </c>
      <c r="J159" s="5">
        <v>0.5</v>
      </c>
      <c r="K159" s="5">
        <v>0.6</v>
      </c>
      <c r="L159" s="5"/>
    </row>
    <row r="160" spans="1:25" x14ac:dyDescent="0.3">
      <c r="B160" s="5">
        <v>0.4</v>
      </c>
      <c r="C160" s="5">
        <v>0.7</v>
      </c>
      <c r="D160" s="5">
        <v>0.9</v>
      </c>
      <c r="E160" s="5">
        <v>1.1000000000000001</v>
      </c>
      <c r="F160" s="5">
        <v>0.8</v>
      </c>
      <c r="G160" s="5">
        <v>0.3</v>
      </c>
      <c r="H160" s="5">
        <v>0.5</v>
      </c>
      <c r="I160" s="5">
        <v>0.6</v>
      </c>
      <c r="J160" s="5">
        <v>0.4</v>
      </c>
      <c r="K160" s="5">
        <v>0.7</v>
      </c>
      <c r="L160" s="5"/>
    </row>
    <row r="161" spans="2:12" x14ac:dyDescent="0.3">
      <c r="B161" s="5">
        <v>0.9</v>
      </c>
      <c r="C161" s="5">
        <v>1</v>
      </c>
      <c r="D161" s="5">
        <v>0.8</v>
      </c>
      <c r="E161" s="5">
        <v>0.3</v>
      </c>
      <c r="F161" s="5">
        <v>0.5</v>
      </c>
      <c r="G161" s="5">
        <v>0.6</v>
      </c>
      <c r="H161" s="5">
        <v>0.4</v>
      </c>
      <c r="I161" s="5">
        <v>0.7</v>
      </c>
      <c r="J161" s="5">
        <v>0.9</v>
      </c>
      <c r="K161" s="5">
        <v>1.1000000000000001</v>
      </c>
      <c r="L161" s="5"/>
    </row>
    <row r="163" spans="2:12" x14ac:dyDescent="0.3">
      <c r="B163" t="s">
        <v>4</v>
      </c>
    </row>
    <row r="165" spans="2:12" x14ac:dyDescent="0.3">
      <c r="B165" t="s">
        <v>49</v>
      </c>
    </row>
    <row r="166" spans="2:12" ht="15" thickBot="1" x14ac:dyDescent="0.35"/>
    <row r="167" spans="2:12" x14ac:dyDescent="0.3">
      <c r="B167" s="7" t="s">
        <v>7</v>
      </c>
      <c r="C167" s="8" t="s">
        <v>8</v>
      </c>
      <c r="D167" s="20">
        <f>QUARTILE(B150:L161,1)</f>
        <v>0.4</v>
      </c>
    </row>
    <row r="168" spans="2:12" x14ac:dyDescent="0.3">
      <c r="B168" s="10"/>
      <c r="C168" s="5" t="s">
        <v>9</v>
      </c>
      <c r="D168" s="21">
        <f>MEDIAN(B150:L161)</f>
        <v>0.7</v>
      </c>
    </row>
    <row r="169" spans="2:12" ht="15" thickBot="1" x14ac:dyDescent="0.35">
      <c r="B169" s="12"/>
      <c r="C169" s="13" t="s">
        <v>10</v>
      </c>
      <c r="D169" s="22">
        <f>QUARTILE(B150:L161,3)</f>
        <v>0.9</v>
      </c>
    </row>
    <row r="171" spans="2:12" x14ac:dyDescent="0.3">
      <c r="B171" t="s">
        <v>50</v>
      </c>
    </row>
    <row r="172" spans="2:12" ht="15" thickBot="1" x14ac:dyDescent="0.35"/>
    <row r="173" spans="2:12" x14ac:dyDescent="0.3">
      <c r="B173" s="7" t="s">
        <v>35</v>
      </c>
      <c r="C173" s="8" t="s">
        <v>13</v>
      </c>
      <c r="D173" s="9">
        <f>PERCENTILE(B150:L161,0.25)</f>
        <v>0.4</v>
      </c>
    </row>
    <row r="174" spans="2:12" x14ac:dyDescent="0.3">
      <c r="B174" s="10"/>
      <c r="C174" s="5" t="s">
        <v>42</v>
      </c>
      <c r="D174" s="11">
        <f>PERCENTILE(B150:L161,0.5)</f>
        <v>0.7</v>
      </c>
    </row>
    <row r="175" spans="2:12" ht="15" thickBot="1" x14ac:dyDescent="0.35">
      <c r="B175" s="12"/>
      <c r="C175" s="13" t="s">
        <v>14</v>
      </c>
      <c r="D175" s="14">
        <f>PERCENTILE(B150:L161,0.75)</f>
        <v>0.9</v>
      </c>
    </row>
    <row r="177" spans="2:2" x14ac:dyDescent="0.3">
      <c r="B177" t="s">
        <v>51</v>
      </c>
    </row>
  </sheetData>
  <mergeCells count="11">
    <mergeCell ref="B78:K78"/>
    <mergeCell ref="A107:W108"/>
    <mergeCell ref="B112:K112"/>
    <mergeCell ref="A144:Y145"/>
    <mergeCell ref="B149:L149"/>
    <mergeCell ref="A1:X2"/>
    <mergeCell ref="B6:K6"/>
    <mergeCell ref="A25:X26"/>
    <mergeCell ref="A38:W39"/>
    <mergeCell ref="B43:K43"/>
    <mergeCell ref="A73:W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2024-03-18T05:44:26Z</dcterms:created>
  <dcterms:modified xsi:type="dcterms:W3CDTF">2024-03-18T06:32:31Z</dcterms:modified>
</cp:coreProperties>
</file>