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eLL\Desktop\Data Multiverse Hub\Excel Sheet  Module Almabetter( My LEARNING)\Excel Sheet Module By Himanshu\"/>
    </mc:Choice>
  </mc:AlternateContent>
  <xr:revisionPtr revIDLastSave="0" documentId="13_ncr:1_{9A16E738-4D58-4D2A-9BD3-5A087A324742}" xr6:coauthVersionLast="47" xr6:coauthVersionMax="47" xr10:uidLastSave="{00000000-0000-0000-0000-000000000000}"/>
  <bookViews>
    <workbookView xWindow="-110" yWindow="-110" windowWidth="19420" windowHeight="10300"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on the basis of rows " sheetId="14" r:id="rId10"/>
    <sheet name="Sorting and Duplicates 2" sheetId="13"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<sst xmlns="http://schemas.openxmlformats.org/spreadsheetml/2006/main" count="998" uniqueCount="619">
  <si>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</si>
  <si>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</si>
  <si>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</si>
  <si>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</si>
  <si>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</si>
  <si>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</si>
  <si>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</si>
  <si>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</si>
  <si>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</si>
  <si>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</si>
  <si>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</si>
  <si>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</si>
  <si>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</si>
  <si>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</si>
  <si>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</si>
  <si>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</si>
  <si>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</si>
  <si>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</si>
  <si>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</si>
  <si>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</si>
  <si>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</si>
  <si>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</si>
  <si>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</si>
  <si>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</si>
  <si>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</si>
  <si>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</si>
  <si>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</si>
  <si>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</si>
  <si>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</si>
  <si>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</si>
  <si>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</si>
  <si>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</si>
  <si>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</si>
  <si>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</si>
  <si>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</si>
  <si>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</si>
  <si>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</si>
  <si>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</si>
  <si>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</si>
  <si>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</si>
  <si>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</si>
  <si>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</si>
  <si>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</si>
  <si>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</si>
  <si>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</si>
  <si>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</si>
  <si>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</si>
  <si>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</si>
  <si>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</si>
  <si>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</si>
  <si>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</si>
  <si>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</si>
  <si>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</si>
  <si>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</si>
  <si>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</si>
  <si>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</si>
  <si>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</si>
  <si>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</si>
  <si>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</si>
  <si>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</si>
  <si>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</si>
  <si>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</si>
  <si>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</si>
  <si>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</si>
  <si>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</si>
  <si>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</si>
  <si>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</si>
  <si>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</si>
  <si>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</si>
  <si>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</si>
  <si>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</si>
  <si>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</si>
  <si>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</si>
  <si>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</si>
  <si>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</si>
  <si>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</si>
  <si>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</si>
  <si>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</si>
  <si>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</si>
  <si>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</si>
  <si>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</si>
  <si>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</si>
  <si>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</si>
  <si>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</si>
  <si>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</si>
  <si>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</si>
  <si>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</si>
  <si>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</si>
  <si>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</si>
  <si>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</si>
  <si>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</si>
  <si>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</si>
  <si>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</si>
  <si>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</si>
  <si>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</si>
  <si>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</si>
  <si>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</si>
  <si>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</si>
  <si>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</si>
  <si>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</si>
  <si>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</si>
  <si>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</si>
  <si>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</si>
  <si>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</si>
  <si>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</si>
  <si>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</si>
  <si>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</si>
  <si>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</si>
  <si>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</si>
  <si>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</si>
  <si>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</si>
  <si>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</si>
  <si>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</si>
  <si>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</si>
  <si>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</si>
  <si>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</si>
  <si>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</si>
  <si>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</si>
  <si>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</si>
  <si>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</si>
  <si>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</si>
  <si>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</si>
  <si>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</si>
  <si>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</si>
  <si>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</si>
  <si>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</si>
  <si>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</si>
  <si>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</si>
  <si>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</si>
  <si>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</si>
  <si>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</si>
  <si>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</si>
  <si>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</si>
  <si>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</si>
  <si>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</si>
  <si>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</si>
  <si>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</si>
  <si>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</si>
  <si>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</si>
  <si>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</si>
  <si>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</si>
  <si>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</si>
  <si>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</si>
  <si>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</si>
  <si>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</si>
  <si>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</si>
  <si>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</si>
  <si>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</si>
  <si>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</si>
  <si>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</si>
  <si>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</si>
  <si>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</si>
  <si>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</si>
  <si>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</si>
  <si>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</si>
  <si>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</si>
  <si>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</si>
  <si>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</si>
  <si>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</si>
  <si>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</si>
  <si>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</si>
  <si>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</si>
  <si>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</si>
  <si>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</si>
  <si>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</si>
  <si>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</si>
  <si>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</si>
  <si>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</si>
  <si>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</si>
  <si>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</si>
  <si>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</si>
  <si>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</si>
  <si>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</si>
  <si>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</si>
  <si>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</si>
  <si>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</si>
  <si>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</si>
  <si>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</si>
  <si>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</si>
  <si>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</si>
  <si>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</si>
  <si>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</si>
  <si>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</si>
  <si>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</si>
  <si>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</si>
  <si>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</si>
  <si>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</si>
  <si>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</si>
  <si>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</si>
  <si>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</si>
  <si>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</si>
  <si>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</si>
  <si>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</si>
  <si>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</si>
  <si>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</si>
  <si>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</si>
  <si>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</si>
  <si>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</si>
  <si>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</si>
  <si>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</si>
  <si>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</si>
  <si>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</si>
  <si>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</si>
  <si>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</si>
  <si>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</si>
  <si>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</si>
  <si>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</si>
  <si>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</si>
  <si>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</si>
  <si>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</si>
  <si>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</si>
  <si>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</si>
  <si>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</si>
  <si>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</si>
  <si>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</si>
  <si>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</si>
  <si>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</si>
  <si>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</si>
  <si>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</si>
  <si>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</si>
  <si>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</si>
  <si>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</si>
  <si>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</si>
  <si>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</si>
  <si>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</si>
  <si>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</si>
  <si>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</si>
  <si>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</si>
  <si>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</si>
  <si>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</si>
  <si>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</si>
  <si>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</si>
  <si>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</si>
  <si>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</si>
  <si>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</si>
  <si>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</si>
  <si>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</si>
  <si>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</si>
  <si>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</si>
  <si>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</si>
  <si>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</si>
  <si>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</si>
  <si>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</si>
  <si>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</si>
  <si>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</si>
  <si>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</si>
  <si>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</si>
  <si>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</si>
  <si>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</si>
  <si>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</si>
  <si>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</si>
  <si>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</si>
  <si>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</si>
  <si>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</si>
  <si>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</si>
  <si>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</si>
  <si>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</si>
  <si>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</si>
  <si>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</si>
  <si>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</si>
  <si>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</si>
  <si>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</si>
  <si>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</si>
  <si>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</si>
  <si>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</si>
  <si>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</si>
  <si>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</si>
  <si>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</si>
  <si>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</si>
  <si>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</si>
  <si>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</si>
  <si>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</si>
  <si>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</si>
  <si>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</si>
  <si>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</si>
  <si>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</si>
  <si>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</si>
  <si>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</si>
  <si>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</si>
  <si>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</si>
  <si>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</si>
  <si>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</si>
  <si>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</si>
  <si>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</si>
  <si>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</si>
  <si>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</si>
  <si>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</si>
  <si>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</si>
  <si>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</si>
  <si>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</si>
  <si>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</si>
  <si>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</si>
  <si>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</si>
  <si>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</si>
  <si>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</si>
  <si>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</si>
  <si>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</si>
  <si>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</si>
  <si>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</si>
  <si>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</si>
  <si>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</si>
  <si>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</si>
  <si>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</si>
  <si>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</si>
  <si>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</si>
  <si>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</si>
  <si>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</si>
  <si>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</si>
  <si>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</si>
  <si>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</si>
  <si>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</si>
  <si>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</si>
  <si>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</si>
  <si>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</si>
  <si>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</si>
  <si>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</si>
  <si>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</si>
  <si>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</si>
  <si>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</si>
  <si>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</si>
  <si>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</si>
  <si>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</si>
  <si>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</si>
  <si>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</si>
  <si>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</si>
  <si>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</si>
  <si>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</si>
  <si>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</si>
  <si>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</si>
  <si>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</si>
  <si>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</si>
  <si>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</si>
  <si>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</si>
  <si>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</si>
  <si>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</si>
  <si>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</si>
  <si>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</si>
  <si>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</si>
  <si>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</si>
  <si>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</si>
  <si>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</si>
  <si>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</si>
  <si>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</si>
  <si>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</si>
  <si>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</si>
  <si>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</si>
  <si>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</si>
  <si>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</si>
  <si>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</si>
  <si>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</si>
  <si>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</si>
  <si>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</si>
  <si>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</si>
  <si>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</si>
  <si>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</si>
  <si>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</si>
  <si>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</si>
  <si>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</si>
  <si>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</si>
  <si>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</si>
  <si>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</si>
  <si>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</si>
  <si>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</si>
  <si>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</si>
  <si>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</si>
  <si>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</si>
  <si>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</si>
  <si>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</si>
  <si>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</si>
  <si>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</si>
  <si>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</si>
  <si>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</si>
  <si>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</si>
  <si>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</si>
  <si>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</si>
  <si>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</si>
  <si>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</si>
  <si>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</si>
  <si>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</si>
  <si>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</si>
  <si>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</si>
  <si>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</si>
  <si>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</si>
  <si>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</si>
  <si>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</si>
  <si>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</si>
  <si>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</si>
  <si>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</si>
  <si>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</si>
  <si>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</si>
  <si>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</si>
  <si>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</si>
  <si>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</si>
  <si>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</si>
  <si>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</si>
  <si>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</si>
  <si>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</si>
  <si>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</si>
  <si>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</si>
  <si>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</si>
  <si>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</si>
  <si>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</si>
  <si>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</si>
  <si>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</si>
  <si>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</si>
  <si>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</si>
  <si>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</si>
  <si>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</si>
  <si>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</si>
  <si>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</si>
  <si>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</si>
  <si>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</si>
  <si>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</si>
  <si>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</si>
  <si>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</si>
  <si>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</si>
  <si>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</si>
  <si>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</si>
  <si>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</si>
  <si>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</si>
  <si>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</si>
  <si>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</si>
  <si>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</si>
  <si>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</si>
  <si>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</si>
  <si>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</si>
  <si>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</si>
  <si>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</si>
  <si>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</si>
  <si>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</si>
  <si>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</si>
  <si>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</si>
  <si>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</si>
  <si>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</si>
  <si>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</si>
  <si>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</si>
  <si>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</si>
  <si>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</si>
  <si>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</si>
  <si>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</si>
  <si>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</si>
  <si>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</si>
  <si>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</si>
  <si>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</si>
  <si>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</si>
  <si>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</si>
  <si>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</si>
  <si>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</si>
  <si>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</si>
  <si>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</si>
  <si>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</si>
  <si>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</si>
  <si>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</si>
  <si>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</si>
  <si>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</si>
  <si>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</si>
  <si>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</si>
  <si>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</si>
  <si>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</si>
  <si>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</si>
  <si>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</si>
  <si>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</si>
  <si>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</si>
  <si>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</si>
  <si>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</si>
  <si>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</si>
  <si>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</si>
  <si>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</si>
  <si>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</si>
  <si>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</si>
  <si>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</si>
  <si>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</si>
  <si>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</si>
  <si>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</si>
  <si>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</si>
  <si>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</si>
  <si>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</si>
  <si>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</si>
  <si>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</si>
  <si>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</si>
  <si>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</si>
  <si>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</si>
  <si>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</si>
  <si>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</si>
  <si>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</si>
  <si>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</si>
  <si>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</si>
  <si>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</si>
  <si>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</si>
  <si>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</si>
  <si>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</si>
  <si>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</si>
  <si>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</si>
  <si>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</si>
  <si>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</si>
  <si>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</si>
  <si>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</si>
  <si>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</si>
  <si>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</si>
  <si>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</si>
  <si>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</si>
  <si>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</si>
  <si>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</si>
  <si>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</si>
  <si>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</si>
  <si>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</si>
  <si>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</si>
  <si>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</si>
  <si>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</si>
  <si>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</si>
  <si>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</si>
  <si>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</si>
  <si>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</si>
  <si>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</si>
  <si>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</si>
  <si>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</si>
  <si>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</si>
  <si>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</si>
  <si>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</si>
  <si>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</si>
  <si>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</si>
  <si>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</si>
  <si>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</si>
  <si>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</si>
  <si>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</si>
  <si>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</si>
  <si>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</si>
  <si>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</si>
  <si>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</si>
  <si>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</si>
  <si>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</si>
  <si>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</si>
  <si>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</si>
  <si>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</si>
  <si>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</si>
  <si>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</si>
  <si>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</si>
  <si>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</si>
  <si>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</si>
  <si>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</si>
  <si>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</si>
  <si>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</si>
  <si>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</si>
  <si>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</si>
  <si>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</si>
  <si>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</si>
  <si>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</si>
  <si>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</si>
  <si>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</si>
  <si>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</si>
  <si>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</si>
  <si>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</si>
  <si>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</si>
  <si>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</si>
  <si>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</si>
  <si>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</si>
  <si>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</si>
  <si>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</si>
  <si>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</si>
  <si>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</si>
  <si>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</si>
  <si>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</si>
  <si>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</si>
  <si>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</si>
  <si>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</si>
  <si>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</si>
  <si>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</si>
  <si>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</si>
  <si>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</si>
  <si>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</si>
  <si>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</si>
  <si>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</si>
  <si>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</si>
  <si>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</si>
  <si>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</si>
  <si>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</si>
  <si>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</si>
  <si>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</si>
  <si>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</si>
  <si>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</si>
  <si>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</si>
  <si>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</si>
  <si>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</si>
  <si>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</si>
  <si>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</si>
  <si>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</si>
  <si>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</si>
  <si>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</si>
  <si>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</si>
  <si>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</si>
  <si>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</si>
  <si>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</si>
  <si>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</si>
  <si>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</si>
  <si>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</si>
  <si>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</si>
  <si>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</si>
  <si>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</si>
  <si>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</si>
  <si>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</si>
  <si>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</si>
  <si>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</si>
  <si>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</si>
  <si>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</si>
  <si>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</si>
  <si>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</si>
  <si>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</si>
  <si>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</si>
  <si>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</si>
  <si>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</si>
  <si>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</si>
  <si>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</si>
  <si>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</si>
  <si>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</si>
  <si>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</si>
  <si>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</si>
  <si>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</si>
  <si>
    <t xml:space="preserve">Ctrl+E </t>
  </si>
  <si>
    <t>Flash Fill   (Flash Fill automatically fills your data when it senses a pattern.  Here is the link  for flash fill --https://www.youtube.com/watch?v=wxbl9xqyWJY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</si>
</sst>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4">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0" fillId="17" borderId="2" xfId="0" applyFill="1" applyBorder="1"/>
    <xf numFmtId="0" fontId="0" fillId="17" borderId="10" xfId="0"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0" fillId="0" borderId="0" xfId="0"/>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3" formatCode="0%"/>
    </dxf>
    <dxf>
      <fill>
        <patternFill patternType="solid">
          <bgColor theme="4" tint="-0.249977111117893"/>
        </patternFill>
      </fill>
    </dxf>
    <dxf>
      <numFmt numFmtId="13" formatCode="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0">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1">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abSelected="1"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4" t="s">
        <v>84</v>
      </c>
      <c r="B1" s="184"/>
      <c r="C1" s="184"/>
      <c r="D1" s="184"/>
      <c r="E1" s="184"/>
      <c r="F1" s="184"/>
      <c r="G1" s="184"/>
      <c r="H1" s="184"/>
      <c r="I1" s="14"/>
    </row>
    <row r="2" spans="1:9" x14ac:dyDescent="0.35">
      <c r="A2" s="184"/>
      <c r="B2" s="184"/>
      <c r="C2" s="184"/>
      <c r="D2" s="184"/>
      <c r="E2" s="184"/>
      <c r="F2" s="184"/>
      <c r="G2" s="184"/>
      <c r="H2" s="184"/>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7" t="s">
        <v>18</v>
      </c>
      <c r="C2" s="77" t="s">
        <v>16</v>
      </c>
      <c r="D2" s="77" t="s">
        <v>15</v>
      </c>
      <c r="E2" s="77" t="s">
        <v>10</v>
      </c>
      <c r="F2" s="77" t="s">
        <v>11</v>
      </c>
      <c r="G2" s="77" t="s">
        <v>12</v>
      </c>
      <c r="H2" s="77" t="s">
        <v>14</v>
      </c>
      <c r="I2" s="77" t="s">
        <v>13</v>
      </c>
      <c r="J2" s="77" t="s">
        <v>156</v>
      </c>
      <c r="K2" s="77" t="s">
        <v>9</v>
      </c>
      <c r="L2" s="77" t="s">
        <v>8</v>
      </c>
      <c r="M2" s="77" t="s">
        <v>7</v>
      </c>
      <c r="N2" s="77" t="s">
        <v>6</v>
      </c>
      <c r="O2" s="77" t="s">
        <v>237</v>
      </c>
      <c r="P2" s="77" t="s">
        <v>5</v>
      </c>
      <c r="Q2" s="77" t="s">
        <v>4</v>
      </c>
      <c r="R2" s="77" t="s">
        <v>3</v>
      </c>
      <c r="S2" s="77" t="s">
        <v>2</v>
      </c>
      <c r="T2" s="77" t="s">
        <v>1</v>
      </c>
      <c r="U2" s="77" t="s">
        <v>0</v>
      </c>
      <c r="V2" s="77" t="s">
        <v>17</v>
      </c>
      <c r="W2" s="77" t="s">
        <v>155</v>
      </c>
      <c r="X2" s="77" t="s">
        <v>240</v>
      </c>
      <c r="Y2" s="77" t="s">
        <v>241</v>
      </c>
    </row>
    <row r="3" spans="1:25" x14ac:dyDescent="0.35">
      <c r="B3" s="34">
        <v>43843</v>
      </c>
      <c r="C3" s="4"/>
      <c r="D3" s="4">
        <v>0</v>
      </c>
      <c r="E3" s="4"/>
      <c r="F3" s="4"/>
      <c r="G3" s="4">
        <v>0</v>
      </c>
      <c r="H3" s="4"/>
      <c r="I3" s="4"/>
      <c r="J3" s="73">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3"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3">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3" t="e">
        <f t="shared" si="2"/>
        <v>#N/A</v>
      </c>
      <c r="X4" s="43" t="e">
        <f t="shared" si="3"/>
        <v>#VALUE!</v>
      </c>
      <c r="Y4" s="43" t="e">
        <f t="shared" si="4"/>
        <v>#VALUE!</v>
      </c>
    </row>
    <row r="5" spans="1:25" x14ac:dyDescent="0.35">
      <c r="B5" s="34">
        <v>43845</v>
      </c>
      <c r="C5" s="4"/>
      <c r="D5" s="4">
        <v>0</v>
      </c>
      <c r="E5" s="4"/>
      <c r="F5" s="4"/>
      <c r="G5" s="4">
        <v>0</v>
      </c>
      <c r="H5" s="4"/>
      <c r="I5" s="4"/>
      <c r="J5" s="73">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3" t="e">
        <f t="shared" si="2"/>
        <v>#N/A</v>
      </c>
      <c r="X5" s="43" t="e">
        <f t="shared" si="3"/>
        <v>#VALUE!</v>
      </c>
      <c r="Y5" s="43" t="e">
        <f t="shared" si="4"/>
        <v>#VALUE!</v>
      </c>
    </row>
    <row r="6" spans="1:25" x14ac:dyDescent="0.35">
      <c r="B6" s="34">
        <v>43846</v>
      </c>
      <c r="C6" s="4"/>
      <c r="D6" s="4">
        <v>0</v>
      </c>
      <c r="E6" s="4"/>
      <c r="F6" s="4"/>
      <c r="G6" s="4">
        <v>0</v>
      </c>
      <c r="H6" s="4"/>
      <c r="I6" s="4"/>
      <c r="J6" s="73">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3" t="e">
        <f t="shared" si="2"/>
        <v>#N/A</v>
      </c>
      <c r="X6" s="43" t="e">
        <f t="shared" si="3"/>
        <v>#VALUE!</v>
      </c>
      <c r="Y6" s="43" t="e">
        <f t="shared" si="4"/>
        <v>#VALUE!</v>
      </c>
    </row>
    <row r="7" spans="1:25" x14ac:dyDescent="0.35">
      <c r="B7" s="34">
        <v>43847</v>
      </c>
      <c r="C7" s="4"/>
      <c r="D7" s="4">
        <v>0</v>
      </c>
      <c r="E7" s="4"/>
      <c r="F7" s="4"/>
      <c r="G7" s="4">
        <v>0</v>
      </c>
      <c r="H7" s="4"/>
      <c r="I7" s="4"/>
      <c r="J7" s="73">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3" t="e">
        <f t="shared" si="2"/>
        <v>#N/A</v>
      </c>
      <c r="X7" s="43" t="e">
        <f t="shared" si="3"/>
        <v>#VALUE!</v>
      </c>
      <c r="Y7" s="43" t="e">
        <f t="shared" si="4"/>
        <v>#VALUE!</v>
      </c>
    </row>
    <row r="8" spans="1:25" x14ac:dyDescent="0.35">
      <c r="B8" s="34">
        <v>43848</v>
      </c>
      <c r="C8" s="4"/>
      <c r="D8" s="4">
        <v>0</v>
      </c>
      <c r="E8" s="4"/>
      <c r="F8" s="4"/>
      <c r="G8" s="4">
        <v>0</v>
      </c>
      <c r="H8" s="4"/>
      <c r="I8" s="4"/>
      <c r="J8" s="73">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3" t="e">
        <f t="shared" si="2"/>
        <v>#N/A</v>
      </c>
      <c r="X8" s="43" t="e">
        <f t="shared" si="3"/>
        <v>#VALUE!</v>
      </c>
      <c r="Y8" s="43" t="e">
        <f t="shared" si="4"/>
        <v>#VALUE!</v>
      </c>
    </row>
    <row r="9" spans="1:25" x14ac:dyDescent="0.35">
      <c r="B9" s="34">
        <v>43849</v>
      </c>
      <c r="C9" s="4"/>
      <c r="D9" s="4">
        <v>0</v>
      </c>
      <c r="E9" s="4"/>
      <c r="F9" s="4"/>
      <c r="G9" s="4">
        <v>0</v>
      </c>
      <c r="H9" s="4"/>
      <c r="I9" s="4"/>
      <c r="J9" s="73">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3" t="e">
        <f t="shared" si="2"/>
        <v>#VALUE!</v>
      </c>
      <c r="X9" s="43" t="e">
        <f t="shared" si="3"/>
        <v>#VALUE!</v>
      </c>
      <c r="Y9" s="43" t="e">
        <f t="shared" si="4"/>
        <v>#VALUE!</v>
      </c>
    </row>
    <row r="10" spans="1:25" x14ac:dyDescent="0.35">
      <c r="B10" s="34">
        <v>43850</v>
      </c>
      <c r="C10" s="4"/>
      <c r="D10" s="4">
        <v>0</v>
      </c>
      <c r="E10" s="4"/>
      <c r="F10" s="4"/>
      <c r="G10" s="4">
        <v>0</v>
      </c>
      <c r="H10" s="4"/>
      <c r="I10" s="4"/>
      <c r="J10" s="73">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3" t="e">
        <f t="shared" si="2"/>
        <v>#N/A</v>
      </c>
      <c r="X10" s="43" t="e">
        <f t="shared" si="3"/>
        <v>#VALUE!</v>
      </c>
      <c r="Y10" s="43" t="e">
        <f t="shared" si="4"/>
        <v>#VALUE!</v>
      </c>
    </row>
    <row r="11" spans="1:25" x14ac:dyDescent="0.35">
      <c r="B11" s="34">
        <v>43851</v>
      </c>
      <c r="C11" s="4"/>
      <c r="D11" s="4">
        <v>0</v>
      </c>
      <c r="E11" s="4"/>
      <c r="F11" s="4"/>
      <c r="G11" s="4">
        <v>0</v>
      </c>
      <c r="H11" s="4"/>
      <c r="I11" s="4"/>
      <c r="J11" s="73">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3" t="e">
        <f t="shared" si="2"/>
        <v>#VALUE!</v>
      </c>
      <c r="X11" s="43" t="e">
        <f t="shared" si="3"/>
        <v>#VALUE!</v>
      </c>
      <c r="Y11" s="43" t="e">
        <f t="shared" si="4"/>
        <v>#VALUE!</v>
      </c>
    </row>
    <row r="12" spans="1:25" x14ac:dyDescent="0.35">
      <c r="B12" s="34">
        <v>43852</v>
      </c>
      <c r="C12" s="4"/>
      <c r="D12" s="4">
        <v>0</v>
      </c>
      <c r="E12" s="4"/>
      <c r="F12" s="4"/>
      <c r="G12" s="4">
        <v>0</v>
      </c>
      <c r="H12" s="4"/>
      <c r="I12" s="4"/>
      <c r="J12" s="73">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3" t="e">
        <f t="shared" si="2"/>
        <v>#N/A</v>
      </c>
      <c r="X12" s="43" t="e">
        <f t="shared" si="3"/>
        <v>#VALUE!</v>
      </c>
      <c r="Y12" s="43" t="e">
        <f t="shared" si="4"/>
        <v>#VALUE!</v>
      </c>
    </row>
    <row r="13" spans="1:25" x14ac:dyDescent="0.35">
      <c r="B13" s="34">
        <v>43853</v>
      </c>
      <c r="C13" s="4"/>
      <c r="D13" s="4">
        <v>0</v>
      </c>
      <c r="E13" s="4"/>
      <c r="F13" s="4"/>
      <c r="G13" s="4">
        <v>0</v>
      </c>
      <c r="H13" s="4"/>
      <c r="I13" s="4"/>
      <c r="J13" s="73">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3" t="e">
        <f t="shared" si="2"/>
        <v>#N/A</v>
      </c>
      <c r="X13" s="43" t="e">
        <f t="shared" si="3"/>
        <v>#VALUE!</v>
      </c>
      <c r="Y13" s="43" t="e">
        <f t="shared" si="4"/>
        <v>#VALUE!</v>
      </c>
    </row>
    <row r="14" spans="1:25" x14ac:dyDescent="0.35">
      <c r="B14" s="34">
        <v>43854</v>
      </c>
      <c r="C14" s="4"/>
      <c r="D14" s="4">
        <v>0</v>
      </c>
      <c r="E14" s="4"/>
      <c r="F14" s="4"/>
      <c r="G14" s="4">
        <v>0</v>
      </c>
      <c r="H14" s="4"/>
      <c r="I14" s="4"/>
      <c r="J14" s="73">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3" t="e">
        <f t="shared" si="2"/>
        <v>#N/A</v>
      </c>
      <c r="X14" s="43" t="e">
        <f t="shared" si="3"/>
        <v>#VALUE!</v>
      </c>
      <c r="Y14" s="43" t="e">
        <f t="shared" si="4"/>
        <v>#VALUE!</v>
      </c>
    </row>
    <row r="15" spans="1:25" x14ac:dyDescent="0.35">
      <c r="B15" s="34">
        <v>43855</v>
      </c>
      <c r="C15" s="4"/>
      <c r="D15" s="4">
        <v>0</v>
      </c>
      <c r="E15" s="4"/>
      <c r="F15" s="4"/>
      <c r="G15" s="4">
        <v>0</v>
      </c>
      <c r="H15" s="4"/>
      <c r="I15" s="4"/>
      <c r="J15" s="73">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3" t="e">
        <f t="shared" si="2"/>
        <v>#N/A</v>
      </c>
      <c r="X15" s="43" t="e">
        <f t="shared" si="3"/>
        <v>#VALUE!</v>
      </c>
      <c r="Y15" s="43" t="e">
        <f t="shared" si="4"/>
        <v>#VALUE!</v>
      </c>
    </row>
    <row r="16" spans="1:25" x14ac:dyDescent="0.35">
      <c r="B16" s="34">
        <v>43856</v>
      </c>
      <c r="C16" s="4"/>
      <c r="D16" s="4">
        <v>0</v>
      </c>
      <c r="E16" s="4"/>
      <c r="F16" s="4"/>
      <c r="G16" s="4">
        <v>0</v>
      </c>
      <c r="H16" s="4"/>
      <c r="I16" s="4"/>
      <c r="J16" s="73">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3" t="e">
        <f t="shared" si="2"/>
        <v>#N/A</v>
      </c>
      <c r="X16" s="43" t="e">
        <f t="shared" si="3"/>
        <v>#VALUE!</v>
      </c>
      <c r="Y16" s="43" t="e">
        <f t="shared" si="4"/>
        <v>#VALUE!</v>
      </c>
    </row>
    <row r="17" spans="2:25" x14ac:dyDescent="0.35">
      <c r="B17" s="34">
        <v>43857</v>
      </c>
      <c r="C17" s="4"/>
      <c r="D17" s="4">
        <v>0</v>
      </c>
      <c r="E17" s="4"/>
      <c r="F17" s="4"/>
      <c r="G17" s="4">
        <v>0</v>
      </c>
      <c r="H17" s="4"/>
      <c r="I17" s="4"/>
      <c r="J17" s="73">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3" t="e">
        <f t="shared" si="2"/>
        <v>#N/A</v>
      </c>
      <c r="X17" s="43" t="e">
        <f t="shared" si="3"/>
        <v>#VALUE!</v>
      </c>
      <c r="Y17" s="43" t="e">
        <f t="shared" si="4"/>
        <v>#VALUE!</v>
      </c>
    </row>
    <row r="18" spans="2:25" x14ac:dyDescent="0.35">
      <c r="B18" s="34">
        <v>43858</v>
      </c>
      <c r="C18" s="4"/>
      <c r="D18" s="4">
        <v>0</v>
      </c>
      <c r="E18" s="4"/>
      <c r="F18" s="4"/>
      <c r="G18" s="4">
        <v>0</v>
      </c>
      <c r="H18" s="4"/>
      <c r="I18" s="4"/>
      <c r="J18" s="73">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3" t="e">
        <f t="shared" si="2"/>
        <v>#N/A</v>
      </c>
      <c r="X18" s="43" t="e">
        <f t="shared" si="3"/>
        <v>#VALUE!</v>
      </c>
      <c r="Y18" s="43" t="e">
        <f t="shared" si="4"/>
        <v>#VALUE!</v>
      </c>
    </row>
    <row r="19" spans="2:25" x14ac:dyDescent="0.35">
      <c r="B19" s="34">
        <v>43859</v>
      </c>
      <c r="C19" s="4"/>
      <c r="D19" s="4">
        <v>0</v>
      </c>
      <c r="E19" s="4"/>
      <c r="F19" s="4"/>
      <c r="G19" s="4">
        <v>0</v>
      </c>
      <c r="H19" s="4"/>
      <c r="I19" s="4"/>
      <c r="J19" s="73">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3" t="e">
        <f t="shared" si="2"/>
        <v>#N/A</v>
      </c>
      <c r="X19" s="43" t="e">
        <f t="shared" si="3"/>
        <v>#VALUE!</v>
      </c>
      <c r="Y19" s="43" t="e">
        <f t="shared" si="4"/>
        <v>#VALUE!</v>
      </c>
    </row>
    <row r="20" spans="2:25" x14ac:dyDescent="0.35">
      <c r="B20" s="34">
        <v>43860</v>
      </c>
      <c r="C20" s="4"/>
      <c r="D20" s="4">
        <v>0</v>
      </c>
      <c r="E20" s="4"/>
      <c r="F20" s="4"/>
      <c r="G20" s="4">
        <v>0</v>
      </c>
      <c r="H20" s="4"/>
      <c r="I20" s="4"/>
      <c r="J20" s="73">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3" t="e">
        <f t="shared" si="2"/>
        <v>#N/A</v>
      </c>
      <c r="X20" s="43" t="e">
        <f t="shared" si="3"/>
        <v>#VALUE!</v>
      </c>
      <c r="Y20" s="43" t="e">
        <f t="shared" si="4"/>
        <v>#VALUE!</v>
      </c>
    </row>
    <row r="21" spans="2:25" x14ac:dyDescent="0.35">
      <c r="B21" s="34">
        <v>43861</v>
      </c>
      <c r="C21" s="4"/>
      <c r="D21" s="4">
        <v>0</v>
      </c>
      <c r="E21" s="4"/>
      <c r="F21" s="4"/>
      <c r="G21" s="4">
        <v>0</v>
      </c>
      <c r="H21" s="4"/>
      <c r="I21" s="4"/>
      <c r="J21" s="73">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3" t="e">
        <f t="shared" si="2"/>
        <v>#N/A</v>
      </c>
      <c r="X21" s="43" t="e">
        <f t="shared" si="3"/>
        <v>#VALUE!</v>
      </c>
      <c r="Y21" s="43" t="e">
        <f t="shared" si="4"/>
        <v>#VALUE!</v>
      </c>
    </row>
    <row r="22" spans="2:25" x14ac:dyDescent="0.35">
      <c r="B22" s="34">
        <v>43862</v>
      </c>
      <c r="C22" s="4"/>
      <c r="D22" s="4">
        <v>0</v>
      </c>
      <c r="E22" s="4"/>
      <c r="F22" s="4"/>
      <c r="G22" s="4">
        <v>0</v>
      </c>
      <c r="H22" s="4"/>
      <c r="I22" s="4"/>
      <c r="J22" s="73">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3" t="e">
        <f t="shared" si="2"/>
        <v>#N/A</v>
      </c>
      <c r="X22" s="43" t="e">
        <f t="shared" si="3"/>
        <v>#VALUE!</v>
      </c>
      <c r="Y22" s="43" t="e">
        <f t="shared" si="4"/>
        <v>#VALUE!</v>
      </c>
    </row>
    <row r="23" spans="2:25" x14ac:dyDescent="0.35">
      <c r="B23" s="34">
        <v>43863</v>
      </c>
      <c r="C23" s="4"/>
      <c r="D23" s="4">
        <v>0</v>
      </c>
      <c r="E23" s="4"/>
      <c r="F23" s="4"/>
      <c r="G23" s="4">
        <v>0</v>
      </c>
      <c r="H23" s="4"/>
      <c r="I23" s="4"/>
      <c r="J23" s="73">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3" t="e">
        <f t="shared" si="2"/>
        <v>#N/A</v>
      </c>
      <c r="X23" s="43" t="e">
        <f t="shared" si="3"/>
        <v>#VALUE!</v>
      </c>
      <c r="Y23" s="43" t="e">
        <f t="shared" si="4"/>
        <v>#VALUE!</v>
      </c>
    </row>
    <row r="24" spans="2:25" x14ac:dyDescent="0.35">
      <c r="B24" s="34">
        <v>43864</v>
      </c>
      <c r="C24" s="4"/>
      <c r="D24" s="4">
        <v>0</v>
      </c>
      <c r="E24" s="4"/>
      <c r="F24" s="4"/>
      <c r="G24" s="4">
        <v>0</v>
      </c>
      <c r="H24" s="4"/>
      <c r="I24" s="4"/>
      <c r="J24" s="73">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3" t="e">
        <f t="shared" si="2"/>
        <v>#VALUE!</v>
      </c>
      <c r="X24" s="43" t="e">
        <f t="shared" si="3"/>
        <v>#VALUE!</v>
      </c>
      <c r="Y24" s="43" t="e">
        <f t="shared" si="4"/>
        <v>#VALUE!</v>
      </c>
    </row>
    <row r="25" spans="2:25" x14ac:dyDescent="0.35">
      <c r="B25" s="34">
        <v>43865</v>
      </c>
      <c r="C25" s="4"/>
      <c r="D25" s="4">
        <v>0</v>
      </c>
      <c r="E25" s="4"/>
      <c r="F25" s="4"/>
      <c r="G25" s="4">
        <v>0</v>
      </c>
      <c r="H25" s="4"/>
      <c r="I25" s="4"/>
      <c r="J25" s="73">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3" t="e">
        <f t="shared" si="2"/>
        <v>#N/A</v>
      </c>
      <c r="X25" s="43" t="e">
        <f t="shared" si="3"/>
        <v>#VALUE!</v>
      </c>
      <c r="Y25" s="43" t="e">
        <f t="shared" si="4"/>
        <v>#VALUE!</v>
      </c>
    </row>
    <row r="26" spans="2:25" x14ac:dyDescent="0.35">
      <c r="B26" s="34">
        <v>43866</v>
      </c>
      <c r="C26" s="4"/>
      <c r="D26" s="4">
        <v>0</v>
      </c>
      <c r="E26" s="4"/>
      <c r="F26" s="4"/>
      <c r="G26" s="4">
        <v>0</v>
      </c>
      <c r="H26" s="4"/>
      <c r="I26" s="4"/>
      <c r="J26" s="73">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3" t="e">
        <f t="shared" si="2"/>
        <v>#N/A</v>
      </c>
      <c r="X26" s="43" t="e">
        <f t="shared" si="3"/>
        <v>#VALUE!</v>
      </c>
      <c r="Y26" s="43" t="e">
        <f t="shared" si="4"/>
        <v>#VALUE!</v>
      </c>
    </row>
    <row r="27" spans="2:25" x14ac:dyDescent="0.35">
      <c r="B27" s="34">
        <v>43867</v>
      </c>
      <c r="C27" s="4"/>
      <c r="D27" s="4">
        <v>0</v>
      </c>
      <c r="E27" s="4"/>
      <c r="F27" s="4"/>
      <c r="G27" s="4">
        <v>0</v>
      </c>
      <c r="H27" s="4"/>
      <c r="I27" s="4"/>
      <c r="J27" s="73">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3" t="e">
        <f t="shared" si="2"/>
        <v>#VALUE!</v>
      </c>
      <c r="X27" s="43" t="e">
        <f t="shared" si="3"/>
        <v>#VALUE!</v>
      </c>
      <c r="Y27" s="43" t="e">
        <f t="shared" si="4"/>
        <v>#VALUE!</v>
      </c>
    </row>
    <row r="28" spans="2:25" x14ac:dyDescent="0.35">
      <c r="B28" s="34">
        <v>43868</v>
      </c>
      <c r="C28" s="4"/>
      <c r="D28" s="4">
        <v>0</v>
      </c>
      <c r="E28" s="4"/>
      <c r="F28" s="4"/>
      <c r="G28" s="4">
        <v>0</v>
      </c>
      <c r="H28" s="4"/>
      <c r="I28" s="4"/>
      <c r="J28" s="73">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3" t="e">
        <f t="shared" si="2"/>
        <v>#N/A</v>
      </c>
      <c r="X28" s="43" t="e">
        <f t="shared" si="3"/>
        <v>#VALUE!</v>
      </c>
      <c r="Y28" s="43" t="e">
        <f t="shared" si="4"/>
        <v>#VALUE!</v>
      </c>
    </row>
    <row r="29" spans="2:25" x14ac:dyDescent="0.35">
      <c r="B29" s="34">
        <v>43869</v>
      </c>
      <c r="C29" s="4"/>
      <c r="D29" s="4">
        <v>0</v>
      </c>
      <c r="E29" s="4"/>
      <c r="F29" s="4"/>
      <c r="G29" s="4">
        <v>0</v>
      </c>
      <c r="H29" s="4"/>
      <c r="I29" s="4"/>
      <c r="J29" s="73">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3" t="e">
        <f t="shared" si="2"/>
        <v>#N/A</v>
      </c>
      <c r="X29" s="43" t="e">
        <f t="shared" si="3"/>
        <v>#VALUE!</v>
      </c>
      <c r="Y29" s="43" t="e">
        <f t="shared" si="4"/>
        <v>#VALUE!</v>
      </c>
    </row>
    <row r="30" spans="2:25" x14ac:dyDescent="0.35">
      <c r="B30" s="34">
        <v>43870</v>
      </c>
      <c r="C30" s="4"/>
      <c r="D30" s="4">
        <v>0</v>
      </c>
      <c r="E30" s="4"/>
      <c r="F30" s="4"/>
      <c r="G30" s="4">
        <v>0</v>
      </c>
      <c r="H30" s="4"/>
      <c r="I30" s="4"/>
      <c r="J30" s="73">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3" t="e">
        <f t="shared" si="2"/>
        <v>#N/A</v>
      </c>
      <c r="X30" s="43" t="e">
        <f t="shared" si="3"/>
        <v>#VALUE!</v>
      </c>
      <c r="Y30" s="43" t="e">
        <f t="shared" si="4"/>
        <v>#VALUE!</v>
      </c>
    </row>
    <row r="31" spans="2:25" x14ac:dyDescent="0.35">
      <c r="B31" s="34">
        <v>43871</v>
      </c>
      <c r="C31" s="4">
        <v>0</v>
      </c>
      <c r="D31" s="4">
        <v>0</v>
      </c>
      <c r="E31" s="4"/>
      <c r="F31" s="4"/>
      <c r="G31" s="4">
        <v>0</v>
      </c>
      <c r="H31" s="4"/>
      <c r="I31" s="4"/>
      <c r="J31" s="73">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3" t="e">
        <f t="shared" si="2"/>
        <v>#N/A</v>
      </c>
      <c r="X31" s="43" t="e">
        <f t="shared" si="3"/>
        <v>#VALUE!</v>
      </c>
      <c r="Y31" s="43" t="e">
        <f t="shared" si="4"/>
        <v>#VALUE!</v>
      </c>
    </row>
    <row r="32" spans="2:25" x14ac:dyDescent="0.35">
      <c r="B32" s="34">
        <v>43872</v>
      </c>
      <c r="C32" s="4">
        <v>0</v>
      </c>
      <c r="D32" s="4">
        <v>0</v>
      </c>
      <c r="E32" s="4"/>
      <c r="F32" s="4"/>
      <c r="G32" s="4">
        <v>0</v>
      </c>
      <c r="H32" s="4"/>
      <c r="I32" s="4"/>
      <c r="J32" s="73">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3" t="e">
        <f t="shared" si="2"/>
        <v>#N/A</v>
      </c>
      <c r="X32" s="43" t="e">
        <f t="shared" si="3"/>
        <v>#VALUE!</v>
      </c>
      <c r="Y32" s="43" t="e">
        <f t="shared" si="4"/>
        <v>#VALUE!</v>
      </c>
    </row>
    <row r="33" spans="2:25" x14ac:dyDescent="0.35">
      <c r="B33" s="34">
        <v>43873</v>
      </c>
      <c r="C33" s="4">
        <v>0</v>
      </c>
      <c r="D33" s="4">
        <v>0</v>
      </c>
      <c r="E33" s="4"/>
      <c r="F33" s="4"/>
      <c r="G33" s="4">
        <v>0</v>
      </c>
      <c r="H33" s="4"/>
      <c r="I33" s="4"/>
      <c r="J33" s="73">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3" t="e">
        <f t="shared" si="2"/>
        <v>#N/A</v>
      </c>
      <c r="X33" s="43" t="e">
        <f t="shared" si="3"/>
        <v>#VALUE!</v>
      </c>
      <c r="Y33" s="43" t="e">
        <f t="shared" si="4"/>
        <v>#VALUE!</v>
      </c>
    </row>
    <row r="34" spans="2:25" x14ac:dyDescent="0.35">
      <c r="B34" s="34">
        <v>43874</v>
      </c>
      <c r="C34" s="4">
        <v>0</v>
      </c>
      <c r="D34" s="4">
        <v>0</v>
      </c>
      <c r="E34" s="4"/>
      <c r="F34" s="4"/>
      <c r="G34" s="4">
        <v>0</v>
      </c>
      <c r="H34" s="4"/>
      <c r="I34" s="4"/>
      <c r="J34" s="73">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3" t="e">
        <f t="shared" si="2"/>
        <v>#VALUE!</v>
      </c>
      <c r="X34" s="43" t="e">
        <f t="shared" si="3"/>
        <v>#VALUE!</v>
      </c>
      <c r="Y34" s="43" t="e">
        <f t="shared" si="4"/>
        <v>#VALUE!</v>
      </c>
    </row>
    <row r="35" spans="2:25" x14ac:dyDescent="0.35">
      <c r="B35" s="34">
        <v>43875</v>
      </c>
      <c r="C35" s="4">
        <v>0</v>
      </c>
      <c r="D35" s="4">
        <v>0</v>
      </c>
      <c r="E35" s="4"/>
      <c r="F35" s="4"/>
      <c r="G35" s="4">
        <v>0</v>
      </c>
      <c r="H35" s="4"/>
      <c r="I35" s="4"/>
      <c r="J35" s="73">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3" t="e">
        <f t="shared" si="2"/>
        <v>#VALUE!</v>
      </c>
      <c r="X35" s="43" t="e">
        <f t="shared" si="3"/>
        <v>#VALUE!</v>
      </c>
      <c r="Y35" s="43" t="e">
        <f t="shared" si="4"/>
        <v>#VALUE!</v>
      </c>
    </row>
    <row r="36" spans="2:25" x14ac:dyDescent="0.35">
      <c r="B36" s="34">
        <v>43876</v>
      </c>
      <c r="C36" s="4">
        <v>0</v>
      </c>
      <c r="D36" s="4">
        <v>0</v>
      </c>
      <c r="E36" s="4"/>
      <c r="F36" s="4"/>
      <c r="G36" s="4">
        <v>0</v>
      </c>
      <c r="H36" s="4"/>
      <c r="I36" s="4"/>
      <c r="J36" s="73">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3" t="e">
        <f t="shared" si="2"/>
        <v>#N/A</v>
      </c>
      <c r="X36" s="43" t="e">
        <f t="shared" si="3"/>
        <v>#VALUE!</v>
      </c>
      <c r="Y36" s="43" t="e">
        <f t="shared" si="4"/>
        <v>#VALUE!</v>
      </c>
    </row>
    <row r="37" spans="2:25" x14ac:dyDescent="0.35">
      <c r="B37" s="34">
        <v>43877</v>
      </c>
      <c r="C37" s="4">
        <v>0</v>
      </c>
      <c r="D37" s="4">
        <v>0</v>
      </c>
      <c r="E37" s="4"/>
      <c r="F37" s="4"/>
      <c r="G37" s="4">
        <v>0</v>
      </c>
      <c r="H37" s="4"/>
      <c r="I37" s="4"/>
      <c r="J37" s="73">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3" t="e">
        <f t="shared" si="2"/>
        <v>#N/A</v>
      </c>
      <c r="X37" s="43" t="e">
        <f t="shared" si="3"/>
        <v>#VALUE!</v>
      </c>
      <c r="Y37" s="43" t="e">
        <f t="shared" si="4"/>
        <v>#VALUE!</v>
      </c>
    </row>
    <row r="38" spans="2:25" x14ac:dyDescent="0.35">
      <c r="B38" s="34">
        <v>43878</v>
      </c>
      <c r="C38" s="4">
        <v>0</v>
      </c>
      <c r="D38" s="4">
        <v>0</v>
      </c>
      <c r="E38" s="4"/>
      <c r="F38" s="4"/>
      <c r="G38" s="4">
        <v>0</v>
      </c>
      <c r="H38" s="4"/>
      <c r="I38" s="4"/>
      <c r="J38" s="73">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3" t="e">
        <f t="shared" si="2"/>
        <v>#N/A</v>
      </c>
      <c r="X38" s="43" t="e">
        <f t="shared" si="3"/>
        <v>#VALUE!</v>
      </c>
      <c r="Y38" s="43" t="e">
        <f t="shared" si="4"/>
        <v>#VALUE!</v>
      </c>
    </row>
    <row r="39" spans="2:25" x14ac:dyDescent="0.35">
      <c r="B39" s="34">
        <v>43879</v>
      </c>
      <c r="C39" s="4">
        <v>0</v>
      </c>
      <c r="D39" s="4">
        <v>0</v>
      </c>
      <c r="E39" s="4"/>
      <c r="F39" s="4"/>
      <c r="G39" s="4">
        <v>0</v>
      </c>
      <c r="H39" s="4"/>
      <c r="I39" s="4"/>
      <c r="J39" s="73">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3" t="e">
        <f t="shared" si="2"/>
        <v>#N/A</v>
      </c>
      <c r="X39" s="43" t="e">
        <f t="shared" si="3"/>
        <v>#VALUE!</v>
      </c>
      <c r="Y39" s="43" t="e">
        <f t="shared" si="4"/>
        <v>#VALUE!</v>
      </c>
    </row>
    <row r="40" spans="2:25" x14ac:dyDescent="0.35">
      <c r="B40" s="34">
        <v>43880</v>
      </c>
      <c r="C40" s="4">
        <v>0</v>
      </c>
      <c r="D40" s="4">
        <v>0</v>
      </c>
      <c r="E40" s="4"/>
      <c r="F40" s="4"/>
      <c r="G40" s="4">
        <v>0</v>
      </c>
      <c r="H40" s="4"/>
      <c r="I40" s="4"/>
      <c r="J40" s="73">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3" t="e">
        <f t="shared" si="2"/>
        <v>#N/A</v>
      </c>
      <c r="X40" s="43" t="e">
        <f t="shared" si="3"/>
        <v>#VALUE!</v>
      </c>
      <c r="Y40" s="43" t="e">
        <f t="shared" si="4"/>
        <v>#VALUE!</v>
      </c>
    </row>
    <row r="41" spans="2:25" x14ac:dyDescent="0.35">
      <c r="B41" s="34">
        <v>43881</v>
      </c>
      <c r="C41" s="4">
        <v>0</v>
      </c>
      <c r="D41" s="4">
        <v>0</v>
      </c>
      <c r="E41" s="4"/>
      <c r="F41" s="4"/>
      <c r="G41" s="4">
        <v>0</v>
      </c>
      <c r="H41" s="4"/>
      <c r="I41" s="4"/>
      <c r="J41" s="73">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3" t="e">
        <f t="shared" si="2"/>
        <v>#N/A</v>
      </c>
      <c r="X41" s="43" t="e">
        <f t="shared" si="3"/>
        <v>#VALUE!</v>
      </c>
      <c r="Y41" s="43" t="e">
        <f t="shared" si="4"/>
        <v>#VALUE!</v>
      </c>
    </row>
    <row r="42" spans="2:25" x14ac:dyDescent="0.35">
      <c r="B42" s="34">
        <v>43882</v>
      </c>
      <c r="C42" s="4">
        <v>0</v>
      </c>
      <c r="D42" s="4">
        <v>0</v>
      </c>
      <c r="E42" s="4"/>
      <c r="F42" s="4"/>
      <c r="G42" s="4">
        <v>0</v>
      </c>
      <c r="H42" s="4"/>
      <c r="I42" s="4"/>
      <c r="J42" s="73">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3" t="e">
        <f t="shared" si="2"/>
        <v>#N/A</v>
      </c>
      <c r="X42" s="43" t="e">
        <f t="shared" si="3"/>
        <v>#VALUE!</v>
      </c>
      <c r="Y42" s="43" t="e">
        <f t="shared" si="4"/>
        <v>#VALUE!</v>
      </c>
    </row>
    <row r="43" spans="2:25" x14ac:dyDescent="0.35">
      <c r="B43" s="34">
        <v>43883</v>
      </c>
      <c r="C43" s="4">
        <v>0</v>
      </c>
      <c r="D43" s="4">
        <v>0</v>
      </c>
      <c r="E43" s="4"/>
      <c r="F43" s="4"/>
      <c r="G43" s="4">
        <v>0</v>
      </c>
      <c r="H43" s="4"/>
      <c r="I43" s="4"/>
      <c r="J43" s="73">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3" t="e">
        <f t="shared" si="2"/>
        <v>#N/A</v>
      </c>
      <c r="X43" s="43" t="e">
        <f t="shared" si="3"/>
        <v>#VALUE!</v>
      </c>
      <c r="Y43" s="43" t="e">
        <f t="shared" si="4"/>
        <v>#VALUE!</v>
      </c>
    </row>
    <row r="44" spans="2:25" x14ac:dyDescent="0.35">
      <c r="B44" s="34">
        <v>43884</v>
      </c>
      <c r="C44" s="4">
        <v>0</v>
      </c>
      <c r="D44" s="4">
        <v>0</v>
      </c>
      <c r="E44" s="4"/>
      <c r="F44" s="4"/>
      <c r="G44" s="4">
        <v>0</v>
      </c>
      <c r="H44" s="4"/>
      <c r="I44" s="4"/>
      <c r="J44" s="73">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3" t="e">
        <f t="shared" si="2"/>
        <v>#VALUE!</v>
      </c>
      <c r="X44" s="43" t="e">
        <f t="shared" si="3"/>
        <v>#VALUE!</v>
      </c>
      <c r="Y44" s="43" t="e">
        <f t="shared" si="4"/>
        <v>#VALUE!</v>
      </c>
    </row>
    <row r="45" spans="2:25" x14ac:dyDescent="0.35">
      <c r="B45" s="34">
        <v>43885</v>
      </c>
      <c r="C45" s="4">
        <v>0</v>
      </c>
      <c r="D45" s="4">
        <v>0</v>
      </c>
      <c r="E45" s="4"/>
      <c r="F45" s="4"/>
      <c r="G45" s="4">
        <v>0</v>
      </c>
      <c r="H45" s="4"/>
      <c r="I45" s="4"/>
      <c r="J45" s="73">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3" t="e">
        <f t="shared" si="2"/>
        <v>#VALUE!</v>
      </c>
      <c r="X45" s="43" t="e">
        <f t="shared" si="3"/>
        <v>#VALUE!</v>
      </c>
      <c r="Y45" s="43" t="e">
        <f t="shared" si="4"/>
        <v>#VALUE!</v>
      </c>
    </row>
    <row r="46" spans="2:25" x14ac:dyDescent="0.35">
      <c r="B46" s="34">
        <v>43886</v>
      </c>
      <c r="C46" s="4">
        <v>0</v>
      </c>
      <c r="D46" s="4">
        <v>0</v>
      </c>
      <c r="E46" s="4"/>
      <c r="F46" s="4"/>
      <c r="G46" s="4">
        <v>0</v>
      </c>
      <c r="H46" s="4"/>
      <c r="I46" s="4"/>
      <c r="J46" s="73">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3" t="e">
        <f t="shared" si="2"/>
        <v>#VALUE!</v>
      </c>
      <c r="X46" s="43" t="e">
        <f t="shared" si="3"/>
        <v>#VALUE!</v>
      </c>
      <c r="Y46" s="43" t="e">
        <f t="shared" si="4"/>
        <v>#VALUE!</v>
      </c>
    </row>
    <row r="47" spans="2:25" x14ac:dyDescent="0.35">
      <c r="B47" s="34">
        <v>43887</v>
      </c>
      <c r="C47" s="4">
        <v>2</v>
      </c>
      <c r="D47" s="4">
        <v>2</v>
      </c>
      <c r="E47" s="4"/>
      <c r="F47" s="4"/>
      <c r="G47" s="4">
        <v>0</v>
      </c>
      <c r="H47" s="4"/>
      <c r="I47" s="4"/>
      <c r="J47" s="73">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3" t="e">
        <f t="shared" si="2"/>
        <v>#VALUE!</v>
      </c>
      <c r="X47" s="43" t="e">
        <f t="shared" si="3"/>
        <v>#VALUE!</v>
      </c>
      <c r="Y47" s="43" t="e">
        <f t="shared" si="4"/>
        <v>#VALUE!</v>
      </c>
    </row>
    <row r="48" spans="2:25" x14ac:dyDescent="0.35">
      <c r="B48" s="34">
        <v>43888</v>
      </c>
      <c r="C48" s="4">
        <v>2</v>
      </c>
      <c r="D48" s="4">
        <v>0</v>
      </c>
      <c r="E48" s="4"/>
      <c r="F48" s="4"/>
      <c r="G48" s="4">
        <v>0</v>
      </c>
      <c r="H48" s="4"/>
      <c r="I48" s="4"/>
      <c r="J48" s="73">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3" t="e">
        <f t="shared" si="2"/>
        <v>#VALUE!</v>
      </c>
      <c r="X48" s="43" t="e">
        <f t="shared" si="3"/>
        <v>#VALUE!</v>
      </c>
      <c r="Y48" s="43" t="e">
        <f t="shared" si="4"/>
        <v>#VALUE!</v>
      </c>
    </row>
    <row r="49" spans="2:25" x14ac:dyDescent="0.35">
      <c r="B49" s="34">
        <v>43889</v>
      </c>
      <c r="C49" s="4">
        <v>4</v>
      </c>
      <c r="D49" s="4">
        <v>2</v>
      </c>
      <c r="E49" s="4"/>
      <c r="F49" s="4"/>
      <c r="G49" s="4">
        <v>0</v>
      </c>
      <c r="H49" s="4"/>
      <c r="I49" s="4"/>
      <c r="J49" s="73">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3" t="e">
        <f t="shared" si="2"/>
        <v>#VALUE!</v>
      </c>
      <c r="X49" s="43" t="e">
        <f t="shared" si="3"/>
        <v>#VALUE!</v>
      </c>
      <c r="Y49" s="43" t="e">
        <f t="shared" si="4"/>
        <v>#VALUE!</v>
      </c>
    </row>
    <row r="50" spans="2:25" x14ac:dyDescent="0.35">
      <c r="B50" s="34">
        <v>43890</v>
      </c>
      <c r="C50" s="4">
        <v>5</v>
      </c>
      <c r="D50" s="4">
        <v>1</v>
      </c>
      <c r="E50" s="4"/>
      <c r="F50" s="4"/>
      <c r="G50" s="4">
        <v>0</v>
      </c>
      <c r="H50" s="4"/>
      <c r="I50" s="4"/>
      <c r="J50" s="73">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3" t="e">
        <f t="shared" si="2"/>
        <v>#VALUE!</v>
      </c>
      <c r="X50" s="43" t="e">
        <f t="shared" si="3"/>
        <v>#VALUE!</v>
      </c>
      <c r="Y50" s="43" t="e">
        <f t="shared" si="4"/>
        <v>#VALUE!</v>
      </c>
    </row>
    <row r="51" spans="2:25" x14ac:dyDescent="0.35">
      <c r="B51" s="34">
        <v>43891</v>
      </c>
      <c r="C51" s="4">
        <v>8</v>
      </c>
      <c r="D51" s="4">
        <v>3</v>
      </c>
      <c r="E51" s="4"/>
      <c r="F51" s="4"/>
      <c r="G51" s="4">
        <v>0</v>
      </c>
      <c r="H51" s="4"/>
      <c r="I51" s="4"/>
      <c r="J51" s="73">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3" t="e">
        <f t="shared" si="2"/>
        <v>#N/A</v>
      </c>
      <c r="X51" s="43" t="e">
        <f t="shared" si="3"/>
        <v>#VALUE!</v>
      </c>
      <c r="Y51" s="43" t="e">
        <f t="shared" si="4"/>
        <v>#VALUE!</v>
      </c>
    </row>
    <row r="52" spans="2:25" x14ac:dyDescent="0.35">
      <c r="B52" s="34">
        <v>43892</v>
      </c>
      <c r="C52" s="4">
        <v>11</v>
      </c>
      <c r="D52" s="4">
        <v>3</v>
      </c>
      <c r="E52" s="4"/>
      <c r="F52" s="4"/>
      <c r="G52" s="4">
        <v>0</v>
      </c>
      <c r="H52" s="4"/>
      <c r="I52" s="4"/>
      <c r="J52" s="73">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3" t="e">
        <f t="shared" si="2"/>
        <v>#N/A</v>
      </c>
      <c r="X52" s="43" t="e">
        <f t="shared" si="3"/>
        <v>#VALUE!</v>
      </c>
      <c r="Y52" s="43" t="e">
        <f t="shared" si="4"/>
        <v>#VALUE!</v>
      </c>
    </row>
    <row r="53" spans="2:25" x14ac:dyDescent="0.35">
      <c r="B53" s="34">
        <v>43893</v>
      </c>
      <c r="C53" s="4">
        <v>14</v>
      </c>
      <c r="D53" s="4">
        <v>3</v>
      </c>
      <c r="E53" s="4"/>
      <c r="F53" s="4"/>
      <c r="G53" s="4">
        <v>0</v>
      </c>
      <c r="H53" s="4"/>
      <c r="I53" s="4"/>
      <c r="J53" s="73">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3" t="e">
        <f t="shared" si="2"/>
        <v>#N/A</v>
      </c>
      <c r="X53" s="43" t="e">
        <f t="shared" si="3"/>
        <v>#VALUE!</v>
      </c>
      <c r="Y53" s="43" t="e">
        <f t="shared" si="4"/>
        <v>#VALUE!</v>
      </c>
    </row>
    <row r="54" spans="2:25" x14ac:dyDescent="0.35">
      <c r="B54" s="34">
        <v>43894</v>
      </c>
      <c r="C54" s="4">
        <v>16</v>
      </c>
      <c r="D54" s="4">
        <v>2</v>
      </c>
      <c r="E54" s="4">
        <v>4</v>
      </c>
      <c r="F54" s="4"/>
      <c r="G54" s="4">
        <v>4</v>
      </c>
      <c r="H54" s="4"/>
      <c r="I54" s="4"/>
      <c r="J54" s="73">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3" t="e">
        <f t="shared" si="2"/>
        <v>#N/A</v>
      </c>
      <c r="X54" s="43" t="e">
        <f t="shared" si="3"/>
        <v>#VALUE!</v>
      </c>
      <c r="Y54" s="43" t="e">
        <f t="shared" si="4"/>
        <v>#VALUE!</v>
      </c>
    </row>
    <row r="55" spans="2:25" x14ac:dyDescent="0.35">
      <c r="B55" s="34">
        <v>43895</v>
      </c>
      <c r="C55" s="4">
        <v>20</v>
      </c>
      <c r="D55" s="4">
        <v>4</v>
      </c>
      <c r="E55" s="4">
        <v>5</v>
      </c>
      <c r="F55" s="4"/>
      <c r="G55" s="4">
        <v>1</v>
      </c>
      <c r="H55" s="4"/>
      <c r="I55" s="4"/>
      <c r="J55" s="73">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3" t="e">
        <f t="shared" si="2"/>
        <v>#N/A</v>
      </c>
      <c r="X55" s="43" t="e">
        <f t="shared" si="3"/>
        <v>#VALUE!</v>
      </c>
      <c r="Y55" s="43" t="e">
        <f t="shared" si="4"/>
        <v>#VALUE!</v>
      </c>
    </row>
    <row r="56" spans="2:25" x14ac:dyDescent="0.35">
      <c r="B56" s="34">
        <v>43896</v>
      </c>
      <c r="C56" s="4">
        <v>26</v>
      </c>
      <c r="D56" s="4">
        <v>6</v>
      </c>
      <c r="E56" s="4">
        <v>6</v>
      </c>
      <c r="F56" s="4"/>
      <c r="G56" s="4">
        <v>1</v>
      </c>
      <c r="H56" s="4"/>
      <c r="I56" s="4"/>
      <c r="J56" s="73">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3" t="e">
        <f t="shared" si="2"/>
        <v>#N/A</v>
      </c>
      <c r="X56" s="43" t="e">
        <f t="shared" si="3"/>
        <v>#VALUE!</v>
      </c>
      <c r="Y56" s="43" t="e">
        <f t="shared" si="4"/>
        <v>#VALUE!</v>
      </c>
    </row>
    <row r="57" spans="2:25" x14ac:dyDescent="0.35">
      <c r="B57" s="34">
        <v>43897</v>
      </c>
      <c r="C57" s="4">
        <v>27</v>
      </c>
      <c r="D57" s="4">
        <v>1</v>
      </c>
      <c r="E57" s="4">
        <v>6</v>
      </c>
      <c r="F57" s="4"/>
      <c r="G57" s="4">
        <v>0</v>
      </c>
      <c r="H57" s="4"/>
      <c r="I57" s="4"/>
      <c r="J57" s="73">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3" t="e">
        <f t="shared" si="2"/>
        <v>#N/A</v>
      </c>
      <c r="X57" s="43" t="e">
        <f t="shared" si="3"/>
        <v>#VALUE!</v>
      </c>
      <c r="Y57" s="43" t="e">
        <f t="shared" si="4"/>
        <v>#VALUE!</v>
      </c>
    </row>
    <row r="58" spans="2:25" x14ac:dyDescent="0.35">
      <c r="B58" s="34">
        <v>43898</v>
      </c>
      <c r="C58" s="4">
        <v>31</v>
      </c>
      <c r="D58" s="4">
        <v>4</v>
      </c>
      <c r="E58" s="4">
        <v>6</v>
      </c>
      <c r="F58" s="4"/>
      <c r="G58" s="4">
        <v>0</v>
      </c>
      <c r="H58" s="4"/>
      <c r="I58" s="4"/>
      <c r="J58" s="73">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3" t="e">
        <f t="shared" si="2"/>
        <v>#N/A</v>
      </c>
      <c r="X58" s="43" t="e">
        <f t="shared" si="3"/>
        <v>#VALUE!</v>
      </c>
      <c r="Y58" s="43" t="e">
        <f t="shared" si="4"/>
        <v>#VALUE!</v>
      </c>
    </row>
    <row r="59" spans="2:25" x14ac:dyDescent="0.35">
      <c r="B59" s="34">
        <v>43899</v>
      </c>
      <c r="C59" s="4">
        <v>35</v>
      </c>
      <c r="D59" s="4">
        <v>4</v>
      </c>
      <c r="E59" s="4">
        <v>9</v>
      </c>
      <c r="F59" s="4"/>
      <c r="G59" s="4">
        <v>3</v>
      </c>
      <c r="H59" s="4"/>
      <c r="I59" s="4"/>
      <c r="J59" s="73">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3" t="e">
        <f t="shared" si="2"/>
        <v>#N/A</v>
      </c>
      <c r="X59" s="43" t="e">
        <f t="shared" si="3"/>
        <v>#VALUE!</v>
      </c>
      <c r="Y59" s="43" t="e">
        <f t="shared" si="4"/>
        <v>#VALUE!</v>
      </c>
    </row>
    <row r="60" spans="2:25" x14ac:dyDescent="0.35">
      <c r="B60" s="34">
        <v>43900</v>
      </c>
      <c r="C60" s="4">
        <v>37</v>
      </c>
      <c r="D60" s="4">
        <v>2</v>
      </c>
      <c r="E60" s="4">
        <v>9</v>
      </c>
      <c r="F60" s="4"/>
      <c r="G60" s="4">
        <v>0</v>
      </c>
      <c r="H60" s="4"/>
      <c r="I60" s="4"/>
      <c r="J60" s="73">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3" t="e">
        <f t="shared" si="2"/>
        <v>#N/A</v>
      </c>
      <c r="X60" s="43" t="e">
        <f t="shared" si="3"/>
        <v>#VALUE!</v>
      </c>
      <c r="Y60" s="43" t="e">
        <f t="shared" si="4"/>
        <v>#VALUE!</v>
      </c>
    </row>
    <row r="61" spans="2:25" x14ac:dyDescent="0.35">
      <c r="B61" s="34">
        <v>43901</v>
      </c>
      <c r="C61" s="4">
        <v>43</v>
      </c>
      <c r="D61" s="4">
        <v>6</v>
      </c>
      <c r="E61" s="4">
        <v>12</v>
      </c>
      <c r="F61" s="4"/>
      <c r="G61" s="4">
        <v>3</v>
      </c>
      <c r="H61" s="4"/>
      <c r="I61" s="4"/>
      <c r="J61" s="73">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3" t="e">
        <f t="shared" si="2"/>
        <v>#N/A</v>
      </c>
      <c r="X61" s="43" t="e">
        <f t="shared" si="3"/>
        <v>#VALUE!</v>
      </c>
      <c r="Y61" s="43" t="e">
        <f t="shared" si="4"/>
        <v>#VALUE!</v>
      </c>
    </row>
    <row r="62" spans="2:25" x14ac:dyDescent="0.35">
      <c r="B62" s="34">
        <v>43902</v>
      </c>
      <c r="C62" s="4">
        <v>52</v>
      </c>
      <c r="D62" s="4">
        <v>9</v>
      </c>
      <c r="E62" s="4">
        <v>17</v>
      </c>
      <c r="F62" s="4"/>
      <c r="G62" s="4">
        <v>5</v>
      </c>
      <c r="H62" s="4"/>
      <c r="I62" s="4"/>
      <c r="J62" s="73">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3" t="e">
        <f t="shared" si="2"/>
        <v>#N/A</v>
      </c>
      <c r="X62" s="43" t="e">
        <f t="shared" si="3"/>
        <v>#VALUE!</v>
      </c>
      <c r="Y62" s="43" t="e">
        <f t="shared" si="4"/>
        <v>#VALUE!</v>
      </c>
    </row>
    <row r="63" spans="2:25" x14ac:dyDescent="0.35">
      <c r="B63" s="34">
        <v>43903</v>
      </c>
      <c r="C63" s="4">
        <v>57</v>
      </c>
      <c r="D63" s="4">
        <v>5</v>
      </c>
      <c r="E63" s="4">
        <v>23</v>
      </c>
      <c r="F63" s="4"/>
      <c r="G63" s="4">
        <v>6</v>
      </c>
      <c r="H63" s="4"/>
      <c r="I63" s="4"/>
      <c r="J63" s="73">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3" t="e">
        <f t="shared" si="2"/>
        <v>#N/A</v>
      </c>
      <c r="X63" s="43" t="e">
        <f t="shared" si="3"/>
        <v>#VALUE!</v>
      </c>
      <c r="Y63" s="43" t="e">
        <f t="shared" si="4"/>
        <v>#VALUE!</v>
      </c>
    </row>
    <row r="64" spans="2:25" x14ac:dyDescent="0.35">
      <c r="B64" s="34">
        <v>43904</v>
      </c>
      <c r="C64" s="4">
        <v>65</v>
      </c>
      <c r="D64" s="4">
        <v>8</v>
      </c>
      <c r="E64" s="4">
        <v>27</v>
      </c>
      <c r="F64" s="4"/>
      <c r="G64" s="4">
        <v>4</v>
      </c>
      <c r="H64" s="4"/>
      <c r="I64" s="4"/>
      <c r="J64" s="73">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3" t="e">
        <f t="shared" si="2"/>
        <v>#N/A</v>
      </c>
      <c r="X64" s="43" t="e">
        <f t="shared" si="3"/>
        <v>#VALUE!</v>
      </c>
      <c r="Y64" s="43" t="e">
        <f t="shared" si="4"/>
        <v>#VALUE!</v>
      </c>
    </row>
    <row r="65" spans="2:25" x14ac:dyDescent="0.35">
      <c r="B65" s="34">
        <v>43905</v>
      </c>
      <c r="C65" s="4">
        <v>80</v>
      </c>
      <c r="D65" s="4">
        <v>15</v>
      </c>
      <c r="E65" s="4">
        <v>37</v>
      </c>
      <c r="F65" s="4"/>
      <c r="G65" s="4">
        <v>10</v>
      </c>
      <c r="H65" s="4"/>
      <c r="I65" s="4"/>
      <c r="J65" s="73">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3" t="e">
        <f t="shared" si="2"/>
        <v>#N/A</v>
      </c>
      <c r="X65" s="43" t="e">
        <f t="shared" si="3"/>
        <v>#VALUE!</v>
      </c>
      <c r="Y65" s="43" t="e">
        <f t="shared" si="4"/>
        <v>#VALUE!</v>
      </c>
    </row>
    <row r="66" spans="2:25" x14ac:dyDescent="0.35">
      <c r="B66" s="34">
        <v>43906</v>
      </c>
      <c r="C66" s="4">
        <v>102</v>
      </c>
      <c r="D66" s="4">
        <v>22</v>
      </c>
      <c r="E66" s="4">
        <v>43</v>
      </c>
      <c r="F66" s="4"/>
      <c r="G66" s="4">
        <v>6</v>
      </c>
      <c r="H66" s="4"/>
      <c r="I66" s="4"/>
      <c r="J66" s="73">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3" t="e">
        <f t="shared" si="2"/>
        <v>#N/A</v>
      </c>
      <c r="X66" s="43" t="e">
        <f t="shared" si="3"/>
        <v>#VALUE!</v>
      </c>
      <c r="Y66" s="43" t="e">
        <f t="shared" si="4"/>
        <v>#VALUE!</v>
      </c>
    </row>
    <row r="67" spans="2:25" x14ac:dyDescent="0.35">
      <c r="B67" s="34">
        <v>43907</v>
      </c>
      <c r="C67" s="4">
        <v>124</v>
      </c>
      <c r="D67" s="4">
        <v>22</v>
      </c>
      <c r="E67" s="4">
        <v>76</v>
      </c>
      <c r="F67" s="4">
        <v>325</v>
      </c>
      <c r="G67" s="4">
        <v>33</v>
      </c>
      <c r="H67" s="4"/>
      <c r="I67" s="4"/>
      <c r="J67" s="73">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3"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3">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3" t="e">
        <f t="shared" si="7"/>
        <v>#N/A</v>
      </c>
      <c r="X68" s="43" t="e">
        <f t="shared" si="8"/>
        <v>#VALUE!</v>
      </c>
      <c r="Y68" s="43" t="e">
        <f t="shared" si="9"/>
        <v>#VALUE!</v>
      </c>
    </row>
    <row r="69" spans="2:25" x14ac:dyDescent="0.35">
      <c r="B69" s="34">
        <v>43909</v>
      </c>
      <c r="C69" s="4">
        <v>203</v>
      </c>
      <c r="D69" s="4">
        <v>51</v>
      </c>
      <c r="E69" s="4">
        <v>128</v>
      </c>
      <c r="F69" s="4">
        <v>617</v>
      </c>
      <c r="G69" s="4">
        <v>34</v>
      </c>
      <c r="H69" s="4"/>
      <c r="I69" s="4"/>
      <c r="J69" s="73">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3" t="e">
        <f t="shared" si="7"/>
        <v>#N/A</v>
      </c>
      <c r="X69" s="43" t="e">
        <f t="shared" si="8"/>
        <v>#VALUE!</v>
      </c>
      <c r="Y69" s="43" t="e">
        <f t="shared" si="9"/>
        <v>#VALUE!</v>
      </c>
    </row>
    <row r="70" spans="2:25" x14ac:dyDescent="0.35">
      <c r="B70" s="34">
        <v>43910</v>
      </c>
      <c r="C70" s="4">
        <v>273</v>
      </c>
      <c r="D70" s="4">
        <v>70</v>
      </c>
      <c r="E70" s="4">
        <v>172</v>
      </c>
      <c r="F70" s="4">
        <v>1042</v>
      </c>
      <c r="G70" s="4">
        <v>44</v>
      </c>
      <c r="H70" s="4"/>
      <c r="I70" s="4"/>
      <c r="J70" s="73">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3"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3">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3"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3">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3"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3">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3"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3">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3"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3">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3"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3">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3"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3">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3"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3">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3"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3">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3"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3">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3"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3">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3"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3">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3"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3">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3"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3">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3"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3">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3"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3">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3"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3">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3"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3">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3"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3">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3"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3">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3"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3">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3"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3">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3"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3">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3"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3">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3"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3">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3"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3">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3"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3">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3"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3">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3"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3">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3"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3">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3"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3">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3"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3">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3"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3">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3"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3">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3"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3">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3"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3">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3"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3">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3"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3">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3"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3">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3"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3">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3"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3">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3"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3">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3"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3">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3"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3">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3"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3">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3"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3">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3"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3">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3"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3">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3"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3">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3"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3">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3"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3">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3"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3">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3"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3">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3"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3">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3"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3">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3"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3">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3"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3">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3"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3">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3"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3">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3"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3">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3"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3">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3"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3">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3"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3">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3"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3">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3"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3">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3"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3">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3"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3">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3"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3">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3"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3">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3"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3">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3"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3">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3"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3">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3"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3">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3"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3">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3"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3">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3"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3">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3"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3">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3"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3">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3"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3">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3"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3">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3"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3">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3"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3">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3"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3">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3"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3">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3"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3">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3"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3">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3"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3">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3"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3">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3"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3">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3"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3">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3"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3">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3"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3">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3"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3">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3"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3">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3"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3">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3"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3">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3"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3">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3"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3">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3"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3">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3"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3">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3"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3">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3"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3">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3"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3">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3"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3">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3"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3">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3"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3">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3"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3">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3"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3">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3"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3">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3"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3">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3"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3">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3"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3">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3"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3">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3"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3">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3"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3">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3"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3">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3"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3">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3"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3">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3"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3">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3"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3">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3"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3">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3"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3">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3"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3">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3"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3">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3"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3">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3"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3">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3"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3">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3"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3">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3"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3">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3"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3">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3"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3">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3"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3">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3"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3">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3"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3">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3"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3">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3"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3">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3"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3">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3"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3">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3"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3">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3"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3">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3"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3">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3"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3">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3"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3">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3"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3">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3"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3">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3"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3">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3"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3">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3"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3">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3"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3">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3"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3">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3"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3">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3"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3">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3"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3">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3"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3">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3"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3">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3"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3">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3"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3">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3"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3">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3"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3">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3"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3">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3"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3">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3"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3">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3"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3">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3"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3">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3"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3">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3"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3">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3"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3">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3"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3">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3"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3">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3"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3">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3"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3">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3"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3">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3"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3">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3"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3">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3"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3">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3"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3">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3"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3">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3"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3">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3"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3">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3"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3">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3"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3">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3"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3">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3"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3">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3"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3">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3"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3">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3"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3">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3"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3">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3"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3">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3"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3">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3"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3">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3"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3">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3"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3">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3"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3">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3"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3">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3"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3">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3"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3">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3"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3">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3"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3">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3"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3">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3"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3">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3"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3">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3"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3">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3"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3">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3"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3">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3"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3">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3"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3">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3"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3">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3"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3">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3"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3">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3"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3">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3"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3">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3"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3">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3"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3">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3"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3">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3"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3">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3"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3">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3"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3">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3"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3">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3"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3">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3"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3">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3"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3">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3"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3">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3"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3">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3"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3">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3"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3">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3"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3">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3"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3">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3"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3">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3"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3">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3"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3">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3"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3">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3"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3">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3"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3">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3"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3">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3"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3">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3"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3">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3"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3">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3"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3">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3"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3">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3"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3">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3"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3">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3"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3">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3"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3">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3"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3">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3"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3">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3"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3">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3"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3">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3"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3">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3"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3">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3"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3">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3"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3">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3"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3">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3"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3">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3"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3">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3"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3">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3"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3">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3"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3">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3"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3">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3"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3">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3"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3">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3"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3">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3"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3">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3"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3">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3"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3">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3"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3">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3"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3">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3"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3">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3"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3">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3"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3">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3"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3">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3"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3">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3"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3">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3"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3">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3"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3">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3"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3">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3"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3">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3"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3">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3"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3">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3"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3">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3"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3">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3"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3">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3"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3">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3"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3">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3"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3">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3"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3">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3"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3">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3"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3">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3"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3">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3"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3">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3"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3">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3"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3">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3"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3">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3"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3">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3"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3">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3"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3">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3"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3">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3"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3">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3"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3">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3"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3">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3"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3">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3"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3">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3"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3">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3"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3">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3"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3">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3"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3">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3"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3">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3"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3">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3"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3">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3"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3">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3"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3">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3"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3">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3"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3">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3"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3">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3"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3">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3"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3">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3"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3">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3"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3">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3"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3">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3"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3">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3"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3">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3"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3">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3"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3">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3"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3">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3"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3">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3"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3">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3"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3">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3"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3">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3"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3">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3"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3">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3"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3">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3"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3">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3"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3">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3"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3">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3"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3">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3"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3">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3"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3">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3"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3">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3"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3">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3"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3">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3"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3">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3"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3">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3"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3">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3"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3">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3"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3">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3"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3">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3"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3">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3"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3">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3"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3">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3"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3">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3"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3">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3"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3">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3"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3">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3" t="str">
        <f t="shared" si="31"/>
        <v>5102_09</v>
      </c>
      <c r="W422" s="73" t="e">
        <f t="shared" si="32"/>
        <v>#N/A</v>
      </c>
      <c r="X422" s="43" t="e">
        <f t="shared" si="33"/>
        <v>#VALUE!</v>
      </c>
      <c r="Y422" s="43" t="e">
        <f t="shared" si="34"/>
        <v>#VALUE!</v>
      </c>
    </row>
    <row r="425" spans="2:25" x14ac:dyDescent="0.35">
      <c r="D425" s="79">
        <v>1</v>
      </c>
      <c r="E425" s="79" t="s">
        <v>362</v>
      </c>
    </row>
    <row r="426" spans="2:25" x14ac:dyDescent="0.35">
      <c r="D426" s="302" t="s">
        <v>363</v>
      </c>
      <c r="E426" s="302"/>
      <c r="F426" s="302"/>
      <c r="G426" s="302"/>
      <c r="H426" s="302"/>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3">
        <f t="shared" ref="F3:F66" si="3">YEAR(B3)</f>
        <v>2020</v>
      </c>
      <c r="G3" s="73">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3">
        <f t="shared" si="3"/>
        <v>2020</v>
      </c>
      <c r="G4" s="73">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3">
        <f t="shared" si="3"/>
        <v>2020</v>
      </c>
      <c r="G5" s="73">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3">
        <f t="shared" si="3"/>
        <v>2020</v>
      </c>
      <c r="G6" s="73">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3">
        <f t="shared" si="3"/>
        <v>2020</v>
      </c>
      <c r="G7" s="73">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3">
        <f t="shared" si="3"/>
        <v>2020</v>
      </c>
      <c r="G8" s="73">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3">
        <f t="shared" si="3"/>
        <v>2020</v>
      </c>
      <c r="G9" s="73">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3">
        <f t="shared" si="3"/>
        <v>2020</v>
      </c>
      <c r="G10" s="73">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3">
        <f t="shared" si="3"/>
        <v>2020</v>
      </c>
      <c r="G11" s="73">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3">
        <f t="shared" si="3"/>
        <v>2020</v>
      </c>
      <c r="G12" s="73">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3">
        <f t="shared" si="3"/>
        <v>2020</v>
      </c>
      <c r="G13" s="73">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3">
        <f t="shared" si="3"/>
        <v>2020</v>
      </c>
      <c r="G14" s="73">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3">
        <f t="shared" si="3"/>
        <v>2020</v>
      </c>
      <c r="G15" s="73">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3">
        <f t="shared" si="3"/>
        <v>2020</v>
      </c>
      <c r="G16" s="73">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3">
        <f t="shared" si="3"/>
        <v>2020</v>
      </c>
      <c r="G17" s="73">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3">
        <f t="shared" si="3"/>
        <v>2020</v>
      </c>
      <c r="G18" s="73">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3">
        <f t="shared" si="3"/>
        <v>2020</v>
      </c>
      <c r="G19" s="73">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3">
        <f t="shared" si="3"/>
        <v>2020</v>
      </c>
      <c r="G20" s="73">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3">
        <f t="shared" si="3"/>
        <v>2020</v>
      </c>
      <c r="G21" s="73">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3">
        <f t="shared" si="3"/>
        <v>2020</v>
      </c>
      <c r="G22" s="73">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3">
        <f t="shared" si="3"/>
        <v>2020</v>
      </c>
      <c r="G23" s="73">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3">
        <f t="shared" si="3"/>
        <v>2020</v>
      </c>
      <c r="G24" s="73">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3">
        <f t="shared" si="3"/>
        <v>2020</v>
      </c>
      <c r="G25" s="73">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3">
        <f t="shared" si="3"/>
        <v>2020</v>
      </c>
      <c r="G26" s="73">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3">
        <f t="shared" si="3"/>
        <v>2020</v>
      </c>
      <c r="G27" s="73">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3">
        <f t="shared" si="3"/>
        <v>2020</v>
      </c>
      <c r="G28" s="73">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3">
        <f t="shared" si="3"/>
        <v>2020</v>
      </c>
      <c r="G29" s="73">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3">
        <f t="shared" si="3"/>
        <v>2020</v>
      </c>
      <c r="G30" s="73">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3">
        <f t="shared" si="3"/>
        <v>2020</v>
      </c>
      <c r="G31" s="73">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3">
        <f t="shared" si="3"/>
        <v>2020</v>
      </c>
      <c r="G32" s="73">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3">
        <f t="shared" si="3"/>
        <v>2020</v>
      </c>
      <c r="G33" s="73">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3">
        <f t="shared" si="3"/>
        <v>2020</v>
      </c>
      <c r="G34" s="73">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3">
        <f t="shared" si="3"/>
        <v>2020</v>
      </c>
      <c r="G35" s="73">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3">
        <f t="shared" si="3"/>
        <v>2020</v>
      </c>
      <c r="G36" s="73">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3">
        <f t="shared" si="3"/>
        <v>2020</v>
      </c>
      <c r="G37" s="73">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3">
        <f t="shared" si="3"/>
        <v>2020</v>
      </c>
      <c r="G38" s="73">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3">
        <f t="shared" si="3"/>
        <v>2020</v>
      </c>
      <c r="G39" s="73">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3">
        <f t="shared" si="3"/>
        <v>2020</v>
      </c>
      <c r="G40" s="73">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3">
        <f t="shared" si="3"/>
        <v>2020</v>
      </c>
      <c r="G41" s="73">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3">
        <f t="shared" si="3"/>
        <v>2020</v>
      </c>
      <c r="G42" s="73">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3">
        <f t="shared" si="3"/>
        <v>2020</v>
      </c>
      <c r="G43" s="73">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3">
        <f t="shared" si="3"/>
        <v>2020</v>
      </c>
      <c r="G44" s="73">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3">
        <f t="shared" si="3"/>
        <v>2020</v>
      </c>
      <c r="G45" s="73">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3">
        <f t="shared" si="3"/>
        <v>2020</v>
      </c>
      <c r="G46" s="73">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3">
        <f t="shared" si="3"/>
        <v>2020</v>
      </c>
      <c r="G47" s="73">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3">
        <f t="shared" si="3"/>
        <v>2020</v>
      </c>
      <c r="G48" s="73">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3">
        <f t="shared" si="3"/>
        <v>2020</v>
      </c>
      <c r="G49" s="73">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3">
        <f t="shared" si="3"/>
        <v>2020</v>
      </c>
      <c r="G50" s="73">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3">
        <f t="shared" si="3"/>
        <v>2020</v>
      </c>
      <c r="G51" s="73">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3">
        <f t="shared" si="3"/>
        <v>2020</v>
      </c>
      <c r="G52" s="73">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3">
        <f t="shared" si="3"/>
        <v>2020</v>
      </c>
      <c r="G53" s="73">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3">
        <f t="shared" si="3"/>
        <v>2020</v>
      </c>
      <c r="G54" s="73">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3">
        <f t="shared" si="3"/>
        <v>2020</v>
      </c>
      <c r="G55" s="73">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3">
        <f t="shared" si="3"/>
        <v>2020</v>
      </c>
      <c r="G56" s="73">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3">
        <f t="shared" si="3"/>
        <v>2020</v>
      </c>
      <c r="G57" s="73">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3">
        <f t="shared" si="3"/>
        <v>2020</v>
      </c>
      <c r="G58" s="73">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3">
        <f t="shared" si="3"/>
        <v>2020</v>
      </c>
      <c r="G59" s="73">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3">
        <f t="shared" si="3"/>
        <v>2020</v>
      </c>
      <c r="G60" s="73">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3">
        <f t="shared" si="3"/>
        <v>2020</v>
      </c>
      <c r="G61" s="73">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3">
        <f t="shared" si="3"/>
        <v>2020</v>
      </c>
      <c r="G62" s="73">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3">
        <f t="shared" si="3"/>
        <v>2020</v>
      </c>
      <c r="G63" s="73">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3">
        <f t="shared" si="3"/>
        <v>2020</v>
      </c>
      <c r="G64" s="73">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3">
        <f t="shared" si="3"/>
        <v>2020</v>
      </c>
      <c r="G65" s="73">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3">
        <f t="shared" si="3"/>
        <v>2020</v>
      </c>
      <c r="G66" s="73">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3">
        <f t="shared" ref="F67:F130" si="8">YEAR(B67)</f>
        <v>2020</v>
      </c>
      <c r="G67" s="73">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3">
        <f t="shared" si="8"/>
        <v>2020</v>
      </c>
      <c r="G68" s="73">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3">
        <f t="shared" si="8"/>
        <v>2020</v>
      </c>
      <c r="G69" s="73">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3">
        <f t="shared" si="8"/>
        <v>2020</v>
      </c>
      <c r="G70" s="73">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3">
        <f t="shared" si="8"/>
        <v>2020</v>
      </c>
      <c r="G71" s="73">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3">
        <f t="shared" si="8"/>
        <v>2020</v>
      </c>
      <c r="G72" s="73">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3">
        <f t="shared" si="8"/>
        <v>2020</v>
      </c>
      <c r="G73" s="73">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3">
        <f t="shared" si="8"/>
        <v>2020</v>
      </c>
      <c r="G74" s="73">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3">
        <f t="shared" si="8"/>
        <v>2020</v>
      </c>
      <c r="G75" s="73">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3">
        <f t="shared" si="8"/>
        <v>2020</v>
      </c>
      <c r="G76" s="73">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3">
        <f t="shared" si="8"/>
        <v>2020</v>
      </c>
      <c r="G77" s="73">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3">
        <f t="shared" si="8"/>
        <v>2020</v>
      </c>
      <c r="G78" s="73">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3">
        <f t="shared" si="8"/>
        <v>2020</v>
      </c>
      <c r="G79" s="73">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3">
        <f t="shared" si="8"/>
        <v>2020</v>
      </c>
      <c r="G80" s="73">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3">
        <f t="shared" si="8"/>
        <v>2020</v>
      </c>
      <c r="G81" s="73">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3">
        <f t="shared" si="8"/>
        <v>2020</v>
      </c>
      <c r="G82" s="73">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3">
        <f t="shared" si="8"/>
        <v>2020</v>
      </c>
      <c r="G83" s="73">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3">
        <f t="shared" si="8"/>
        <v>2020</v>
      </c>
      <c r="G84" s="73">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3">
        <f t="shared" si="8"/>
        <v>2020</v>
      </c>
      <c r="G85" s="73">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3">
        <f t="shared" si="8"/>
        <v>2020</v>
      </c>
      <c r="G86" s="73">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3">
        <f t="shared" si="8"/>
        <v>2020</v>
      </c>
      <c r="G87" s="73">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3">
        <f t="shared" si="8"/>
        <v>2020</v>
      </c>
      <c r="G88" s="73">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3">
        <f t="shared" si="8"/>
        <v>2020</v>
      </c>
      <c r="G89" s="73">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3">
        <f t="shared" si="8"/>
        <v>2020</v>
      </c>
      <c r="G90" s="73">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3">
        <f t="shared" si="8"/>
        <v>2020</v>
      </c>
      <c r="G91" s="73">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3">
        <f t="shared" si="8"/>
        <v>2020</v>
      </c>
      <c r="G92" s="73">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3">
        <f t="shared" si="8"/>
        <v>2020</v>
      </c>
      <c r="G93" s="73">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3">
        <f t="shared" si="8"/>
        <v>2020</v>
      </c>
      <c r="G94" s="73">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3">
        <f t="shared" si="8"/>
        <v>2020</v>
      </c>
      <c r="G95" s="73">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3">
        <f t="shared" si="8"/>
        <v>2020</v>
      </c>
      <c r="G96" s="73">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3">
        <f t="shared" si="8"/>
        <v>2020</v>
      </c>
      <c r="G97" s="73">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3">
        <f t="shared" si="8"/>
        <v>2020</v>
      </c>
      <c r="G98" s="73">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3">
        <f t="shared" si="8"/>
        <v>2020</v>
      </c>
      <c r="G99" s="73">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3">
        <f t="shared" si="8"/>
        <v>2020</v>
      </c>
      <c r="G100" s="73">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3">
        <f t="shared" si="8"/>
        <v>2020</v>
      </c>
      <c r="G101" s="73">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3">
        <f t="shared" si="8"/>
        <v>2020</v>
      </c>
      <c r="G102" s="73">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3">
        <f t="shared" si="8"/>
        <v>2020</v>
      </c>
      <c r="G103" s="73">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3">
        <f t="shared" si="8"/>
        <v>2020</v>
      </c>
      <c r="G104" s="73">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3">
        <f t="shared" si="8"/>
        <v>2020</v>
      </c>
      <c r="G105" s="73">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3">
        <f t="shared" si="8"/>
        <v>2020</v>
      </c>
      <c r="G106" s="73">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3">
        <f t="shared" si="8"/>
        <v>2020</v>
      </c>
      <c r="G107" s="73">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3">
        <f t="shared" si="8"/>
        <v>2020</v>
      </c>
      <c r="G108" s="73">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3">
        <f t="shared" si="8"/>
        <v>2020</v>
      </c>
      <c r="G109" s="73">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3">
        <f t="shared" si="8"/>
        <v>2020</v>
      </c>
      <c r="G110" s="73">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3">
        <f t="shared" si="8"/>
        <v>2020</v>
      </c>
      <c r="G111" s="73">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3">
        <f t="shared" si="8"/>
        <v>2020</v>
      </c>
      <c r="G112" s="73">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3">
        <f t="shared" si="8"/>
        <v>2020</v>
      </c>
      <c r="G113" s="73">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3">
        <f t="shared" si="8"/>
        <v>2020</v>
      </c>
      <c r="G114" s="73">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3">
        <f t="shared" si="8"/>
        <v>2020</v>
      </c>
      <c r="G115" s="73">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3">
        <f t="shared" si="8"/>
        <v>2020</v>
      </c>
      <c r="G116" s="73">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3">
        <f t="shared" si="8"/>
        <v>2020</v>
      </c>
      <c r="G117" s="73">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3">
        <f t="shared" si="8"/>
        <v>2020</v>
      </c>
      <c r="G118" s="73">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3">
        <f t="shared" si="8"/>
        <v>2020</v>
      </c>
      <c r="G119" s="73">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3">
        <f t="shared" si="8"/>
        <v>2020</v>
      </c>
      <c r="G120" s="73">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3">
        <f t="shared" si="8"/>
        <v>2020</v>
      </c>
      <c r="G121" s="73">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3">
        <f t="shared" si="8"/>
        <v>2020</v>
      </c>
      <c r="G122" s="73">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3">
        <f t="shared" si="8"/>
        <v>2020</v>
      </c>
      <c r="G123" s="73">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3">
        <f t="shared" si="8"/>
        <v>2020</v>
      </c>
      <c r="G124" s="73">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3">
        <f t="shared" si="8"/>
        <v>2020</v>
      </c>
      <c r="G125" s="73">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3">
        <f t="shared" si="8"/>
        <v>2020</v>
      </c>
      <c r="G126" s="73">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3">
        <f t="shared" si="8"/>
        <v>2020</v>
      </c>
      <c r="G127" s="73">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3">
        <f t="shared" si="8"/>
        <v>2020</v>
      </c>
      <c r="G128" s="73">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3">
        <f t="shared" si="8"/>
        <v>2020</v>
      </c>
      <c r="G129" s="73">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3">
        <f t="shared" si="8"/>
        <v>2020</v>
      </c>
      <c r="G130" s="73">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3">
        <f t="shared" ref="F131:F194" si="13">YEAR(B131)</f>
        <v>2020</v>
      </c>
      <c r="G131" s="73">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3">
        <f t="shared" si="13"/>
        <v>2020</v>
      </c>
      <c r="G132" s="73">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3">
        <f t="shared" si="13"/>
        <v>2020</v>
      </c>
      <c r="G133" s="73">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3">
        <f t="shared" si="13"/>
        <v>2020</v>
      </c>
      <c r="G134" s="73">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3">
        <f t="shared" si="13"/>
        <v>2020</v>
      </c>
      <c r="G135" s="73">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3">
        <f t="shared" si="13"/>
        <v>2020</v>
      </c>
      <c r="G136" s="73">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3">
        <f t="shared" si="13"/>
        <v>2020</v>
      </c>
      <c r="G137" s="73">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3">
        <f t="shared" si="13"/>
        <v>2020</v>
      </c>
      <c r="G138" s="73">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3">
        <f t="shared" si="13"/>
        <v>2020</v>
      </c>
      <c r="G139" s="73">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3">
        <f t="shared" si="13"/>
        <v>2020</v>
      </c>
      <c r="G140" s="73">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3">
        <f t="shared" si="13"/>
        <v>2020</v>
      </c>
      <c r="G141" s="73">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3">
        <f t="shared" si="13"/>
        <v>2020</v>
      </c>
      <c r="G142" s="73">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3">
        <f t="shared" si="13"/>
        <v>2020</v>
      </c>
      <c r="G143" s="73">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3">
        <f t="shared" si="13"/>
        <v>2020</v>
      </c>
      <c r="G144" s="73">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3">
        <f t="shared" si="13"/>
        <v>2020</v>
      </c>
      <c r="G145" s="73">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3">
        <f t="shared" si="13"/>
        <v>2020</v>
      </c>
      <c r="G146" s="73">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3">
        <f t="shared" si="13"/>
        <v>2020</v>
      </c>
      <c r="G147" s="73">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3">
        <f t="shared" si="13"/>
        <v>2020</v>
      </c>
      <c r="G148" s="73">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3">
        <f t="shared" si="13"/>
        <v>2020</v>
      </c>
      <c r="G149" s="73">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3">
        <f t="shared" si="13"/>
        <v>2020</v>
      </c>
      <c r="G150" s="73">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3">
        <f t="shared" si="13"/>
        <v>2020</v>
      </c>
      <c r="G151" s="73">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3">
        <f t="shared" si="13"/>
        <v>2020</v>
      </c>
      <c r="G152" s="73">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3">
        <f t="shared" si="13"/>
        <v>2020</v>
      </c>
      <c r="G153" s="73">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3">
        <f t="shared" si="13"/>
        <v>2020</v>
      </c>
      <c r="G154" s="73">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3">
        <f t="shared" si="13"/>
        <v>2020</v>
      </c>
      <c r="G155" s="73">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3">
        <f t="shared" si="13"/>
        <v>2020</v>
      </c>
      <c r="G156" s="73">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3">
        <f t="shared" si="13"/>
        <v>2020</v>
      </c>
      <c r="G157" s="73">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3">
        <f t="shared" si="13"/>
        <v>2020</v>
      </c>
      <c r="G158" s="73">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3">
        <f t="shared" si="13"/>
        <v>2020</v>
      </c>
      <c r="G159" s="73">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3">
        <f t="shared" si="13"/>
        <v>2020</v>
      </c>
      <c r="G160" s="73">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3">
        <f t="shared" si="13"/>
        <v>2020</v>
      </c>
      <c r="G161" s="73">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3">
        <f t="shared" si="13"/>
        <v>2020</v>
      </c>
      <c r="G162" s="73">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3">
        <f t="shared" si="13"/>
        <v>2020</v>
      </c>
      <c r="G163" s="73">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3">
        <f t="shared" si="13"/>
        <v>2020</v>
      </c>
      <c r="G164" s="73">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3">
        <f t="shared" si="13"/>
        <v>2020</v>
      </c>
      <c r="G165" s="73">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3">
        <f t="shared" si="13"/>
        <v>2020</v>
      </c>
      <c r="G166" s="73">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3">
        <f t="shared" si="13"/>
        <v>2020</v>
      </c>
      <c r="G167" s="73">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3">
        <f t="shared" si="13"/>
        <v>2020</v>
      </c>
      <c r="G168" s="73">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3">
        <f t="shared" si="13"/>
        <v>2020</v>
      </c>
      <c r="G169" s="73">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3">
        <f t="shared" si="13"/>
        <v>2020</v>
      </c>
      <c r="G170" s="73">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3">
        <f t="shared" si="13"/>
        <v>2020</v>
      </c>
      <c r="G171" s="73">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3">
        <f t="shared" si="13"/>
        <v>2020</v>
      </c>
      <c r="G172" s="73">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3">
        <f t="shared" si="13"/>
        <v>2020</v>
      </c>
      <c r="G173" s="73">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3">
        <f t="shared" si="13"/>
        <v>2020</v>
      </c>
      <c r="G174" s="73">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3">
        <f t="shared" si="13"/>
        <v>2020</v>
      </c>
      <c r="G175" s="73">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3">
        <f t="shared" si="13"/>
        <v>2020</v>
      </c>
      <c r="G176" s="73">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3">
        <f t="shared" si="13"/>
        <v>2020</v>
      </c>
      <c r="G177" s="73">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3">
        <f t="shared" si="13"/>
        <v>2020</v>
      </c>
      <c r="G178" s="73">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3">
        <f t="shared" si="13"/>
        <v>2020</v>
      </c>
      <c r="G179" s="73">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3">
        <f t="shared" si="13"/>
        <v>2020</v>
      </c>
      <c r="G180" s="73">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3">
        <f t="shared" si="13"/>
        <v>2020</v>
      </c>
      <c r="G181" s="73">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3">
        <f t="shared" si="13"/>
        <v>2020</v>
      </c>
      <c r="G182" s="73">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3">
        <f t="shared" si="13"/>
        <v>2020</v>
      </c>
      <c r="G183" s="73">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3">
        <f t="shared" si="13"/>
        <v>2020</v>
      </c>
      <c r="G184" s="73">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3">
        <f t="shared" si="13"/>
        <v>2020</v>
      </c>
      <c r="G185" s="73">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3">
        <f t="shared" si="13"/>
        <v>2020</v>
      </c>
      <c r="G186" s="73">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3">
        <f t="shared" si="13"/>
        <v>2020</v>
      </c>
      <c r="G187" s="73">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3">
        <f t="shared" si="13"/>
        <v>2020</v>
      </c>
      <c r="G188" s="73">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3">
        <f t="shared" si="13"/>
        <v>2020</v>
      </c>
      <c r="G189" s="73">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3">
        <f t="shared" si="13"/>
        <v>2020</v>
      </c>
      <c r="G190" s="73">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3">
        <f t="shared" si="13"/>
        <v>2020</v>
      </c>
      <c r="G191" s="73">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3">
        <f t="shared" si="13"/>
        <v>2020</v>
      </c>
      <c r="G192" s="73">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3">
        <f t="shared" si="13"/>
        <v>2020</v>
      </c>
      <c r="G193" s="73">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3">
        <f t="shared" si="13"/>
        <v>2020</v>
      </c>
      <c r="G194" s="73">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3">
        <f t="shared" ref="F195:F258" si="18">YEAR(B195)</f>
        <v>2020</v>
      </c>
      <c r="G195" s="73">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3">
        <f t="shared" si="18"/>
        <v>2020</v>
      </c>
      <c r="G196" s="73">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3">
        <f t="shared" si="18"/>
        <v>2020</v>
      </c>
      <c r="G197" s="73">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3">
        <f t="shared" si="18"/>
        <v>2020</v>
      </c>
      <c r="G198" s="73">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3">
        <f t="shared" si="18"/>
        <v>2020</v>
      </c>
      <c r="G199" s="73">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3">
        <f t="shared" si="18"/>
        <v>2020</v>
      </c>
      <c r="G200" s="73">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3">
        <f t="shared" si="18"/>
        <v>2020</v>
      </c>
      <c r="G201" s="73">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3">
        <f t="shared" si="18"/>
        <v>2020</v>
      </c>
      <c r="G202" s="73">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3">
        <f t="shared" si="18"/>
        <v>2020</v>
      </c>
      <c r="G203" s="73">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3">
        <f t="shared" si="18"/>
        <v>2020</v>
      </c>
      <c r="G204" s="73">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3">
        <f t="shared" si="18"/>
        <v>2020</v>
      </c>
      <c r="G205" s="73">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3">
        <f t="shared" si="18"/>
        <v>2020</v>
      </c>
      <c r="G206" s="73">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3">
        <f t="shared" si="18"/>
        <v>2020</v>
      </c>
      <c r="G207" s="73">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3">
        <f t="shared" si="18"/>
        <v>2020</v>
      </c>
      <c r="G208" s="73">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3">
        <f t="shared" si="18"/>
        <v>2020</v>
      </c>
      <c r="G209" s="73">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3">
        <f t="shared" si="18"/>
        <v>2020</v>
      </c>
      <c r="G210" s="73">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3">
        <f t="shared" si="18"/>
        <v>2020</v>
      </c>
      <c r="G211" s="73">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3">
        <f t="shared" si="18"/>
        <v>2020</v>
      </c>
      <c r="G212" s="73">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3">
        <f t="shared" si="18"/>
        <v>2020</v>
      </c>
      <c r="G213" s="73">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3">
        <f t="shared" si="18"/>
        <v>2020</v>
      </c>
      <c r="G214" s="73">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3">
        <f t="shared" si="18"/>
        <v>2020</v>
      </c>
      <c r="G215" s="73">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3">
        <f t="shared" si="18"/>
        <v>2020</v>
      </c>
      <c r="G216" s="73">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3">
        <f t="shared" si="18"/>
        <v>2020</v>
      </c>
      <c r="G217" s="73">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3">
        <f t="shared" si="18"/>
        <v>2020</v>
      </c>
      <c r="G218" s="73">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3">
        <f t="shared" si="18"/>
        <v>2020</v>
      </c>
      <c r="G219" s="73">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3">
        <f t="shared" si="18"/>
        <v>2020</v>
      </c>
      <c r="G220" s="73">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3">
        <f t="shared" si="18"/>
        <v>2020</v>
      </c>
      <c r="G221" s="73">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3">
        <f t="shared" si="18"/>
        <v>2020</v>
      </c>
      <c r="G222" s="73">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3">
        <f t="shared" si="18"/>
        <v>2020</v>
      </c>
      <c r="G223" s="73">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3">
        <f t="shared" si="18"/>
        <v>2020</v>
      </c>
      <c r="G224" s="73">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3">
        <f t="shared" si="18"/>
        <v>2020</v>
      </c>
      <c r="G225" s="73">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3">
        <f t="shared" si="18"/>
        <v>2020</v>
      </c>
      <c r="G226" s="73">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3">
        <f t="shared" si="18"/>
        <v>2020</v>
      </c>
      <c r="G227" s="73">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3">
        <f t="shared" si="18"/>
        <v>2020</v>
      </c>
      <c r="G228" s="73">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3">
        <f t="shared" si="18"/>
        <v>2020</v>
      </c>
      <c r="G229" s="73">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3">
        <f t="shared" si="18"/>
        <v>2020</v>
      </c>
      <c r="G230" s="73">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3">
        <f t="shared" si="18"/>
        <v>2020</v>
      </c>
      <c r="G231" s="73">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3">
        <f t="shared" si="18"/>
        <v>2020</v>
      </c>
      <c r="G232" s="73">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3">
        <f t="shared" si="18"/>
        <v>2020</v>
      </c>
      <c r="G233" s="73">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3">
        <f t="shared" si="18"/>
        <v>2020</v>
      </c>
      <c r="G234" s="73">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3">
        <f t="shared" si="18"/>
        <v>2020</v>
      </c>
      <c r="G235" s="73">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3">
        <f t="shared" si="18"/>
        <v>2020</v>
      </c>
      <c r="G236" s="73">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3">
        <f t="shared" si="18"/>
        <v>2020</v>
      </c>
      <c r="G237" s="73">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3">
        <f t="shared" si="18"/>
        <v>2020</v>
      </c>
      <c r="G238" s="73">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3">
        <f t="shared" si="18"/>
        <v>2020</v>
      </c>
      <c r="G239" s="73">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3">
        <f t="shared" si="18"/>
        <v>2020</v>
      </c>
      <c r="G240" s="73">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3">
        <f t="shared" si="18"/>
        <v>2020</v>
      </c>
      <c r="G241" s="73">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3">
        <f t="shared" si="18"/>
        <v>2020</v>
      </c>
      <c r="G242" s="73">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3">
        <f t="shared" si="18"/>
        <v>2020</v>
      </c>
      <c r="G243" s="73">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3">
        <f t="shared" si="18"/>
        <v>2020</v>
      </c>
      <c r="G244" s="73">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3">
        <f t="shared" si="18"/>
        <v>2020</v>
      </c>
      <c r="G245" s="73">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3">
        <f t="shared" si="18"/>
        <v>2020</v>
      </c>
      <c r="G246" s="73">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3">
        <f t="shared" si="18"/>
        <v>2020</v>
      </c>
      <c r="G247" s="73">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3">
        <f t="shared" si="18"/>
        <v>2020</v>
      </c>
      <c r="G248" s="73">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3">
        <f t="shared" si="18"/>
        <v>2020</v>
      </c>
      <c r="G249" s="73">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3">
        <f t="shared" si="18"/>
        <v>2020</v>
      </c>
      <c r="G250" s="73">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3">
        <f t="shared" si="18"/>
        <v>2020</v>
      </c>
      <c r="G251" s="73">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3">
        <f t="shared" si="18"/>
        <v>2020</v>
      </c>
      <c r="G252" s="73">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3">
        <f t="shared" si="18"/>
        <v>2020</v>
      </c>
      <c r="G253" s="73">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3">
        <f t="shared" si="18"/>
        <v>2020</v>
      </c>
      <c r="G254" s="73">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3">
        <f t="shared" si="18"/>
        <v>2020</v>
      </c>
      <c r="G255" s="73">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3">
        <f t="shared" si="18"/>
        <v>2020</v>
      </c>
      <c r="G256" s="73">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3">
        <f t="shared" si="18"/>
        <v>2020</v>
      </c>
      <c r="G257" s="73">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3">
        <f t="shared" si="18"/>
        <v>2020</v>
      </c>
      <c r="G258" s="73">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3">
        <f t="shared" ref="F259:F322" si="23">YEAR(B259)</f>
        <v>2020</v>
      </c>
      <c r="G259" s="73">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3">
        <f t="shared" si="23"/>
        <v>2020</v>
      </c>
      <c r="G260" s="73">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3">
        <f t="shared" si="23"/>
        <v>2020</v>
      </c>
      <c r="G261" s="73">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3">
        <f t="shared" si="23"/>
        <v>2020</v>
      </c>
      <c r="G262" s="73">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3">
        <f t="shared" si="23"/>
        <v>2020</v>
      </c>
      <c r="G263" s="73">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3">
        <f t="shared" si="23"/>
        <v>2020</v>
      </c>
      <c r="G264" s="73">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3">
        <f t="shared" si="23"/>
        <v>2020</v>
      </c>
      <c r="G265" s="73">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3">
        <f t="shared" si="23"/>
        <v>2020</v>
      </c>
      <c r="G266" s="73">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3">
        <f t="shared" si="23"/>
        <v>2020</v>
      </c>
      <c r="G267" s="73">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3">
        <f t="shared" si="23"/>
        <v>2020</v>
      </c>
      <c r="G268" s="73">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3">
        <f t="shared" si="23"/>
        <v>2020</v>
      </c>
      <c r="G269" s="73">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3">
        <f t="shared" si="23"/>
        <v>2020</v>
      </c>
      <c r="G270" s="73">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3">
        <f t="shared" si="23"/>
        <v>2020</v>
      </c>
      <c r="G271" s="73">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3">
        <f t="shared" si="23"/>
        <v>2020</v>
      </c>
      <c r="G272" s="73">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3">
        <f t="shared" si="23"/>
        <v>2020</v>
      </c>
      <c r="G273" s="73">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3">
        <f t="shared" si="23"/>
        <v>2020</v>
      </c>
      <c r="G274" s="73">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3">
        <f t="shared" si="23"/>
        <v>2020</v>
      </c>
      <c r="G275" s="73">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3">
        <f t="shared" si="23"/>
        <v>2020</v>
      </c>
      <c r="G276" s="73">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3">
        <f t="shared" si="23"/>
        <v>2020</v>
      </c>
      <c r="G277" s="73">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3">
        <f t="shared" si="23"/>
        <v>2020</v>
      </c>
      <c r="G278" s="73">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3">
        <f t="shared" si="23"/>
        <v>2020</v>
      </c>
      <c r="G279" s="73">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3">
        <f t="shared" si="23"/>
        <v>2020</v>
      </c>
      <c r="G280" s="73">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3">
        <f t="shared" si="23"/>
        <v>2020</v>
      </c>
      <c r="G281" s="73">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3">
        <f t="shared" si="23"/>
        <v>2020</v>
      </c>
      <c r="G282" s="73">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3">
        <f t="shared" si="23"/>
        <v>2020</v>
      </c>
      <c r="G283" s="73">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3">
        <f t="shared" si="23"/>
        <v>2020</v>
      </c>
      <c r="G284" s="73">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3">
        <f t="shared" si="23"/>
        <v>2020</v>
      </c>
      <c r="G285" s="73">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3">
        <f t="shared" si="23"/>
        <v>2020</v>
      </c>
      <c r="G286" s="73">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3">
        <f t="shared" si="23"/>
        <v>2020</v>
      </c>
      <c r="G287" s="73">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3">
        <f t="shared" si="23"/>
        <v>2020</v>
      </c>
      <c r="G288" s="73">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3">
        <f t="shared" si="23"/>
        <v>2020</v>
      </c>
      <c r="G289" s="73">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3">
        <f t="shared" si="23"/>
        <v>2020</v>
      </c>
      <c r="G290" s="73">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3">
        <f t="shared" si="23"/>
        <v>2020</v>
      </c>
      <c r="G291" s="73">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3">
        <f t="shared" si="23"/>
        <v>2020</v>
      </c>
      <c r="G292" s="73">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3">
        <f t="shared" si="23"/>
        <v>2020</v>
      </c>
      <c r="G293" s="73">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3">
        <f t="shared" si="23"/>
        <v>2020</v>
      </c>
      <c r="G294" s="73">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3">
        <f t="shared" si="23"/>
        <v>2020</v>
      </c>
      <c r="G295" s="73">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3">
        <f t="shared" si="23"/>
        <v>2020</v>
      </c>
      <c r="G296" s="73">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3">
        <f t="shared" si="23"/>
        <v>2020</v>
      </c>
      <c r="G297" s="73">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3">
        <f t="shared" si="23"/>
        <v>2020</v>
      </c>
      <c r="G298" s="73">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3">
        <f t="shared" si="23"/>
        <v>2020</v>
      </c>
      <c r="G299" s="73">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3">
        <f t="shared" si="23"/>
        <v>2020</v>
      </c>
      <c r="G300" s="73">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3">
        <f t="shared" si="23"/>
        <v>2020</v>
      </c>
      <c r="G301" s="73">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3">
        <f t="shared" si="23"/>
        <v>2020</v>
      </c>
      <c r="G302" s="73">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3">
        <f t="shared" si="23"/>
        <v>2020</v>
      </c>
      <c r="G303" s="73">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3">
        <f t="shared" si="23"/>
        <v>2020</v>
      </c>
      <c r="G304" s="73">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3">
        <f t="shared" si="23"/>
        <v>2020</v>
      </c>
      <c r="G305" s="73">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3">
        <f t="shared" si="23"/>
        <v>2020</v>
      </c>
      <c r="G306" s="73">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3">
        <f t="shared" si="23"/>
        <v>2020</v>
      </c>
      <c r="G307" s="73">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3">
        <f t="shared" si="23"/>
        <v>2020</v>
      </c>
      <c r="G308" s="73">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3">
        <f t="shared" si="23"/>
        <v>2020</v>
      </c>
      <c r="G309" s="73">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3">
        <f t="shared" si="23"/>
        <v>2020</v>
      </c>
      <c r="G310" s="73">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3">
        <f t="shared" si="23"/>
        <v>2020</v>
      </c>
      <c r="G311" s="73">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3">
        <f t="shared" si="23"/>
        <v>2020</v>
      </c>
      <c r="G312" s="73">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3">
        <f t="shared" si="23"/>
        <v>2020</v>
      </c>
      <c r="G313" s="73">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3">
        <f t="shared" si="23"/>
        <v>2020</v>
      </c>
      <c r="G314" s="73">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3">
        <f t="shared" si="23"/>
        <v>2020</v>
      </c>
      <c r="G315" s="73">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3">
        <f t="shared" si="23"/>
        <v>2020</v>
      </c>
      <c r="G316" s="73">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3">
        <f t="shared" si="23"/>
        <v>2020</v>
      </c>
      <c r="G317" s="73">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3">
        <f t="shared" si="23"/>
        <v>2020</v>
      </c>
      <c r="G318" s="73">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3">
        <f t="shared" si="23"/>
        <v>2020</v>
      </c>
      <c r="G319" s="73">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3">
        <f t="shared" si="23"/>
        <v>2020</v>
      </c>
      <c r="G320" s="73">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3">
        <f t="shared" si="23"/>
        <v>2020</v>
      </c>
      <c r="G321" s="73">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3">
        <f t="shared" si="23"/>
        <v>2020</v>
      </c>
      <c r="G322" s="73">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3">
        <f t="shared" ref="F323:F386" si="28">YEAR(B323)</f>
        <v>2020</v>
      </c>
      <c r="G323" s="73">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3">
        <f t="shared" si="28"/>
        <v>2020</v>
      </c>
      <c r="G324" s="73">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3">
        <f t="shared" si="28"/>
        <v>2020</v>
      </c>
      <c r="G325" s="73">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3">
        <f t="shared" si="28"/>
        <v>2020</v>
      </c>
      <c r="G326" s="73">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3">
        <f t="shared" si="28"/>
        <v>2020</v>
      </c>
      <c r="G327" s="73">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3">
        <f t="shared" si="28"/>
        <v>2020</v>
      </c>
      <c r="G328" s="73">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3">
        <f t="shared" si="28"/>
        <v>2020</v>
      </c>
      <c r="G329" s="73">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3">
        <f t="shared" si="28"/>
        <v>2020</v>
      </c>
      <c r="G330" s="73">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3">
        <f t="shared" si="28"/>
        <v>2020</v>
      </c>
      <c r="G331" s="73">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3">
        <f t="shared" si="28"/>
        <v>2020</v>
      </c>
      <c r="G332" s="73">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3">
        <f t="shared" si="28"/>
        <v>2020</v>
      </c>
      <c r="G333" s="73">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3">
        <f t="shared" si="28"/>
        <v>2020</v>
      </c>
      <c r="G334" s="73">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3">
        <f t="shared" si="28"/>
        <v>2020</v>
      </c>
      <c r="G335" s="73">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3">
        <f t="shared" si="28"/>
        <v>2020</v>
      </c>
      <c r="G336" s="73">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3">
        <f t="shared" si="28"/>
        <v>2020</v>
      </c>
      <c r="G337" s="73">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3">
        <f t="shared" si="28"/>
        <v>2020</v>
      </c>
      <c r="G338" s="73">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3">
        <f t="shared" si="28"/>
        <v>2020</v>
      </c>
      <c r="G339" s="73">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3">
        <f t="shared" si="28"/>
        <v>2020</v>
      </c>
      <c r="G340" s="73">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3">
        <f t="shared" si="28"/>
        <v>2020</v>
      </c>
      <c r="G341" s="73">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3">
        <f t="shared" si="28"/>
        <v>2020</v>
      </c>
      <c r="G342" s="73">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3">
        <f t="shared" si="28"/>
        <v>2020</v>
      </c>
      <c r="G343" s="73">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3">
        <f t="shared" si="28"/>
        <v>2020</v>
      </c>
      <c r="G344" s="73">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3">
        <f t="shared" si="28"/>
        <v>2020</v>
      </c>
      <c r="G345" s="73">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3">
        <f t="shared" si="28"/>
        <v>2020</v>
      </c>
      <c r="G346" s="73">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3">
        <f t="shared" si="28"/>
        <v>2020</v>
      </c>
      <c r="G347" s="73">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3">
        <f t="shared" si="28"/>
        <v>2020</v>
      </c>
      <c r="G348" s="73">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3">
        <f t="shared" si="28"/>
        <v>2020</v>
      </c>
      <c r="G349" s="73">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3">
        <f t="shared" si="28"/>
        <v>2020</v>
      </c>
      <c r="G350" s="73">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3">
        <f t="shared" si="28"/>
        <v>2020</v>
      </c>
      <c r="G351" s="73">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3">
        <f t="shared" si="28"/>
        <v>2020</v>
      </c>
      <c r="G352" s="73">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3">
        <f t="shared" si="28"/>
        <v>2020</v>
      </c>
      <c r="G353" s="73">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3">
        <f t="shared" si="28"/>
        <v>2020</v>
      </c>
      <c r="G354" s="73">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3">
        <f t="shared" si="28"/>
        <v>2020</v>
      </c>
      <c r="G355" s="73">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3">
        <f t="shared" si="28"/>
        <v>2020</v>
      </c>
      <c r="G356" s="73">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3">
        <f t="shared" si="28"/>
        <v>2021</v>
      </c>
      <c r="G357" s="73">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3">
        <f t="shared" si="28"/>
        <v>2021</v>
      </c>
      <c r="G358" s="73">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3">
        <f t="shared" si="28"/>
        <v>2021</v>
      </c>
      <c r="G359" s="73">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3">
        <f t="shared" si="28"/>
        <v>2021</v>
      </c>
      <c r="G360" s="73">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3">
        <f t="shared" si="28"/>
        <v>2021</v>
      </c>
      <c r="G361" s="73">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3">
        <f t="shared" si="28"/>
        <v>2021</v>
      </c>
      <c r="G362" s="73">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3">
        <f t="shared" si="28"/>
        <v>2021</v>
      </c>
      <c r="G363" s="73">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3">
        <f t="shared" si="28"/>
        <v>2021</v>
      </c>
      <c r="G364" s="73">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3">
        <f t="shared" si="28"/>
        <v>2021</v>
      </c>
      <c r="G365" s="73">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3">
        <f t="shared" si="28"/>
        <v>2021</v>
      </c>
      <c r="G366" s="73">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3">
        <f t="shared" si="28"/>
        <v>2021</v>
      </c>
      <c r="G367" s="73">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3">
        <f t="shared" si="28"/>
        <v>2021</v>
      </c>
      <c r="G368" s="73">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3">
        <f t="shared" si="28"/>
        <v>2021</v>
      </c>
      <c r="G369" s="73">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3">
        <f t="shared" si="28"/>
        <v>2021</v>
      </c>
      <c r="G370" s="73">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3">
        <f t="shared" si="28"/>
        <v>2021</v>
      </c>
      <c r="G371" s="73">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3">
        <f t="shared" si="28"/>
        <v>2021</v>
      </c>
      <c r="G372" s="73">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3">
        <f t="shared" si="28"/>
        <v>2021</v>
      </c>
      <c r="G373" s="73">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3">
        <f t="shared" si="28"/>
        <v>2021</v>
      </c>
      <c r="G374" s="73">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3">
        <f t="shared" si="28"/>
        <v>2021</v>
      </c>
      <c r="G375" s="73">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3">
        <f t="shared" si="28"/>
        <v>2021</v>
      </c>
      <c r="G376" s="73">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3">
        <f t="shared" si="28"/>
        <v>2021</v>
      </c>
      <c r="G377" s="73">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3">
        <f t="shared" si="28"/>
        <v>2021</v>
      </c>
      <c r="G378" s="73">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3">
        <f t="shared" si="28"/>
        <v>2021</v>
      </c>
      <c r="G379" s="73">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3">
        <f t="shared" si="28"/>
        <v>2021</v>
      </c>
      <c r="G380" s="73">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3">
        <f t="shared" si="28"/>
        <v>2021</v>
      </c>
      <c r="G381" s="73">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3">
        <f t="shared" si="28"/>
        <v>2021</v>
      </c>
      <c r="G382" s="73">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3">
        <f t="shared" si="28"/>
        <v>2021</v>
      </c>
      <c r="G383" s="73">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3">
        <f t="shared" si="28"/>
        <v>2021</v>
      </c>
      <c r="G384" s="73">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3">
        <f t="shared" si="28"/>
        <v>2021</v>
      </c>
      <c r="G385" s="73">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3">
        <f t="shared" si="28"/>
        <v>2021</v>
      </c>
      <c r="G386" s="73">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3">
        <f t="shared" ref="F387:F422" si="33">YEAR(B387)</f>
        <v>2021</v>
      </c>
      <c r="G387" s="73">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3">
        <f t="shared" si="33"/>
        <v>2021</v>
      </c>
      <c r="G388" s="73">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3">
        <f t="shared" si="33"/>
        <v>2021</v>
      </c>
      <c r="G389" s="73">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3">
        <f t="shared" si="33"/>
        <v>2021</v>
      </c>
      <c r="G390" s="73">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3">
        <f t="shared" si="33"/>
        <v>2021</v>
      </c>
      <c r="G391" s="73">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3">
        <f t="shared" si="33"/>
        <v>2021</v>
      </c>
      <c r="G392" s="73">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3">
        <f t="shared" si="33"/>
        <v>2021</v>
      </c>
      <c r="G393" s="73">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3">
        <f t="shared" si="33"/>
        <v>2021</v>
      </c>
      <c r="G394" s="73">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3">
        <f t="shared" si="33"/>
        <v>2021</v>
      </c>
      <c r="G395" s="73">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3">
        <f t="shared" si="33"/>
        <v>2021</v>
      </c>
      <c r="G396" s="73">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3">
        <f t="shared" si="33"/>
        <v>2021</v>
      </c>
      <c r="G397" s="73">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3">
        <f t="shared" si="33"/>
        <v>2021</v>
      </c>
      <c r="G398" s="73">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3">
        <f t="shared" si="33"/>
        <v>2021</v>
      </c>
      <c r="G399" s="73">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3">
        <f t="shared" si="33"/>
        <v>2021</v>
      </c>
      <c r="G400" s="73">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3">
        <f t="shared" si="33"/>
        <v>2021</v>
      </c>
      <c r="G401" s="73">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3">
        <f t="shared" si="33"/>
        <v>2021</v>
      </c>
      <c r="G402" s="73">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3">
        <f t="shared" si="33"/>
        <v>2021</v>
      </c>
      <c r="G403" s="73">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3">
        <f t="shared" si="33"/>
        <v>2021</v>
      </c>
      <c r="G404" s="73">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3">
        <f t="shared" si="33"/>
        <v>2021</v>
      </c>
      <c r="G405" s="73">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3">
        <f t="shared" si="33"/>
        <v>2021</v>
      </c>
      <c r="G406" s="73">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3">
        <f t="shared" si="33"/>
        <v>2021</v>
      </c>
      <c r="G407" s="73">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3">
        <f t="shared" si="33"/>
        <v>2021</v>
      </c>
      <c r="G408" s="73">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3">
        <f t="shared" si="33"/>
        <v>2021</v>
      </c>
      <c r="G409" s="73">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3">
        <f t="shared" si="33"/>
        <v>2021</v>
      </c>
      <c r="G410" s="73">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3">
        <f t="shared" si="33"/>
        <v>2021</v>
      </c>
      <c r="G411" s="73">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3">
        <f t="shared" si="33"/>
        <v>2021</v>
      </c>
      <c r="G412" s="73">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3">
        <f t="shared" si="33"/>
        <v>2021</v>
      </c>
      <c r="G413" s="73">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3">
        <f t="shared" si="33"/>
        <v>2021</v>
      </c>
      <c r="G414" s="73">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3">
        <f t="shared" si="33"/>
        <v>2021</v>
      </c>
      <c r="G415" s="73">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3">
        <f t="shared" si="33"/>
        <v>2021</v>
      </c>
      <c r="G416" s="73">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3">
        <f t="shared" si="33"/>
        <v>2021</v>
      </c>
      <c r="G417" s="73">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3">
        <f t="shared" si="33"/>
        <v>2021</v>
      </c>
      <c r="G418" s="73">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3">
        <f t="shared" si="33"/>
        <v>2021</v>
      </c>
      <c r="G419" s="73">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3">
        <f t="shared" si="33"/>
        <v>2021</v>
      </c>
      <c r="G420" s="73">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3">
        <f t="shared" si="33"/>
        <v>2021</v>
      </c>
      <c r="G421" s="73">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3" t="str">
        <f t="shared" si="30"/>
        <v>2021_03</v>
      </c>
      <c r="D422" s="43" t="str">
        <f t="shared" si="31"/>
        <v>2021_3</v>
      </c>
      <c r="E422" s="43" t="str">
        <f t="shared" si="32"/>
        <v>2021_03</v>
      </c>
      <c r="F422" s="73">
        <f t="shared" si="33"/>
        <v>2021</v>
      </c>
      <c r="G422" s="73">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78" t="s">
        <v>354</v>
      </c>
      <c r="M431" s="78"/>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1" t="s">
        <v>359</v>
      </c>
      <c r="M440" s="301"/>
    </row>
    <row r="441" spans="12:13" x14ac:dyDescent="0.35">
      <c r="L441" s="301" t="s">
        <v>357</v>
      </c>
      <c r="M441" s="301"/>
    </row>
    <row r="442" spans="12:13" x14ac:dyDescent="0.35">
      <c r="L442" s="301" t="s">
        <v>358</v>
      </c>
      <c r="M442" s="301"/>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3" t="s">
        <v>143</v>
      </c>
      <c r="D2" s="303"/>
      <c r="E2" s="303"/>
      <c r="F2" s="303"/>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2" t="b">
        <f>AND(A2&gt;=10, B2&lt;5)</f>
        <v>0</v>
      </c>
      <c r="F5" s="31" t="s">
        <v>133</v>
      </c>
    </row>
    <row r="6" spans="3:6" ht="116" thickBot="1" x14ac:dyDescent="0.4">
      <c r="C6" s="31" t="s">
        <v>134</v>
      </c>
      <c r="D6" s="31" t="s">
        <v>135</v>
      </c>
      <c r="E6" s="182" t="b">
        <f>OR(A2&gt;=10, B2&lt;5)</f>
        <v>1</v>
      </c>
      <c r="F6" s="31" t="s">
        <v>136</v>
      </c>
    </row>
    <row r="7" spans="3:6" ht="116" thickBot="1" x14ac:dyDescent="0.4">
      <c r="C7" s="31" t="s">
        <v>137</v>
      </c>
      <c r="D7" s="31" t="s">
        <v>138</v>
      </c>
      <c r="E7" s="182" t="b">
        <f>_xlfn.XOR(A2&gt;=10, B2&lt;5)</f>
        <v>1</v>
      </c>
      <c r="F7" s="31" t="s">
        <v>139</v>
      </c>
    </row>
    <row r="8" spans="3:6" ht="66.5" thickBot="1" x14ac:dyDescent="0.4">
      <c r="C8" s="31" t="s">
        <v>140</v>
      </c>
      <c r="D8" s="31" t="s">
        <v>141</v>
      </c>
      <c r="E8" s="182"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H20" sqref="H20"/>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showGridLines="0" topLeftCell="A28" zoomScale="59" zoomScaleNormal="59" workbookViewId="0">
      <selection activeCell="E2" sqref="E2"/>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0" t="s">
        <v>364</v>
      </c>
      <c r="B1" s="81"/>
      <c r="C1" s="168"/>
      <c r="D1" s="82"/>
    </row>
    <row r="2" spans="1:4" ht="15" thickBot="1" x14ac:dyDescent="0.4">
      <c r="A2" s="117"/>
      <c r="B2" s="167"/>
      <c r="C2" s="169" t="s">
        <v>30</v>
      </c>
      <c r="D2" s="170" t="s">
        <v>31</v>
      </c>
    </row>
    <row r="3" spans="1:4" outlineLevel="2" x14ac:dyDescent="0.35">
      <c r="A3" s="197" t="s">
        <v>365</v>
      </c>
      <c r="B3" s="204" t="s">
        <v>367</v>
      </c>
      <c r="C3" s="119">
        <v>1</v>
      </c>
      <c r="D3" s="171" t="s">
        <v>32</v>
      </c>
    </row>
    <row r="4" spans="1:4" outlineLevel="2" x14ac:dyDescent="0.35">
      <c r="A4" s="198"/>
      <c r="B4" s="205"/>
      <c r="C4" s="120">
        <v>2</v>
      </c>
      <c r="D4" s="171" t="s">
        <v>33</v>
      </c>
    </row>
    <row r="5" spans="1:4" outlineLevel="2" x14ac:dyDescent="0.35">
      <c r="A5" s="198"/>
      <c r="B5" s="205"/>
      <c r="C5" s="120">
        <v>3</v>
      </c>
      <c r="D5" s="171" t="s">
        <v>34</v>
      </c>
    </row>
    <row r="6" spans="1:4" ht="15" outlineLevel="2" thickBot="1" x14ac:dyDescent="0.4">
      <c r="A6" s="198"/>
      <c r="B6" s="206"/>
      <c r="C6" s="120">
        <v>4</v>
      </c>
      <c r="D6" s="171" t="s">
        <v>46</v>
      </c>
    </row>
    <row r="7" spans="1:4" outlineLevel="1" x14ac:dyDescent="0.35">
      <c r="A7" s="198"/>
      <c r="B7" s="207" t="s">
        <v>51</v>
      </c>
      <c r="C7" s="120">
        <v>5</v>
      </c>
      <c r="D7" s="172" t="s">
        <v>506</v>
      </c>
    </row>
    <row r="8" spans="1:4" outlineLevel="1" x14ac:dyDescent="0.35">
      <c r="A8" s="198"/>
      <c r="B8" s="208"/>
      <c r="C8" s="120">
        <v>6</v>
      </c>
      <c r="D8" s="172" t="s">
        <v>100</v>
      </c>
    </row>
    <row r="9" spans="1:4" outlineLevel="1" x14ac:dyDescent="0.35">
      <c r="A9" s="198"/>
      <c r="B9" s="208"/>
      <c r="C9" s="120">
        <v>7</v>
      </c>
      <c r="D9" s="171" t="s">
        <v>103</v>
      </c>
    </row>
    <row r="10" spans="1:4" outlineLevel="1" x14ac:dyDescent="0.35">
      <c r="A10" s="198"/>
      <c r="B10" s="208"/>
      <c r="C10" s="120"/>
      <c r="D10" s="172" t="s">
        <v>104</v>
      </c>
    </row>
    <row r="11" spans="1:4" outlineLevel="1" x14ac:dyDescent="0.35">
      <c r="A11" s="198"/>
      <c r="B11" s="208"/>
      <c r="C11" s="120"/>
      <c r="D11" s="172" t="s">
        <v>105</v>
      </c>
    </row>
    <row r="12" spans="1:4" outlineLevel="1" x14ac:dyDescent="0.35">
      <c r="A12" s="198"/>
      <c r="B12" s="208"/>
      <c r="C12" s="120"/>
      <c r="D12" s="172" t="s">
        <v>106</v>
      </c>
    </row>
    <row r="13" spans="1:4" ht="15" outlineLevel="1" thickBot="1" x14ac:dyDescent="0.4">
      <c r="A13" s="198"/>
      <c r="B13" s="209"/>
      <c r="C13" s="120"/>
      <c r="D13" s="172" t="s">
        <v>107</v>
      </c>
    </row>
    <row r="14" spans="1:4" ht="14.5" customHeight="1" outlineLevel="1" x14ac:dyDescent="0.35">
      <c r="A14" s="198"/>
      <c r="B14" s="210" t="s">
        <v>127</v>
      </c>
      <c r="C14" s="120">
        <v>8</v>
      </c>
      <c r="D14" s="172" t="s">
        <v>109</v>
      </c>
    </row>
    <row r="15" spans="1:4" outlineLevel="1" x14ac:dyDescent="0.35">
      <c r="A15" s="198"/>
      <c r="B15" s="210"/>
      <c r="C15" s="120"/>
      <c r="D15" s="172" t="s">
        <v>122</v>
      </c>
    </row>
    <row r="16" spans="1:4" s="144" customFormat="1" outlineLevel="1" x14ac:dyDescent="0.35">
      <c r="A16" s="198"/>
      <c r="B16" s="210"/>
      <c r="C16" s="120"/>
      <c r="D16" s="172" t="s">
        <v>610</v>
      </c>
    </row>
    <row r="17" spans="1:4" outlineLevel="1" x14ac:dyDescent="0.35">
      <c r="A17" s="198"/>
      <c r="B17" s="210"/>
      <c r="C17" s="120"/>
      <c r="D17" s="172" t="s">
        <v>144</v>
      </c>
    </row>
    <row r="18" spans="1:4" outlineLevel="1" x14ac:dyDescent="0.35">
      <c r="A18" s="198"/>
      <c r="B18" s="210"/>
      <c r="C18" s="120"/>
      <c r="D18" s="172" t="s">
        <v>151</v>
      </c>
    </row>
    <row r="19" spans="1:4" outlineLevel="1" x14ac:dyDescent="0.35">
      <c r="A19" s="198"/>
      <c r="B19" s="210"/>
      <c r="C19" s="120"/>
      <c r="D19" s="172" t="s">
        <v>159</v>
      </c>
    </row>
    <row r="20" spans="1:4" ht="15" outlineLevel="1" thickBot="1" x14ac:dyDescent="0.4">
      <c r="A20" s="198"/>
      <c r="B20" s="210"/>
      <c r="C20" s="120"/>
      <c r="D20" s="173" t="s">
        <v>175</v>
      </c>
    </row>
    <row r="21" spans="1:4" outlineLevel="1" x14ac:dyDescent="0.35">
      <c r="A21" s="198"/>
      <c r="B21" s="210"/>
      <c r="C21" s="120"/>
      <c r="D21" s="123" t="s">
        <v>180</v>
      </c>
    </row>
    <row r="22" spans="1:4" outlineLevel="1" x14ac:dyDescent="0.35">
      <c r="A22" s="198"/>
      <c r="B22" s="210"/>
      <c r="C22" s="120"/>
      <c r="D22" s="124" t="s">
        <v>194</v>
      </c>
    </row>
    <row r="23" spans="1:4" outlineLevel="1" x14ac:dyDescent="0.35">
      <c r="A23" s="198"/>
      <c r="B23" s="210"/>
      <c r="C23" s="120">
        <v>9</v>
      </c>
      <c r="D23" s="124" t="s">
        <v>199</v>
      </c>
    </row>
    <row r="24" spans="1:4" outlineLevel="1" x14ac:dyDescent="0.35">
      <c r="A24" s="198"/>
      <c r="B24" s="210"/>
      <c r="C24" s="120">
        <v>10</v>
      </c>
      <c r="D24" s="124" t="s">
        <v>200</v>
      </c>
    </row>
    <row r="25" spans="1:4" outlineLevel="1" x14ac:dyDescent="0.35">
      <c r="A25" s="198"/>
      <c r="B25" s="210"/>
      <c r="C25" s="120">
        <v>11</v>
      </c>
      <c r="D25" s="125" t="s">
        <v>201</v>
      </c>
    </row>
    <row r="26" spans="1:4" outlineLevel="1" x14ac:dyDescent="0.35">
      <c r="A26" s="198"/>
      <c r="B26" s="210"/>
      <c r="C26" s="120">
        <v>12</v>
      </c>
      <c r="D26" s="124" t="s">
        <v>210</v>
      </c>
    </row>
    <row r="27" spans="1:4" outlineLevel="1" x14ac:dyDescent="0.35">
      <c r="A27" s="198"/>
      <c r="B27" s="210"/>
      <c r="C27" s="120">
        <v>13</v>
      </c>
      <c r="D27" s="125" t="s">
        <v>212</v>
      </c>
    </row>
    <row r="28" spans="1:4" outlineLevel="1" x14ac:dyDescent="0.35">
      <c r="A28" s="198"/>
      <c r="B28" s="210"/>
      <c r="C28" s="120">
        <v>14</v>
      </c>
      <c r="D28" s="124" t="s">
        <v>238</v>
      </c>
    </row>
    <row r="29" spans="1:4" ht="15" outlineLevel="1" thickBot="1" x14ac:dyDescent="0.4">
      <c r="A29" s="198"/>
      <c r="B29" s="210"/>
      <c r="C29" s="120">
        <v>15</v>
      </c>
      <c r="D29" s="124" t="s">
        <v>239</v>
      </c>
    </row>
    <row r="30" spans="1:4" ht="15.5" customHeight="1" outlineLevel="1" x14ac:dyDescent="0.35">
      <c r="A30" s="199"/>
      <c r="B30" s="188" t="s">
        <v>70</v>
      </c>
      <c r="C30" s="120">
        <v>16</v>
      </c>
      <c r="D30" s="126" t="s">
        <v>242</v>
      </c>
    </row>
    <row r="31" spans="1:4" ht="14.5" customHeight="1" thickBot="1" x14ac:dyDescent="0.4">
      <c r="A31" s="200"/>
      <c r="B31" s="189"/>
      <c r="C31" s="120">
        <v>17</v>
      </c>
      <c r="D31" s="126" t="s">
        <v>243</v>
      </c>
    </row>
    <row r="32" spans="1:4" s="100" customFormat="1" ht="14.5" customHeight="1" thickBot="1" x14ac:dyDescent="0.4">
      <c r="A32" s="118"/>
      <c r="B32" s="189"/>
      <c r="C32" s="120"/>
      <c r="D32" s="126" t="s">
        <v>495</v>
      </c>
    </row>
    <row r="33" spans="1:4" ht="14.5" customHeight="1" outlineLevel="1" x14ac:dyDescent="0.35">
      <c r="A33" s="201" t="s">
        <v>366</v>
      </c>
      <c r="B33" s="189"/>
      <c r="C33" s="120">
        <v>18</v>
      </c>
      <c r="D33" s="124" t="s">
        <v>285</v>
      </c>
    </row>
    <row r="34" spans="1:4" ht="14.5" customHeight="1" outlineLevel="1" x14ac:dyDescent="0.35">
      <c r="A34" s="202"/>
      <c r="B34" s="189"/>
      <c r="C34" s="120">
        <v>20</v>
      </c>
      <c r="D34" s="126" t="s">
        <v>286</v>
      </c>
    </row>
    <row r="35" spans="1:4" outlineLevel="1" x14ac:dyDescent="0.35">
      <c r="A35" s="202"/>
      <c r="B35" s="189"/>
      <c r="C35" s="120">
        <v>21</v>
      </c>
      <c r="D35" s="124" t="s">
        <v>301</v>
      </c>
    </row>
    <row r="36" spans="1:4" outlineLevel="1" x14ac:dyDescent="0.35">
      <c r="A36" s="202"/>
      <c r="B36" s="189"/>
      <c r="C36" s="120">
        <v>21</v>
      </c>
      <c r="D36" s="124" t="s">
        <v>72</v>
      </c>
    </row>
    <row r="37" spans="1:4" outlineLevel="1" x14ac:dyDescent="0.35">
      <c r="A37" s="202"/>
      <c r="B37" s="189"/>
      <c r="C37" s="120">
        <v>21</v>
      </c>
      <c r="D37" s="124" t="s">
        <v>343</v>
      </c>
    </row>
    <row r="38" spans="1:4" outlineLevel="1" x14ac:dyDescent="0.35">
      <c r="A38" s="202"/>
      <c r="B38" s="189"/>
      <c r="C38" s="120"/>
      <c r="D38" s="124" t="s">
        <v>344</v>
      </c>
    </row>
    <row r="39" spans="1:4" ht="15" outlineLevel="1" thickBot="1" x14ac:dyDescent="0.4">
      <c r="A39" s="202"/>
      <c r="B39" s="189"/>
      <c r="C39" s="122"/>
      <c r="D39" s="124" t="s">
        <v>353</v>
      </c>
    </row>
    <row r="40" spans="1:4" ht="15" outlineLevel="1" thickBot="1" x14ac:dyDescent="0.4">
      <c r="A40" s="203"/>
      <c r="B40" s="189"/>
      <c r="C40" s="119"/>
      <c r="D40" s="124" t="s">
        <v>361</v>
      </c>
    </row>
    <row r="41" spans="1:4" x14ac:dyDescent="0.35">
      <c r="A41" s="185" t="s">
        <v>513</v>
      </c>
      <c r="B41" s="189"/>
      <c r="C41" s="120">
        <v>22</v>
      </c>
      <c r="D41" s="127" t="s">
        <v>372</v>
      </c>
    </row>
    <row r="42" spans="1:4" x14ac:dyDescent="0.35">
      <c r="A42" s="186"/>
      <c r="B42" s="189"/>
      <c r="C42" s="120"/>
      <c r="D42" s="128" t="s">
        <v>373</v>
      </c>
    </row>
    <row r="43" spans="1:4" x14ac:dyDescent="0.35">
      <c r="A43" s="186"/>
      <c r="B43" s="189"/>
      <c r="C43" s="120"/>
      <c r="D43" s="127" t="s">
        <v>374</v>
      </c>
    </row>
    <row r="44" spans="1:4" x14ac:dyDescent="0.35">
      <c r="A44" s="186"/>
      <c r="B44" s="189"/>
      <c r="C44" s="120"/>
      <c r="D44" s="127" t="s">
        <v>410</v>
      </c>
    </row>
    <row r="45" spans="1:4" x14ac:dyDescent="0.35">
      <c r="A45" s="186"/>
      <c r="B45" s="189"/>
      <c r="C45" s="120"/>
      <c r="D45" s="127" t="s">
        <v>438</v>
      </c>
    </row>
    <row r="46" spans="1:4" x14ac:dyDescent="0.35">
      <c r="A46" s="186"/>
      <c r="B46" s="189"/>
      <c r="C46" s="120"/>
      <c r="D46" s="127" t="s">
        <v>442</v>
      </c>
    </row>
    <row r="47" spans="1:4" x14ac:dyDescent="0.35">
      <c r="A47" s="186"/>
      <c r="B47" s="189"/>
      <c r="C47" s="120">
        <v>28</v>
      </c>
      <c r="D47" s="129" t="s">
        <v>446</v>
      </c>
    </row>
    <row r="48" spans="1:4" ht="15" thickBot="1" x14ac:dyDescent="0.4">
      <c r="A48" s="186"/>
      <c r="B48" s="189"/>
      <c r="C48" s="121">
        <v>29</v>
      </c>
      <c r="D48" s="130" t="s">
        <v>451</v>
      </c>
    </row>
    <row r="49" spans="1:4" ht="15" thickBot="1" x14ac:dyDescent="0.4">
      <c r="A49" s="186"/>
      <c r="B49" s="189"/>
      <c r="C49" s="121">
        <v>30</v>
      </c>
      <c r="D49" s="174" t="s">
        <v>577</v>
      </c>
    </row>
    <row r="50" spans="1:4" x14ac:dyDescent="0.35">
      <c r="A50" s="186"/>
      <c r="B50" s="189"/>
      <c r="C50" s="122">
        <v>31</v>
      </c>
      <c r="D50" s="174" t="s">
        <v>578</v>
      </c>
    </row>
    <row r="51" spans="1:4" x14ac:dyDescent="0.35">
      <c r="A51" s="186"/>
      <c r="B51" s="189"/>
      <c r="C51" s="175">
        <v>32</v>
      </c>
      <c r="D51" s="176" t="s">
        <v>579</v>
      </c>
    </row>
    <row r="52" spans="1:4" x14ac:dyDescent="0.35">
      <c r="A52" s="186"/>
      <c r="B52" s="189"/>
      <c r="C52" s="175">
        <v>33</v>
      </c>
      <c r="D52" s="176" t="s">
        <v>580</v>
      </c>
    </row>
    <row r="53" spans="1:4" x14ac:dyDescent="0.35">
      <c r="A53" s="186"/>
      <c r="B53" s="189"/>
      <c r="C53" s="175">
        <v>34</v>
      </c>
      <c r="D53" s="176" t="s">
        <v>599</v>
      </c>
    </row>
    <row r="54" spans="1:4" x14ac:dyDescent="0.35">
      <c r="A54" s="186"/>
      <c r="B54" s="189"/>
      <c r="C54" s="175">
        <v>35</v>
      </c>
      <c r="D54" s="176" t="s">
        <v>600</v>
      </c>
    </row>
    <row r="55" spans="1:4" x14ac:dyDescent="0.35">
      <c r="A55" s="186"/>
      <c r="B55" s="189"/>
      <c r="C55" s="175">
        <v>36</v>
      </c>
      <c r="D55" s="176" t="s">
        <v>602</v>
      </c>
    </row>
    <row r="56" spans="1:4" ht="15" thickBot="1" x14ac:dyDescent="0.4">
      <c r="A56" s="186"/>
      <c r="B56" s="190"/>
      <c r="C56" s="175">
        <v>37</v>
      </c>
      <c r="D56" s="177" t="s">
        <v>86</v>
      </c>
    </row>
    <row r="57" spans="1:4" ht="15" thickBot="1" x14ac:dyDescent="0.4">
      <c r="A57" s="187"/>
      <c r="B57" s="194" t="s">
        <v>604</v>
      </c>
      <c r="C57" s="175">
        <v>38</v>
      </c>
      <c r="D57" s="177" t="s">
        <v>605</v>
      </c>
    </row>
    <row r="58" spans="1:4" x14ac:dyDescent="0.35">
      <c r="A58" s="191" t="s">
        <v>603</v>
      </c>
      <c r="B58" s="195"/>
      <c r="C58" s="175">
        <v>39</v>
      </c>
      <c r="D58" s="177" t="s">
        <v>87</v>
      </c>
    </row>
    <row r="59" spans="1:4" x14ac:dyDescent="0.35">
      <c r="A59" s="192"/>
      <c r="B59" s="195"/>
      <c r="C59" s="175">
        <v>40</v>
      </c>
      <c r="D59" s="177" t="s">
        <v>88</v>
      </c>
    </row>
    <row r="60" spans="1:4" x14ac:dyDescent="0.35">
      <c r="A60" s="192"/>
      <c r="B60" s="195"/>
      <c r="C60" s="175">
        <v>41</v>
      </c>
      <c r="D60" s="177" t="s">
        <v>89</v>
      </c>
    </row>
    <row r="61" spans="1:4" x14ac:dyDescent="0.35">
      <c r="A61" s="192"/>
      <c r="B61" s="195"/>
      <c r="C61" s="175">
        <v>42</v>
      </c>
      <c r="D61" s="177" t="s">
        <v>90</v>
      </c>
    </row>
    <row r="62" spans="1:4" ht="15" thickBot="1" x14ac:dyDescent="0.4">
      <c r="A62" s="192"/>
      <c r="B62" s="196"/>
      <c r="C62" s="175">
        <v>43</v>
      </c>
      <c r="D62" s="176" t="s">
        <v>606</v>
      </c>
    </row>
    <row r="63" spans="1:4" ht="15" thickBot="1" x14ac:dyDescent="0.4">
      <c r="A63" s="193"/>
      <c r="C63" s="175">
        <v>44</v>
      </c>
      <c r="D63" s="177" t="s">
        <v>609</v>
      </c>
    </row>
    <row r="64" spans="1:4" x14ac:dyDescent="0.35">
      <c r="C64" s="178"/>
      <c r="D64" s="177"/>
    </row>
    <row r="65" spans="3:4" x14ac:dyDescent="0.35">
      <c r="C65" s="178"/>
      <c r="D65" s="177"/>
    </row>
    <row r="66" spans="3:4" x14ac:dyDescent="0.35">
      <c r="C66" s="178"/>
      <c r="D66" s="177"/>
    </row>
    <row r="67" spans="3:4" ht="15" thickBot="1" x14ac:dyDescent="0.4">
      <c r="C67" s="179"/>
      <c r="D67" s="180"/>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4" t="s">
        <v>2</v>
      </c>
      <c r="C1" t="s">
        <v>376</v>
      </c>
    </row>
    <row r="2" spans="2:4" x14ac:dyDescent="0.35">
      <c r="B2" s="86" t="s">
        <v>120</v>
      </c>
      <c r="C2" s="86" t="s">
        <v>407</v>
      </c>
    </row>
    <row r="3" spans="2:4" x14ac:dyDescent="0.35">
      <c r="B3" s="84" t="s">
        <v>240</v>
      </c>
      <c r="C3" t="s">
        <v>371</v>
      </c>
      <c r="D3" t="s">
        <v>375</v>
      </c>
    </row>
    <row r="4" spans="2:4" x14ac:dyDescent="0.35">
      <c r="B4" t="s">
        <v>392</v>
      </c>
      <c r="C4" s="85">
        <v>19</v>
      </c>
      <c r="D4" s="85">
        <v>33</v>
      </c>
    </row>
    <row r="5" spans="2:4" x14ac:dyDescent="0.35">
      <c r="B5" t="s">
        <v>386</v>
      </c>
      <c r="C5" s="85">
        <v>31</v>
      </c>
      <c r="D5" s="85">
        <v>4088792625</v>
      </c>
    </row>
    <row r="6" spans="2:4" x14ac:dyDescent="0.35">
      <c r="B6" t="s">
        <v>387</v>
      </c>
      <c r="C6" s="85">
        <v>30</v>
      </c>
      <c r="D6" s="85">
        <v>5221247701</v>
      </c>
    </row>
    <row r="7" spans="2:4" x14ac:dyDescent="0.35">
      <c r="B7" t="s">
        <v>388</v>
      </c>
      <c r="C7" s="85">
        <v>31</v>
      </c>
      <c r="D7" s="85">
        <v>7061253472</v>
      </c>
    </row>
    <row r="8" spans="2:4" x14ac:dyDescent="0.35">
      <c r="B8" t="s">
        <v>396</v>
      </c>
      <c r="C8" s="85">
        <v>29</v>
      </c>
      <c r="D8" s="85">
        <v>20179</v>
      </c>
    </row>
    <row r="9" spans="2:4" x14ac:dyDescent="0.35">
      <c r="B9" t="s">
        <v>397</v>
      </c>
      <c r="C9" s="85">
        <v>31</v>
      </c>
      <c r="D9" s="85">
        <v>8650876</v>
      </c>
    </row>
    <row r="10" spans="2:4" x14ac:dyDescent="0.35">
      <c r="B10" t="s">
        <v>398</v>
      </c>
      <c r="C10" s="85">
        <v>30</v>
      </c>
      <c r="D10" s="85">
        <v>111970900</v>
      </c>
    </row>
    <row r="11" spans="2:4" x14ac:dyDescent="0.35">
      <c r="B11" t="s">
        <v>399</v>
      </c>
      <c r="C11" s="85">
        <v>31</v>
      </c>
      <c r="D11" s="85">
        <v>373518518</v>
      </c>
    </row>
    <row r="12" spans="2:4" x14ac:dyDescent="0.35">
      <c r="B12" t="s">
        <v>400</v>
      </c>
      <c r="C12" s="85">
        <v>30</v>
      </c>
      <c r="D12" s="85">
        <v>787102524</v>
      </c>
    </row>
    <row r="13" spans="2:4" x14ac:dyDescent="0.35">
      <c r="B13" t="s">
        <v>401</v>
      </c>
      <c r="C13" s="85">
        <v>31</v>
      </c>
      <c r="D13" s="85">
        <v>1480428691</v>
      </c>
    </row>
    <row r="14" spans="2:4" x14ac:dyDescent="0.35">
      <c r="B14" t="s">
        <v>402</v>
      </c>
      <c r="C14" s="85">
        <v>31</v>
      </c>
      <c r="D14" s="85">
        <v>2290408309</v>
      </c>
    </row>
    <row r="15" spans="2:4" x14ac:dyDescent="0.35">
      <c r="B15" t="s">
        <v>403</v>
      </c>
      <c r="C15" s="85">
        <v>30</v>
      </c>
      <c r="D15" s="85">
        <v>2995631279</v>
      </c>
    </row>
    <row r="16" spans="2:4" x14ac:dyDescent="0.35">
      <c r="B16" t="s">
        <v>404</v>
      </c>
      <c r="C16" s="85">
        <v>31</v>
      </c>
      <c r="D16" s="85">
        <v>8794436257</v>
      </c>
    </row>
    <row r="17" spans="2:8" x14ac:dyDescent="0.35">
      <c r="B17" t="s">
        <v>405</v>
      </c>
      <c r="C17" s="85">
        <v>21</v>
      </c>
      <c r="D17" s="85">
        <v>9351034941</v>
      </c>
    </row>
    <row r="18" spans="2:8" x14ac:dyDescent="0.35">
      <c r="B18" t="s">
        <v>406</v>
      </c>
      <c r="C18" s="85">
        <v>7</v>
      </c>
      <c r="D18" s="85">
        <v>2516692513</v>
      </c>
    </row>
    <row r="19" spans="2:8" x14ac:dyDescent="0.35">
      <c r="B19" t="s">
        <v>369</v>
      </c>
      <c r="C19" s="85">
        <v>413</v>
      </c>
      <c r="D19" s="85">
        <v>45081188818</v>
      </c>
    </row>
    <row r="21" spans="2:8" x14ac:dyDescent="0.35">
      <c r="B21" s="88" t="s">
        <v>409</v>
      </c>
      <c r="C21" s="88"/>
      <c r="D21" s="88"/>
      <c r="E21" s="88"/>
      <c r="F21" s="88"/>
      <c r="G21" s="88"/>
      <c r="H21" s="89"/>
    </row>
    <row r="22" spans="2:8" x14ac:dyDescent="0.35">
      <c r="B22" s="37" t="s">
        <v>121</v>
      </c>
      <c r="C22" s="87" t="s">
        <v>408</v>
      </c>
      <c r="D22" s="87"/>
    </row>
    <row r="25" spans="2:8" x14ac:dyDescent="0.35">
      <c r="C25" s="84" t="s">
        <v>2</v>
      </c>
      <c r="D25" s="95" t="s">
        <v>236</v>
      </c>
    </row>
    <row r="27" spans="2:8" x14ac:dyDescent="0.35">
      <c r="C27" s="84" t="s">
        <v>368</v>
      </c>
      <c r="D27" s="95" t="s">
        <v>371</v>
      </c>
      <c r="E27" s="95" t="s">
        <v>375</v>
      </c>
    </row>
    <row r="28" spans="2:8" x14ac:dyDescent="0.35">
      <c r="C28" s="10" t="s">
        <v>392</v>
      </c>
      <c r="D28" s="85">
        <v>9</v>
      </c>
      <c r="E28" s="85">
        <v>0</v>
      </c>
    </row>
    <row r="29" spans="2:8" x14ac:dyDescent="0.35">
      <c r="C29" s="99" t="s">
        <v>412</v>
      </c>
      <c r="D29" s="85">
        <v>9</v>
      </c>
      <c r="E29" s="85">
        <v>0</v>
      </c>
    </row>
    <row r="30" spans="2:8" x14ac:dyDescent="0.35">
      <c r="C30" s="10" t="s">
        <v>369</v>
      </c>
      <c r="D30" s="85">
        <v>9</v>
      </c>
      <c r="E30" s="85">
        <v>0</v>
      </c>
    </row>
    <row r="32" spans="2:8" x14ac:dyDescent="0.35">
      <c r="B32" t="s">
        <v>152</v>
      </c>
      <c r="C32" s="225" t="s">
        <v>411</v>
      </c>
      <c r="D32" s="226"/>
      <c r="E32" s="227"/>
    </row>
    <row r="35" spans="3:7" x14ac:dyDescent="0.35">
      <c r="C35" s="84" t="s">
        <v>17</v>
      </c>
      <c r="D35" s="84" t="s">
        <v>18</v>
      </c>
      <c r="E35" t="s">
        <v>371</v>
      </c>
      <c r="F35" t="s">
        <v>375</v>
      </c>
    </row>
    <row r="36" spans="3:7" x14ac:dyDescent="0.35">
      <c r="C36" t="s">
        <v>377</v>
      </c>
      <c r="D36" s="1" t="s">
        <v>412</v>
      </c>
      <c r="E36" s="85">
        <v>19</v>
      </c>
      <c r="F36" s="85">
        <v>33</v>
      </c>
      <c r="G36" s="85"/>
    </row>
    <row r="37" spans="3:7" x14ac:dyDescent="0.35">
      <c r="C37" t="s">
        <v>424</v>
      </c>
      <c r="E37" s="85">
        <v>19</v>
      </c>
      <c r="F37" s="85">
        <v>33</v>
      </c>
      <c r="G37" s="85"/>
    </row>
    <row r="38" spans="3:7" x14ac:dyDescent="0.35">
      <c r="C38" t="s">
        <v>378</v>
      </c>
      <c r="E38" s="85">
        <v>29</v>
      </c>
      <c r="F38" s="85">
        <v>20179</v>
      </c>
      <c r="G38" s="85"/>
    </row>
    <row r="39" spans="3:7" x14ac:dyDescent="0.35">
      <c r="C39" t="s">
        <v>379</v>
      </c>
      <c r="D39" s="1" t="s">
        <v>417</v>
      </c>
      <c r="E39" s="85">
        <v>31</v>
      </c>
      <c r="F39" s="85">
        <v>8650876</v>
      </c>
      <c r="G39" s="85"/>
    </row>
    <row r="40" spans="3:7" x14ac:dyDescent="0.35">
      <c r="C40" t="s">
        <v>425</v>
      </c>
      <c r="E40" s="85">
        <v>31</v>
      </c>
      <c r="F40" s="85">
        <v>8650876</v>
      </c>
      <c r="G40" s="85"/>
    </row>
    <row r="41" spans="3:7" x14ac:dyDescent="0.35">
      <c r="C41" t="s">
        <v>380</v>
      </c>
      <c r="D41" s="1" t="s">
        <v>418</v>
      </c>
      <c r="E41" s="85">
        <v>30</v>
      </c>
      <c r="F41" s="85">
        <v>111970900</v>
      </c>
      <c r="G41" s="85"/>
    </row>
    <row r="42" spans="3:7" x14ac:dyDescent="0.35">
      <c r="C42" t="s">
        <v>426</v>
      </c>
      <c r="E42" s="85">
        <v>30</v>
      </c>
      <c r="F42" s="85">
        <v>111970900</v>
      </c>
      <c r="G42" s="85"/>
    </row>
    <row r="43" spans="3:7" x14ac:dyDescent="0.35">
      <c r="C43" t="s">
        <v>381</v>
      </c>
      <c r="D43" s="1" t="s">
        <v>419</v>
      </c>
      <c r="E43" s="85">
        <v>31</v>
      </c>
      <c r="F43" s="85">
        <v>373518518</v>
      </c>
      <c r="G43" s="85"/>
    </row>
    <row r="44" spans="3:7" x14ac:dyDescent="0.35">
      <c r="C44" t="s">
        <v>427</v>
      </c>
      <c r="E44" s="85">
        <v>31</v>
      </c>
      <c r="F44" s="85">
        <v>373518518</v>
      </c>
      <c r="G44" s="85"/>
    </row>
    <row r="45" spans="3:7" x14ac:dyDescent="0.35">
      <c r="C45" t="s">
        <v>382</v>
      </c>
      <c r="D45" s="1" t="s">
        <v>420</v>
      </c>
      <c r="E45" s="85">
        <v>30</v>
      </c>
      <c r="F45" s="85">
        <v>787102524</v>
      </c>
      <c r="G45" s="85"/>
    </row>
    <row r="46" spans="3:7" x14ac:dyDescent="0.35">
      <c r="C46" t="s">
        <v>428</v>
      </c>
      <c r="E46" s="85">
        <v>30</v>
      </c>
      <c r="F46" s="85">
        <v>787102524</v>
      </c>
      <c r="G46" s="85"/>
    </row>
    <row r="47" spans="3:7" x14ac:dyDescent="0.35">
      <c r="C47" t="s">
        <v>383</v>
      </c>
      <c r="D47" s="1" t="s">
        <v>421</v>
      </c>
      <c r="E47" s="85">
        <v>31</v>
      </c>
      <c r="F47" s="85">
        <v>1480428691</v>
      </c>
      <c r="G47" s="85"/>
    </row>
    <row r="48" spans="3:7" x14ac:dyDescent="0.35">
      <c r="C48" t="s">
        <v>429</v>
      </c>
      <c r="E48" s="85">
        <v>31</v>
      </c>
      <c r="F48" s="85">
        <v>1480428691</v>
      </c>
      <c r="G48" s="85"/>
    </row>
    <row r="49" spans="3:7" x14ac:dyDescent="0.35">
      <c r="C49" t="s">
        <v>384</v>
      </c>
      <c r="D49" s="1" t="s">
        <v>422</v>
      </c>
      <c r="E49" s="85">
        <v>31</v>
      </c>
      <c r="F49" s="85">
        <v>2290408309</v>
      </c>
      <c r="G49" s="85"/>
    </row>
    <row r="50" spans="3:7" x14ac:dyDescent="0.35">
      <c r="C50" t="s">
        <v>430</v>
      </c>
      <c r="E50" s="85">
        <v>31</v>
      </c>
      <c r="F50" s="85">
        <v>2290408309</v>
      </c>
      <c r="G50" s="85"/>
    </row>
    <row r="51" spans="3:7" x14ac:dyDescent="0.35">
      <c r="C51" t="s">
        <v>385</v>
      </c>
      <c r="D51" s="1" t="s">
        <v>423</v>
      </c>
      <c r="E51" s="85">
        <v>30</v>
      </c>
      <c r="F51" s="85">
        <v>2995631279</v>
      </c>
      <c r="G51" s="85"/>
    </row>
    <row r="52" spans="3:7" x14ac:dyDescent="0.35">
      <c r="C52" t="s">
        <v>431</v>
      </c>
      <c r="E52" s="85">
        <v>30</v>
      </c>
      <c r="F52" s="85">
        <v>2995631279</v>
      </c>
      <c r="G52" s="85"/>
    </row>
    <row r="53" spans="3:7" x14ac:dyDescent="0.35">
      <c r="C53" t="s">
        <v>386</v>
      </c>
      <c r="D53" s="1" t="s">
        <v>413</v>
      </c>
      <c r="E53" s="85">
        <v>31</v>
      </c>
      <c r="F53" s="85">
        <v>4088792625</v>
      </c>
      <c r="G53" s="85"/>
    </row>
    <row r="54" spans="3:7" x14ac:dyDescent="0.35">
      <c r="C54" t="s">
        <v>393</v>
      </c>
      <c r="E54" s="85">
        <v>31</v>
      </c>
      <c r="F54" s="85">
        <v>4088792625</v>
      </c>
      <c r="G54" s="85"/>
    </row>
    <row r="55" spans="3:7" x14ac:dyDescent="0.35">
      <c r="C55" t="s">
        <v>387</v>
      </c>
      <c r="D55" s="1" t="s">
        <v>414</v>
      </c>
      <c r="E55" s="85">
        <v>30</v>
      </c>
      <c r="F55" s="85">
        <v>5221247701</v>
      </c>
      <c r="G55" s="85"/>
    </row>
    <row r="56" spans="3:7" x14ac:dyDescent="0.35">
      <c r="C56" t="s">
        <v>394</v>
      </c>
      <c r="E56" s="85">
        <v>30</v>
      </c>
      <c r="F56" s="85">
        <v>5221247701</v>
      </c>
      <c r="G56" s="85"/>
    </row>
    <row r="57" spans="3:7" x14ac:dyDescent="0.35">
      <c r="C57" t="s">
        <v>388</v>
      </c>
      <c r="D57" s="1" t="s">
        <v>415</v>
      </c>
      <c r="E57" s="85">
        <v>31</v>
      </c>
      <c r="F57" s="85">
        <v>7061253472</v>
      </c>
      <c r="G57" s="85"/>
    </row>
    <row r="58" spans="3:7" x14ac:dyDescent="0.35">
      <c r="C58" t="s">
        <v>395</v>
      </c>
      <c r="E58" s="85">
        <v>31</v>
      </c>
      <c r="F58" s="85">
        <v>7061253472</v>
      </c>
      <c r="G58" s="85"/>
    </row>
    <row r="59" spans="3:7" x14ac:dyDescent="0.35">
      <c r="C59" t="s">
        <v>389</v>
      </c>
      <c r="D59" s="1" t="s">
        <v>412</v>
      </c>
      <c r="E59" s="85">
        <v>31</v>
      </c>
      <c r="F59" s="85">
        <v>8794436257</v>
      </c>
      <c r="G59" s="85"/>
    </row>
    <row r="60" spans="3:7" x14ac:dyDescent="0.35">
      <c r="C60" t="s">
        <v>432</v>
      </c>
      <c r="E60" s="85">
        <v>31</v>
      </c>
      <c r="F60" s="85">
        <v>8794436257</v>
      </c>
      <c r="G60" s="85"/>
    </row>
    <row r="61" spans="3:7" x14ac:dyDescent="0.35">
      <c r="C61" t="s">
        <v>390</v>
      </c>
      <c r="D61" s="1" t="s">
        <v>416</v>
      </c>
      <c r="E61" s="85">
        <v>21</v>
      </c>
      <c r="F61" s="85">
        <v>9351034941</v>
      </c>
      <c r="G61" s="85"/>
    </row>
    <row r="62" spans="3:7" x14ac:dyDescent="0.35">
      <c r="C62" t="s">
        <v>433</v>
      </c>
      <c r="E62" s="85">
        <v>21</v>
      </c>
      <c r="F62" s="85">
        <v>9351034941</v>
      </c>
      <c r="G62" s="85"/>
    </row>
    <row r="63" spans="3:7" x14ac:dyDescent="0.35">
      <c r="C63" t="s">
        <v>391</v>
      </c>
      <c r="D63" s="1" t="s">
        <v>417</v>
      </c>
      <c r="E63" s="85">
        <v>7</v>
      </c>
      <c r="F63" s="85">
        <v>2516692513</v>
      </c>
      <c r="G63" s="85"/>
    </row>
    <row r="64" spans="3:7" x14ac:dyDescent="0.35">
      <c r="C64" t="s">
        <v>434</v>
      </c>
      <c r="E64" s="85">
        <v>7</v>
      </c>
      <c r="F64" s="85">
        <v>2516692513</v>
      </c>
      <c r="G64" s="85"/>
    </row>
    <row r="65" spans="1:10" x14ac:dyDescent="0.35">
      <c r="C65" t="s">
        <v>369</v>
      </c>
      <c r="E65" s="85">
        <v>413</v>
      </c>
      <c r="F65" s="85">
        <v>45081188818</v>
      </c>
      <c r="G65" s="85"/>
    </row>
    <row r="67" spans="1:10" x14ac:dyDescent="0.35">
      <c r="A67" t="s">
        <v>160</v>
      </c>
      <c r="B67" t="s">
        <v>305</v>
      </c>
      <c r="C67" s="228" t="s">
        <v>436</v>
      </c>
      <c r="D67" s="228"/>
      <c r="E67" s="228"/>
      <c r="F67" s="228"/>
      <c r="G67" s="228"/>
      <c r="H67" s="4"/>
      <c r="I67" s="4"/>
      <c r="J67" s="4"/>
    </row>
    <row r="68" spans="1:10" x14ac:dyDescent="0.35">
      <c r="B68" t="s">
        <v>308</v>
      </c>
      <c r="C68" s="228" t="s">
        <v>439</v>
      </c>
      <c r="D68" s="228"/>
      <c r="E68" s="228"/>
      <c r="F68" s="228"/>
      <c r="G68" s="228"/>
      <c r="H68" s="228"/>
      <c r="I68" s="228"/>
      <c r="J68" s="228"/>
    </row>
    <row r="69" spans="1:10" x14ac:dyDescent="0.35">
      <c r="B69" t="s">
        <v>309</v>
      </c>
      <c r="C69" s="90" t="s">
        <v>440</v>
      </c>
      <c r="D69" s="90"/>
      <c r="E69" s="90"/>
      <c r="F69" s="90"/>
      <c r="G69" s="90" t="s">
        <v>441</v>
      </c>
      <c r="H69" s="90"/>
    </row>
    <row r="71" spans="1:10" x14ac:dyDescent="0.35">
      <c r="C71" s="84" t="s">
        <v>240</v>
      </c>
      <c r="D71" t="s">
        <v>435</v>
      </c>
      <c r="E71" t="s">
        <v>375</v>
      </c>
      <c r="F71" t="s">
        <v>437</v>
      </c>
      <c r="H71" s="84" t="s">
        <v>368</v>
      </c>
      <c r="I71" t="s">
        <v>435</v>
      </c>
      <c r="J71" t="s">
        <v>375</v>
      </c>
    </row>
    <row r="72" spans="1:10" x14ac:dyDescent="0.35">
      <c r="C72" t="s">
        <v>392</v>
      </c>
      <c r="D72" s="85">
        <v>24</v>
      </c>
      <c r="E72" s="85">
        <v>33</v>
      </c>
      <c r="F72" s="72">
        <v>0.72727272727272729</v>
      </c>
      <c r="H72" s="10" t="s">
        <v>392</v>
      </c>
      <c r="I72" s="85">
        <v>24</v>
      </c>
      <c r="J72" s="85">
        <v>33</v>
      </c>
    </row>
    <row r="73" spans="1:10" x14ac:dyDescent="0.35">
      <c r="C73" t="s">
        <v>386</v>
      </c>
      <c r="D73" s="85">
        <v>248878446</v>
      </c>
      <c r="E73" s="85">
        <v>4088792625</v>
      </c>
      <c r="F73" s="72">
        <v>6.0868444263543445E-2</v>
      </c>
      <c r="H73" s="10" t="s">
        <v>386</v>
      </c>
      <c r="I73" s="85">
        <v>248878446</v>
      </c>
      <c r="J73" s="85">
        <v>4088792625</v>
      </c>
    </row>
    <row r="74" spans="1:10" x14ac:dyDescent="0.35">
      <c r="C74" t="s">
        <v>387</v>
      </c>
      <c r="D74" s="85">
        <v>336941092</v>
      </c>
      <c r="E74" s="85">
        <v>5221247701</v>
      </c>
      <c r="F74" s="72">
        <v>6.4532677110007125E-2</v>
      </c>
      <c r="H74" s="10" t="s">
        <v>387</v>
      </c>
      <c r="I74" s="85">
        <v>336941092</v>
      </c>
      <c r="J74" s="85">
        <v>5221247701</v>
      </c>
    </row>
    <row r="75" spans="1:10" x14ac:dyDescent="0.35">
      <c r="C75" t="s">
        <v>388</v>
      </c>
      <c r="D75" s="85">
        <v>522459627</v>
      </c>
      <c r="E75" s="85">
        <v>7061253472</v>
      </c>
      <c r="F75" s="72">
        <v>7.3989643492010315E-2</v>
      </c>
      <c r="H75" s="10" t="s">
        <v>388</v>
      </c>
      <c r="I75" s="85">
        <v>522459627</v>
      </c>
      <c r="J75" s="85">
        <v>7061253472</v>
      </c>
    </row>
    <row r="76" spans="1:10" x14ac:dyDescent="0.35">
      <c r="C76" t="s">
        <v>396</v>
      </c>
      <c r="D76" s="85">
        <v>202</v>
      </c>
      <c r="E76" s="85">
        <v>20179</v>
      </c>
      <c r="F76" s="72">
        <v>1.0010406858615392E-2</v>
      </c>
      <c r="H76" s="10" t="s">
        <v>396</v>
      </c>
      <c r="I76" s="85">
        <v>202</v>
      </c>
      <c r="J76" s="85">
        <v>20179</v>
      </c>
    </row>
    <row r="77" spans="1:10" x14ac:dyDescent="0.35">
      <c r="C77" t="s">
        <v>397</v>
      </c>
      <c r="D77" s="85">
        <v>1204026</v>
      </c>
      <c r="E77" s="85">
        <v>8650876</v>
      </c>
      <c r="F77" s="72">
        <v>0.13917966226772874</v>
      </c>
      <c r="H77" s="10" t="s">
        <v>397</v>
      </c>
      <c r="I77" s="85">
        <v>1204026</v>
      </c>
      <c r="J77" s="85">
        <v>8650876</v>
      </c>
    </row>
    <row r="78" spans="1:10" x14ac:dyDescent="0.35">
      <c r="C78" t="s">
        <v>398</v>
      </c>
      <c r="D78" s="85">
        <v>19625148</v>
      </c>
      <c r="E78" s="85">
        <v>111970900</v>
      </c>
      <c r="F78" s="72">
        <v>0.17527007463546332</v>
      </c>
      <c r="H78" s="10" t="s">
        <v>398</v>
      </c>
      <c r="I78" s="85">
        <v>19625148</v>
      </c>
      <c r="J78" s="85">
        <v>111970900</v>
      </c>
    </row>
    <row r="79" spans="1:10" x14ac:dyDescent="0.35">
      <c r="C79" t="s">
        <v>399</v>
      </c>
      <c r="D79" s="85">
        <v>45271651</v>
      </c>
      <c r="E79" s="85">
        <v>373518518</v>
      </c>
      <c r="F79" s="72">
        <v>0.12120323041118941</v>
      </c>
      <c r="H79" s="10" t="s">
        <v>399</v>
      </c>
      <c r="I79" s="85">
        <v>45271651</v>
      </c>
      <c r="J79" s="85">
        <v>373518518</v>
      </c>
    </row>
    <row r="80" spans="1:10" x14ac:dyDescent="0.35">
      <c r="C80" t="s">
        <v>400</v>
      </c>
      <c r="D80" s="85">
        <v>64576045</v>
      </c>
      <c r="E80" s="85">
        <v>787102524</v>
      </c>
      <c r="F80" s="72">
        <v>8.2042736531740559E-2</v>
      </c>
      <c r="H80" s="10" t="s">
        <v>400</v>
      </c>
      <c r="I80" s="85">
        <v>64576045</v>
      </c>
      <c r="J80" s="85">
        <v>787102524</v>
      </c>
    </row>
    <row r="81" spans="1:17" x14ac:dyDescent="0.35">
      <c r="C81" t="s">
        <v>401</v>
      </c>
      <c r="D81" s="85">
        <v>110431335</v>
      </c>
      <c r="E81" s="85">
        <v>1480428691</v>
      </c>
      <c r="F81" s="72">
        <v>7.4594160239765311E-2</v>
      </c>
      <c r="H81" s="10" t="s">
        <v>401</v>
      </c>
      <c r="I81" s="85">
        <v>110431335</v>
      </c>
      <c r="J81" s="85">
        <v>1480428691</v>
      </c>
    </row>
    <row r="82" spans="1:17" x14ac:dyDescent="0.35">
      <c r="C82" t="s">
        <v>402</v>
      </c>
      <c r="D82" s="85">
        <v>165002878</v>
      </c>
      <c r="E82" s="85">
        <v>2290408309</v>
      </c>
      <c r="F82" s="72">
        <v>7.2040813575305618E-2</v>
      </c>
      <c r="H82" s="10" t="s">
        <v>402</v>
      </c>
      <c r="I82" s="85">
        <v>165002878</v>
      </c>
      <c r="J82" s="85">
        <v>2290408309</v>
      </c>
    </row>
    <row r="83" spans="1:17" x14ac:dyDescent="0.35">
      <c r="C83" t="s">
        <v>403</v>
      </c>
      <c r="D83" s="85">
        <v>197441536</v>
      </c>
      <c r="E83" s="85">
        <v>2995631279</v>
      </c>
      <c r="F83" s="72">
        <v>6.5909825880142978E-2</v>
      </c>
      <c r="H83" s="10" t="s">
        <v>403</v>
      </c>
      <c r="I83" s="85">
        <v>197441536</v>
      </c>
      <c r="J83" s="85">
        <v>2995631279</v>
      </c>
    </row>
    <row r="84" spans="1:17" x14ac:dyDescent="0.35">
      <c r="C84" t="s">
        <v>404</v>
      </c>
      <c r="D84" s="85">
        <v>722878471</v>
      </c>
      <c r="E84" s="85">
        <v>8794436257</v>
      </c>
      <c r="F84" s="72">
        <v>8.219724947402049E-2</v>
      </c>
      <c r="H84" s="10" t="s">
        <v>404</v>
      </c>
      <c r="I84" s="85">
        <v>722878471</v>
      </c>
      <c r="J84" s="85">
        <v>8794436257</v>
      </c>
    </row>
    <row r="85" spans="1:17" x14ac:dyDescent="0.35">
      <c r="C85" t="s">
        <v>405</v>
      </c>
      <c r="D85" s="85">
        <v>766103297</v>
      </c>
      <c r="E85" s="85">
        <v>9351034941</v>
      </c>
      <c r="F85" s="72">
        <v>8.1927113077183394E-2</v>
      </c>
      <c r="H85" s="10" t="s">
        <v>405</v>
      </c>
      <c r="I85" s="85">
        <v>766103297</v>
      </c>
      <c r="J85" s="85">
        <v>9351034941</v>
      </c>
    </row>
    <row r="86" spans="1:17" x14ac:dyDescent="0.35">
      <c r="C86" t="s">
        <v>406</v>
      </c>
      <c r="D86" s="85">
        <v>200084504</v>
      </c>
      <c r="E86" s="85">
        <v>2516692513</v>
      </c>
      <c r="F86" s="72">
        <v>7.9502959923177546E-2</v>
      </c>
      <c r="H86" s="10" t="s">
        <v>406</v>
      </c>
      <c r="I86" s="85">
        <v>200084504</v>
      </c>
      <c r="J86" s="85">
        <v>2516692513</v>
      </c>
    </row>
    <row r="87" spans="1:17" x14ac:dyDescent="0.35">
      <c r="C87" t="s">
        <v>369</v>
      </c>
      <c r="D87" s="85">
        <v>3400898282</v>
      </c>
      <c r="E87" s="85">
        <v>45081188818</v>
      </c>
      <c r="F87" s="85">
        <v>7.5439409899547519E-2</v>
      </c>
      <c r="H87" s="10" t="s">
        <v>369</v>
      </c>
      <c r="I87" s="85">
        <v>3400898282</v>
      </c>
      <c r="J87" s="85">
        <v>45081188818</v>
      </c>
    </row>
    <row r="91" spans="1:17" x14ac:dyDescent="0.35">
      <c r="A91" t="s">
        <v>171</v>
      </c>
      <c r="B91" t="s">
        <v>443</v>
      </c>
      <c r="C91" s="222" t="s">
        <v>444</v>
      </c>
      <c r="D91" s="222"/>
      <c r="E91" s="222"/>
      <c r="F91" s="222"/>
      <c r="G91" s="222"/>
      <c r="H91" s="222"/>
      <c r="I91" s="222"/>
      <c r="J91" s="222"/>
      <c r="K91" s="222"/>
      <c r="L91" s="222"/>
    </row>
    <row r="92" spans="1:17" x14ac:dyDescent="0.35">
      <c r="B92" t="s">
        <v>308</v>
      </c>
      <c r="C92" s="223" t="s">
        <v>445</v>
      </c>
      <c r="D92" s="223"/>
      <c r="E92" s="223"/>
      <c r="F92" s="223"/>
      <c r="G92" s="223"/>
      <c r="H92" s="223"/>
      <c r="I92" s="223"/>
      <c r="J92" s="223"/>
      <c r="K92" s="223"/>
      <c r="L92" s="223"/>
      <c r="M92" s="223"/>
      <c r="N92" s="223"/>
      <c r="O92" s="223"/>
      <c r="P92" s="223"/>
      <c r="Q92" s="223"/>
    </row>
    <row r="97" spans="3:5" x14ac:dyDescent="0.35">
      <c r="C97" s="84" t="s">
        <v>368</v>
      </c>
      <c r="D97" t="s">
        <v>435</v>
      </c>
      <c r="E97" t="s">
        <v>375</v>
      </c>
    </row>
    <row r="98" spans="3:5" x14ac:dyDescent="0.35">
      <c r="C98" s="10" t="s">
        <v>392</v>
      </c>
      <c r="D98" s="85">
        <v>24</v>
      </c>
      <c r="E98" s="85">
        <v>33</v>
      </c>
    </row>
    <row r="99" spans="3:5" x14ac:dyDescent="0.35">
      <c r="C99" s="10" t="s">
        <v>386</v>
      </c>
      <c r="D99" s="85">
        <v>248878446</v>
      </c>
      <c r="E99" s="85">
        <v>4088792625</v>
      </c>
    </row>
    <row r="100" spans="3:5" x14ac:dyDescent="0.35">
      <c r="C100" s="10" t="s">
        <v>387</v>
      </c>
      <c r="D100" s="85">
        <v>336941092</v>
      </c>
      <c r="E100" s="85">
        <v>5221247701</v>
      </c>
    </row>
    <row r="101" spans="3:5" x14ac:dyDescent="0.35">
      <c r="C101" s="10" t="s">
        <v>388</v>
      </c>
      <c r="D101" s="85">
        <v>522459627</v>
      </c>
      <c r="E101" s="85">
        <v>7061253472</v>
      </c>
    </row>
    <row r="102" spans="3:5" x14ac:dyDescent="0.35">
      <c r="C102" s="10" t="s">
        <v>396</v>
      </c>
      <c r="D102" s="85">
        <v>202</v>
      </c>
      <c r="E102" s="85">
        <v>20179</v>
      </c>
    </row>
    <row r="103" spans="3:5" x14ac:dyDescent="0.35">
      <c r="C103" s="10" t="s">
        <v>397</v>
      </c>
      <c r="D103" s="85">
        <v>1204026</v>
      </c>
      <c r="E103" s="85">
        <v>8650876</v>
      </c>
    </row>
    <row r="104" spans="3:5" x14ac:dyDescent="0.35">
      <c r="C104" s="10" t="s">
        <v>398</v>
      </c>
      <c r="D104" s="85">
        <v>19625148</v>
      </c>
      <c r="E104" s="85">
        <v>111970900</v>
      </c>
    </row>
    <row r="105" spans="3:5" x14ac:dyDescent="0.35">
      <c r="C105" s="10" t="s">
        <v>399</v>
      </c>
      <c r="D105" s="85">
        <v>45271651</v>
      </c>
      <c r="E105" s="85">
        <v>373518518</v>
      </c>
    </row>
    <row r="106" spans="3:5" x14ac:dyDescent="0.35">
      <c r="C106" s="10" t="s">
        <v>400</v>
      </c>
      <c r="D106" s="85">
        <v>64576045</v>
      </c>
      <c r="E106" s="85">
        <v>787102524</v>
      </c>
    </row>
    <row r="107" spans="3:5" x14ac:dyDescent="0.35">
      <c r="C107" s="10" t="s">
        <v>401</v>
      </c>
      <c r="D107" s="85">
        <v>110431335</v>
      </c>
      <c r="E107" s="85">
        <v>1480428691</v>
      </c>
    </row>
    <row r="108" spans="3:5" x14ac:dyDescent="0.35">
      <c r="C108" s="10" t="s">
        <v>402</v>
      </c>
      <c r="D108" s="85">
        <v>165002878</v>
      </c>
      <c r="E108" s="85">
        <v>2290408309</v>
      </c>
    </row>
    <row r="109" spans="3:5" x14ac:dyDescent="0.35">
      <c r="C109" s="10" t="s">
        <v>403</v>
      </c>
      <c r="D109" s="85">
        <v>197441536</v>
      </c>
      <c r="E109" s="85">
        <v>2995631279</v>
      </c>
    </row>
    <row r="110" spans="3:5" x14ac:dyDescent="0.35">
      <c r="C110" s="10" t="s">
        <v>404</v>
      </c>
      <c r="D110" s="85">
        <v>722878471</v>
      </c>
      <c r="E110" s="85">
        <v>8794436257</v>
      </c>
    </row>
    <row r="111" spans="3:5" x14ac:dyDescent="0.35">
      <c r="C111" s="10" t="s">
        <v>405</v>
      </c>
      <c r="D111" s="85">
        <v>766103297</v>
      </c>
      <c r="E111" s="85">
        <v>9351034941</v>
      </c>
    </row>
    <row r="112" spans="3:5" x14ac:dyDescent="0.35">
      <c r="C112" s="10" t="s">
        <v>406</v>
      </c>
      <c r="D112" s="85">
        <v>200084504</v>
      </c>
      <c r="E112" s="85">
        <v>2516692513</v>
      </c>
    </row>
    <row r="113" spans="1:11" x14ac:dyDescent="0.35">
      <c r="C113" s="10" t="s">
        <v>370</v>
      </c>
      <c r="D113" s="85"/>
      <c r="E113" s="85"/>
    </row>
    <row r="114" spans="1:11" x14ac:dyDescent="0.35">
      <c r="C114" s="10" t="s">
        <v>369</v>
      </c>
      <c r="D114" s="85">
        <v>3400898282</v>
      </c>
      <c r="E114" s="85">
        <v>45081188818</v>
      </c>
    </row>
    <row r="115" spans="1:11" ht="15" thickBot="1" x14ac:dyDescent="0.4"/>
    <row r="116" spans="1:11" ht="15" thickBot="1" x14ac:dyDescent="0.4">
      <c r="A116" t="s">
        <v>181</v>
      </c>
      <c r="B116" t="s">
        <v>305</v>
      </c>
      <c r="C116" s="132" t="s">
        <v>446</v>
      </c>
    </row>
    <row r="117" spans="1:11" x14ac:dyDescent="0.35">
      <c r="C117" s="217" t="s">
        <v>514</v>
      </c>
      <c r="D117" s="218"/>
      <c r="E117" s="218"/>
      <c r="F117" s="218"/>
      <c r="G117" s="218"/>
      <c r="H117" s="218"/>
      <c r="I117" s="218"/>
      <c r="J117" s="219"/>
    </row>
    <row r="118" spans="1:11" s="103" customFormat="1" ht="15" thickBot="1" x14ac:dyDescent="0.4">
      <c r="C118" s="220" t="s">
        <v>515</v>
      </c>
      <c r="D118" s="221"/>
      <c r="E118" s="221"/>
      <c r="F118" s="221"/>
      <c r="G118" s="221"/>
      <c r="H118" s="221"/>
      <c r="I118" s="221"/>
      <c r="J118" s="131"/>
    </row>
    <row r="119" spans="1:11" x14ac:dyDescent="0.35">
      <c r="F119" s="84" t="s">
        <v>240</v>
      </c>
      <c r="G119" t="s">
        <v>388</v>
      </c>
    </row>
    <row r="120" spans="1:11" x14ac:dyDescent="0.35">
      <c r="C120" s="84" t="s">
        <v>240</v>
      </c>
      <c r="D120" t="s">
        <v>388</v>
      </c>
    </row>
    <row r="121" spans="1:11" x14ac:dyDescent="0.35">
      <c r="F121" s="84" t="s">
        <v>368</v>
      </c>
      <c r="G121" t="s">
        <v>435</v>
      </c>
      <c r="H121" t="s">
        <v>447</v>
      </c>
    </row>
    <row r="122" spans="1:11" x14ac:dyDescent="0.35">
      <c r="C122" s="84" t="s">
        <v>368</v>
      </c>
      <c r="D122" t="s">
        <v>375</v>
      </c>
      <c r="F122" s="10" t="s">
        <v>221</v>
      </c>
      <c r="G122" s="85">
        <v>522459627</v>
      </c>
      <c r="H122" s="72">
        <v>7.3989643492010315E-2</v>
      </c>
    </row>
    <row r="123" spans="1:11" x14ac:dyDescent="0.35">
      <c r="C123" s="10">
        <v>56</v>
      </c>
      <c r="D123" s="85">
        <v>7061253472</v>
      </c>
      <c r="F123" s="10" t="s">
        <v>369</v>
      </c>
      <c r="G123" s="85">
        <v>522459627</v>
      </c>
      <c r="H123" s="72">
        <v>7.3989643492010315E-2</v>
      </c>
    </row>
    <row r="124" spans="1:11" x14ac:dyDescent="0.35">
      <c r="C124" s="10" t="s">
        <v>369</v>
      </c>
      <c r="D124" s="85">
        <v>7061253472</v>
      </c>
    </row>
    <row r="127" spans="1:11" ht="26" customHeight="1" x14ac:dyDescent="0.35">
      <c r="C127" s="56">
        <v>1</v>
      </c>
      <c r="D127" s="231" t="s">
        <v>448</v>
      </c>
      <c r="E127" s="231"/>
      <c r="F127" s="231"/>
      <c r="G127" s="231"/>
      <c r="H127" s="231"/>
      <c r="I127" s="231"/>
      <c r="J127" s="56"/>
      <c r="K127" s="56"/>
    </row>
    <row r="128" spans="1:11" x14ac:dyDescent="0.35">
      <c r="C128" s="56">
        <v>2</v>
      </c>
      <c r="D128" s="93" t="s">
        <v>449</v>
      </c>
      <c r="E128" s="93"/>
      <c r="F128" s="93"/>
      <c r="G128" s="93"/>
      <c r="H128" s="93"/>
      <c r="I128" s="93"/>
      <c r="J128" s="93"/>
      <c r="K128" s="93"/>
    </row>
    <row r="132" spans="2:10" x14ac:dyDescent="0.35">
      <c r="B132" t="s">
        <v>308</v>
      </c>
      <c r="C132" s="3" t="s">
        <v>450</v>
      </c>
    </row>
    <row r="134" spans="2:10" x14ac:dyDescent="0.35">
      <c r="C134" s="232" t="s">
        <v>453</v>
      </c>
      <c r="D134" s="233"/>
      <c r="E134" s="233"/>
      <c r="F134" s="233"/>
      <c r="G134" s="233"/>
      <c r="H134" s="233"/>
      <c r="I134" s="233"/>
      <c r="J134" s="234"/>
    </row>
    <row r="137" spans="2:10" x14ac:dyDescent="0.35">
      <c r="C137" s="84" t="s">
        <v>368</v>
      </c>
      <c r="D137" t="s">
        <v>452</v>
      </c>
      <c r="E137" t="s">
        <v>375</v>
      </c>
    </row>
    <row r="138" spans="2:10" x14ac:dyDescent="0.35">
      <c r="C138" s="10" t="s">
        <v>388</v>
      </c>
      <c r="D138" s="85">
        <v>3467350</v>
      </c>
      <c r="E138" s="85">
        <v>7061253472</v>
      </c>
    </row>
    <row r="139" spans="2:10" x14ac:dyDescent="0.35">
      <c r="C139" s="10" t="s">
        <v>369</v>
      </c>
      <c r="D139" s="85">
        <v>3467350</v>
      </c>
      <c r="E139" s="85">
        <v>7061253472</v>
      </c>
    </row>
    <row r="140" spans="2:10" x14ac:dyDescent="0.35">
      <c r="F140" s="91"/>
      <c r="G140" s="92"/>
    </row>
    <row r="145" spans="1:6" x14ac:dyDescent="0.35">
      <c r="A145" t="s">
        <v>195</v>
      </c>
    </row>
    <row r="146" spans="1:6" x14ac:dyDescent="0.35">
      <c r="B146" t="s">
        <v>195</v>
      </c>
      <c r="C146" s="229" t="s">
        <v>454</v>
      </c>
      <c r="D146" s="229"/>
    </row>
    <row r="148" spans="1:6" x14ac:dyDescent="0.35">
      <c r="D148" s="84" t="s">
        <v>368</v>
      </c>
      <c r="E148" t="s">
        <v>435</v>
      </c>
      <c r="F148" t="s">
        <v>375</v>
      </c>
    </row>
    <row r="149" spans="1:6" x14ac:dyDescent="0.35">
      <c r="D149" s="10" t="s">
        <v>392</v>
      </c>
      <c r="E149" s="85">
        <v>24</v>
      </c>
      <c r="F149" s="85">
        <v>33</v>
      </c>
    </row>
    <row r="150" spans="1:6" x14ac:dyDescent="0.35">
      <c r="D150" s="10" t="s">
        <v>386</v>
      </c>
      <c r="E150" s="85">
        <v>248878446</v>
      </c>
      <c r="F150" s="85">
        <v>4088792625</v>
      </c>
    </row>
    <row r="151" spans="1:6" x14ac:dyDescent="0.35">
      <c r="D151" s="10" t="s">
        <v>387</v>
      </c>
      <c r="E151" s="85">
        <v>336941092</v>
      </c>
      <c r="F151" s="85">
        <v>5221247701</v>
      </c>
    </row>
    <row r="152" spans="1:6" x14ac:dyDescent="0.35">
      <c r="D152" s="10" t="s">
        <v>388</v>
      </c>
      <c r="E152" s="85">
        <v>522459627</v>
      </c>
      <c r="F152" s="85">
        <v>7061253472</v>
      </c>
    </row>
    <row r="153" spans="1:6" x14ac:dyDescent="0.35">
      <c r="D153" s="10" t="s">
        <v>396</v>
      </c>
      <c r="E153" s="85">
        <v>202</v>
      </c>
      <c r="F153" s="85">
        <v>20179</v>
      </c>
    </row>
    <row r="154" spans="1:6" x14ac:dyDescent="0.35">
      <c r="D154" s="10" t="s">
        <v>397</v>
      </c>
      <c r="E154" s="85">
        <v>1204026</v>
      </c>
      <c r="F154" s="85">
        <v>8650876</v>
      </c>
    </row>
    <row r="155" spans="1:6" x14ac:dyDescent="0.35">
      <c r="D155" s="10" t="s">
        <v>398</v>
      </c>
      <c r="E155" s="85">
        <v>19625148</v>
      </c>
      <c r="F155" s="85">
        <v>111970900</v>
      </c>
    </row>
    <row r="156" spans="1:6" x14ac:dyDescent="0.35">
      <c r="D156" s="10" t="s">
        <v>399</v>
      </c>
      <c r="E156" s="85">
        <v>45271651</v>
      </c>
      <c r="F156" s="85">
        <v>373518518</v>
      </c>
    </row>
    <row r="157" spans="1:6" x14ac:dyDescent="0.35">
      <c r="D157" s="10" t="s">
        <v>400</v>
      </c>
      <c r="E157" s="85">
        <v>64576045</v>
      </c>
      <c r="F157" s="85">
        <v>787102524</v>
      </c>
    </row>
    <row r="158" spans="1:6" x14ac:dyDescent="0.35">
      <c r="D158" s="10" t="s">
        <v>401</v>
      </c>
      <c r="E158" s="85">
        <v>110431335</v>
      </c>
      <c r="F158" s="85">
        <v>1480428691</v>
      </c>
    </row>
    <row r="159" spans="1:6" x14ac:dyDescent="0.35">
      <c r="D159" s="10" t="s">
        <v>402</v>
      </c>
      <c r="E159" s="85">
        <v>165002878</v>
      </c>
      <c r="F159" s="85">
        <v>2290408309</v>
      </c>
    </row>
    <row r="160" spans="1:6" x14ac:dyDescent="0.35">
      <c r="D160" s="10" t="s">
        <v>403</v>
      </c>
      <c r="E160" s="85">
        <v>197441536</v>
      </c>
      <c r="F160" s="85">
        <v>2995631279</v>
      </c>
    </row>
    <row r="161" spans="1:17" x14ac:dyDescent="0.35">
      <c r="D161" s="10" t="s">
        <v>404</v>
      </c>
      <c r="E161" s="85">
        <v>722878471</v>
      </c>
      <c r="F161" s="85">
        <v>8794436257</v>
      </c>
    </row>
    <row r="162" spans="1:17" x14ac:dyDescent="0.35">
      <c r="D162" s="10" t="s">
        <v>405</v>
      </c>
      <c r="E162" s="85">
        <v>766103297</v>
      </c>
      <c r="F162" s="85">
        <v>9351034941</v>
      </c>
    </row>
    <row r="163" spans="1:17" x14ac:dyDescent="0.35">
      <c r="D163" s="10" t="s">
        <v>406</v>
      </c>
      <c r="E163" s="85">
        <v>200084504</v>
      </c>
      <c r="F163" s="85">
        <v>2516692513</v>
      </c>
    </row>
    <row r="164" spans="1:17" x14ac:dyDescent="0.35">
      <c r="D164" s="10" t="s">
        <v>370</v>
      </c>
      <c r="E164" s="85"/>
      <c r="F164" s="85"/>
    </row>
    <row r="165" spans="1:17" x14ac:dyDescent="0.35">
      <c r="D165" s="10" t="s">
        <v>369</v>
      </c>
      <c r="E165" s="85">
        <v>3400898282</v>
      </c>
      <c r="F165" s="85">
        <v>45081188818</v>
      </c>
    </row>
    <row r="168" spans="1:17" x14ac:dyDescent="0.35">
      <c r="C168" s="230" t="s">
        <v>455</v>
      </c>
      <c r="D168" s="230"/>
      <c r="E168" s="230"/>
      <c r="F168" s="230"/>
      <c r="G168" s="230"/>
      <c r="H168" s="230"/>
      <c r="I168" s="230"/>
      <c r="J168" s="230"/>
      <c r="K168" s="230"/>
      <c r="L168" s="230"/>
      <c r="M168" s="230"/>
      <c r="N168" s="230"/>
      <c r="O168" s="230"/>
      <c r="P168" s="230"/>
      <c r="Q168" s="230"/>
    </row>
    <row r="172" spans="1:17" x14ac:dyDescent="0.35">
      <c r="A172" t="s">
        <v>198</v>
      </c>
      <c r="B172" s="51" t="s">
        <v>456</v>
      </c>
      <c r="D172" s="84" t="s">
        <v>368</v>
      </c>
      <c r="E172" t="s">
        <v>435</v>
      </c>
      <c r="F172" t="s">
        <v>375</v>
      </c>
    </row>
    <row r="173" spans="1:17" x14ac:dyDescent="0.35">
      <c r="D173" s="10" t="s">
        <v>392</v>
      </c>
      <c r="E173" s="85">
        <v>24</v>
      </c>
      <c r="F173" s="96">
        <v>7.3201263909047078E-10</v>
      </c>
    </row>
    <row r="174" spans="1:17" x14ac:dyDescent="0.35">
      <c r="D174" s="10" t="s">
        <v>386</v>
      </c>
      <c r="E174" s="85">
        <v>248878446</v>
      </c>
      <c r="F174" s="96">
        <v>9.0698420609694047E-2</v>
      </c>
    </row>
    <row r="175" spans="1:17" x14ac:dyDescent="0.35">
      <c r="D175" s="10" t="s">
        <v>387</v>
      </c>
      <c r="E175" s="85">
        <v>336941092</v>
      </c>
      <c r="F175" s="96">
        <v>0.11581876693800192</v>
      </c>
    </row>
    <row r="176" spans="1:17" x14ac:dyDescent="0.35">
      <c r="D176" s="10" t="s">
        <v>388</v>
      </c>
      <c r="E176" s="85">
        <v>522459627</v>
      </c>
      <c r="F176" s="96">
        <v>0.15663414513107485</v>
      </c>
    </row>
    <row r="177" spans="2:9" x14ac:dyDescent="0.35">
      <c r="D177" s="10" t="s">
        <v>396</v>
      </c>
      <c r="E177" s="85">
        <v>202</v>
      </c>
      <c r="F177" s="96">
        <v>4.4761463770323058E-7</v>
      </c>
    </row>
    <row r="178" spans="2:9" x14ac:dyDescent="0.35">
      <c r="D178" s="10" t="s">
        <v>397</v>
      </c>
      <c r="E178" s="85">
        <v>1204026</v>
      </c>
      <c r="F178" s="96">
        <v>1.9189547185467925E-4</v>
      </c>
    </row>
    <row r="179" spans="2:9" x14ac:dyDescent="0.35">
      <c r="D179" s="10" t="s">
        <v>398</v>
      </c>
      <c r="E179" s="85">
        <v>19625148</v>
      </c>
      <c r="F179" s="96">
        <v>2.483761030616218E-3</v>
      </c>
    </row>
    <row r="180" spans="2:9" x14ac:dyDescent="0.35">
      <c r="D180" s="10" t="s">
        <v>399</v>
      </c>
      <c r="E180" s="85">
        <v>45271651</v>
      </c>
      <c r="F180" s="96">
        <v>8.2854629124345918E-3</v>
      </c>
    </row>
    <row r="181" spans="2:9" x14ac:dyDescent="0.35">
      <c r="D181" s="10" t="s">
        <v>400</v>
      </c>
      <c r="E181" s="85">
        <v>64576045</v>
      </c>
      <c r="F181" s="96">
        <v>1.7459666540242745E-2</v>
      </c>
    </row>
    <row r="182" spans="2:9" x14ac:dyDescent="0.35">
      <c r="D182" s="10" t="s">
        <v>401</v>
      </c>
      <c r="E182" s="85">
        <v>110431335</v>
      </c>
      <c r="F182" s="96">
        <v>3.2839167063156392E-2</v>
      </c>
    </row>
    <row r="183" spans="2:9" x14ac:dyDescent="0.35">
      <c r="D183" s="10" t="s">
        <v>402</v>
      </c>
      <c r="E183" s="85">
        <v>165002878</v>
      </c>
      <c r="F183" s="96">
        <v>5.0806297905025222E-2</v>
      </c>
    </row>
    <row r="184" spans="2:9" x14ac:dyDescent="0.35">
      <c r="D184" s="10" t="s">
        <v>403</v>
      </c>
      <c r="E184" s="85">
        <v>197441536</v>
      </c>
      <c r="F184" s="96">
        <v>6.6449695705537951E-2</v>
      </c>
    </row>
    <row r="185" spans="2:9" x14ac:dyDescent="0.35">
      <c r="D185" s="10" t="s">
        <v>404</v>
      </c>
      <c r="E185" s="85">
        <v>722878471</v>
      </c>
      <c r="F185" s="96">
        <v>0.19507995435756034</v>
      </c>
    </row>
    <row r="186" spans="2:9" x14ac:dyDescent="0.35">
      <c r="D186" s="10" t="s">
        <v>405</v>
      </c>
      <c r="E186" s="85">
        <v>766103297</v>
      </c>
      <c r="F186" s="96">
        <v>0.20742653834510952</v>
      </c>
    </row>
    <row r="187" spans="2:9" x14ac:dyDescent="0.35">
      <c r="D187" s="10" t="s">
        <v>406</v>
      </c>
      <c r="E187" s="85">
        <v>200084504</v>
      </c>
      <c r="F187" s="96">
        <v>5.5825779643041182E-2</v>
      </c>
    </row>
    <row r="188" spans="2:9" x14ac:dyDescent="0.35">
      <c r="D188" s="10" t="s">
        <v>370</v>
      </c>
      <c r="E188" s="85"/>
      <c r="F188" s="96">
        <v>0</v>
      </c>
    </row>
    <row r="189" spans="2:9" x14ac:dyDescent="0.35">
      <c r="D189" s="10" t="s">
        <v>369</v>
      </c>
      <c r="E189" s="85">
        <v>3400898282</v>
      </c>
      <c r="F189" s="94">
        <v>1</v>
      </c>
    </row>
    <row r="192" spans="2:9" x14ac:dyDescent="0.35">
      <c r="B192" s="224" t="s">
        <v>457</v>
      </c>
      <c r="C192" s="224"/>
      <c r="D192" s="224"/>
      <c r="E192" s="224"/>
      <c r="F192" s="224"/>
      <c r="G192" s="224"/>
      <c r="H192" s="224"/>
      <c r="I192" s="224"/>
    </row>
    <row r="193" spans="2:18" x14ac:dyDescent="0.35">
      <c r="B193" t="s">
        <v>461</v>
      </c>
    </row>
    <row r="194" spans="2:18" x14ac:dyDescent="0.35">
      <c r="G194" s="152"/>
      <c r="H194" s="152"/>
    </row>
    <row r="195" spans="2:18" x14ac:dyDescent="0.35">
      <c r="C195" s="84" t="s">
        <v>368</v>
      </c>
      <c r="D195" s="98" t="s">
        <v>435</v>
      </c>
      <c r="E195" s="98" t="s">
        <v>464</v>
      </c>
      <c r="F195" s="98" t="s">
        <v>463</v>
      </c>
      <c r="G195" s="101" t="s">
        <v>571</v>
      </c>
      <c r="H195" s="161" t="s">
        <v>462</v>
      </c>
      <c r="I195" s="102" t="s">
        <v>574</v>
      </c>
      <c r="J195" s="37" t="s">
        <v>573</v>
      </c>
      <c r="K195" s="162" t="s">
        <v>575</v>
      </c>
      <c r="L195" s="51" t="s">
        <v>573</v>
      </c>
      <c r="M195" s="83"/>
      <c r="N195" s="83"/>
      <c r="O195" s="83"/>
      <c r="P195" s="83"/>
      <c r="Q195" s="83"/>
      <c r="R195" s="83"/>
    </row>
    <row r="196" spans="2:18" x14ac:dyDescent="0.35">
      <c r="C196" s="10">
        <v>1</v>
      </c>
      <c r="D196" s="85">
        <v>4</v>
      </c>
      <c r="E196" s="85">
        <v>0</v>
      </c>
      <c r="F196" s="85">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5">
        <v>10</v>
      </c>
      <c r="E197" s="85">
        <v>9</v>
      </c>
      <c r="F197" s="85">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5">
        <v>4</v>
      </c>
      <c r="E198" s="85">
        <v>6</v>
      </c>
      <c r="F198" s="85">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5">
        <v>39</v>
      </c>
      <c r="E199" s="85">
        <v>143</v>
      </c>
      <c r="F199" s="85">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5">
        <v>28</v>
      </c>
      <c r="E200" s="85">
        <v>104</v>
      </c>
      <c r="F200" s="85">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5">
        <v>95</v>
      </c>
      <c r="E201" s="85">
        <v>418</v>
      </c>
      <c r="F201" s="85">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5">
        <v>28</v>
      </c>
      <c r="E202" s="85">
        <v>12977</v>
      </c>
      <c r="F202" s="85">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5">
        <v>18</v>
      </c>
      <c r="E203" s="85">
        <v>6555</v>
      </c>
      <c r="F203" s="85">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5">
        <v>42</v>
      </c>
      <c r="E204" s="85">
        <v>6651</v>
      </c>
      <c r="F204" s="85">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5">
        <v>72</v>
      </c>
      <c r="E205" s="85">
        <v>6854</v>
      </c>
      <c r="F205" s="85">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5">
        <v>114</v>
      </c>
      <c r="E206" s="85">
        <v>7133</v>
      </c>
      <c r="F206" s="85">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5">
        <v>240</v>
      </c>
      <c r="E207" s="85">
        <v>8023</v>
      </c>
      <c r="F207" s="85">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5">
        <v>305</v>
      </c>
      <c r="E208" s="85">
        <v>9538</v>
      </c>
      <c r="F208" s="85">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5">
        <v>437</v>
      </c>
      <c r="E209" s="85">
        <v>11715</v>
      </c>
      <c r="F209" s="85">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5">
        <v>21461</v>
      </c>
      <c r="E210" s="85">
        <v>265171</v>
      </c>
      <c r="F210" s="85">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5">
        <v>3400875385</v>
      </c>
      <c r="E211" s="85">
        <v>45080853521</v>
      </c>
      <c r="F211" s="85">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5"/>
      <c r="E212" s="85"/>
      <c r="F212" s="85"/>
      <c r="H212" s="4"/>
      <c r="I212" s="4" t="b">
        <f t="shared" si="0"/>
        <v>1</v>
      </c>
      <c r="J212" s="4" t="b">
        <f t="shared" si="1"/>
        <v>1</v>
      </c>
      <c r="K212" s="106">
        <f>COUNTIFS('Covid US '!T18:T437,C212)</f>
        <v>0</v>
      </c>
      <c r="L212" s="106" t="b">
        <f t="shared" si="2"/>
        <v>1</v>
      </c>
    </row>
    <row r="213" spans="3:18" ht="15" thickBot="1" x14ac:dyDescent="0.4">
      <c r="C213" s="10" t="s">
        <v>369</v>
      </c>
      <c r="D213" s="85">
        <v>3400898282</v>
      </c>
      <c r="E213" s="85">
        <v>45081188818</v>
      </c>
      <c r="F213" s="85">
        <v>420</v>
      </c>
      <c r="I213" s="107"/>
      <c r="J213" s="107"/>
      <c r="K213" s="214" t="s">
        <v>576</v>
      </c>
      <c r="L213" s="215"/>
      <c r="M213" s="215"/>
      <c r="N213" s="215"/>
      <c r="O213" s="215"/>
      <c r="P213" s="216"/>
    </row>
    <row r="215" spans="3:18" ht="15" thickBot="1" x14ac:dyDescent="0.4"/>
    <row r="216" spans="3:18" ht="15" thickBot="1" x14ac:dyDescent="0.4">
      <c r="I216" s="211" t="s">
        <v>572</v>
      </c>
      <c r="J216" s="212"/>
      <c r="K216" s="212"/>
      <c r="L216" s="212"/>
      <c r="M216" s="212"/>
      <c r="N216" s="212"/>
      <c r="O216" s="212"/>
      <c r="P216" s="212"/>
      <c r="Q216" s="212"/>
      <c r="R216" s="213"/>
    </row>
    <row r="262" spans="3:4" x14ac:dyDescent="0.35">
      <c r="C262" s="84" t="s">
        <v>368</v>
      </c>
      <c r="D262" t="s">
        <v>375</v>
      </c>
    </row>
    <row r="263" spans="3:4" x14ac:dyDescent="0.35">
      <c r="C263" s="10" t="s">
        <v>392</v>
      </c>
      <c r="D263" s="85">
        <v>33</v>
      </c>
    </row>
    <row r="264" spans="3:4" x14ac:dyDescent="0.35">
      <c r="C264" s="97" t="s">
        <v>458</v>
      </c>
      <c r="D264" s="85">
        <v>33</v>
      </c>
    </row>
    <row r="265" spans="3:4" x14ac:dyDescent="0.35">
      <c r="C265" s="10" t="s">
        <v>386</v>
      </c>
      <c r="D265" s="85">
        <v>4088792625</v>
      </c>
    </row>
    <row r="266" spans="3:4" x14ac:dyDescent="0.35">
      <c r="C266" s="97" t="s">
        <v>458</v>
      </c>
      <c r="D266" s="85">
        <v>4088792625</v>
      </c>
    </row>
    <row r="267" spans="3:4" x14ac:dyDescent="0.35">
      <c r="C267" s="10" t="s">
        <v>387</v>
      </c>
      <c r="D267" s="85">
        <v>5221247701</v>
      </c>
    </row>
    <row r="268" spans="3:4" x14ac:dyDescent="0.35">
      <c r="C268" s="97" t="s">
        <v>458</v>
      </c>
      <c r="D268" s="85">
        <v>5221247701</v>
      </c>
    </row>
    <row r="269" spans="3:4" x14ac:dyDescent="0.35">
      <c r="C269" s="10" t="s">
        <v>388</v>
      </c>
      <c r="D269" s="85">
        <v>7061253472</v>
      </c>
    </row>
    <row r="270" spans="3:4" x14ac:dyDescent="0.35">
      <c r="C270" s="97" t="s">
        <v>458</v>
      </c>
      <c r="D270" s="85">
        <v>7061253472</v>
      </c>
    </row>
    <row r="271" spans="3:4" x14ac:dyDescent="0.35">
      <c r="C271" s="10" t="s">
        <v>396</v>
      </c>
      <c r="D271" s="85">
        <v>20179</v>
      </c>
    </row>
    <row r="272" spans="3:4" x14ac:dyDescent="0.35">
      <c r="C272" s="97" t="s">
        <v>458</v>
      </c>
      <c r="D272" s="85">
        <v>20179</v>
      </c>
    </row>
    <row r="273" spans="3:4" x14ac:dyDescent="0.35">
      <c r="C273" s="10" t="s">
        <v>397</v>
      </c>
      <c r="D273" s="85">
        <v>8650876</v>
      </c>
    </row>
    <row r="274" spans="3:4" x14ac:dyDescent="0.35">
      <c r="C274" s="97" t="s">
        <v>458</v>
      </c>
      <c r="D274" s="85">
        <v>8650876</v>
      </c>
    </row>
    <row r="275" spans="3:4" x14ac:dyDescent="0.35">
      <c r="C275" s="10" t="s">
        <v>398</v>
      </c>
      <c r="D275" s="85">
        <v>111970900</v>
      </c>
    </row>
    <row r="276" spans="3:4" x14ac:dyDescent="0.35">
      <c r="C276" s="97" t="s">
        <v>458</v>
      </c>
      <c r="D276" s="85">
        <v>111970900</v>
      </c>
    </row>
    <row r="277" spans="3:4" x14ac:dyDescent="0.35">
      <c r="C277" s="10" t="s">
        <v>399</v>
      </c>
      <c r="D277" s="85">
        <v>373518518</v>
      </c>
    </row>
    <row r="278" spans="3:4" x14ac:dyDescent="0.35">
      <c r="C278" s="97" t="s">
        <v>458</v>
      </c>
      <c r="D278" s="85">
        <v>373518518</v>
      </c>
    </row>
    <row r="279" spans="3:4" x14ac:dyDescent="0.35">
      <c r="C279" s="10" t="s">
        <v>400</v>
      </c>
      <c r="D279" s="85">
        <v>787102524</v>
      </c>
    </row>
    <row r="280" spans="3:4" x14ac:dyDescent="0.35">
      <c r="C280" s="97" t="s">
        <v>458</v>
      </c>
      <c r="D280" s="85">
        <v>787102524</v>
      </c>
    </row>
    <row r="281" spans="3:4" x14ac:dyDescent="0.35">
      <c r="C281" s="10" t="s">
        <v>401</v>
      </c>
      <c r="D281" s="85">
        <v>1480428691</v>
      </c>
    </row>
    <row r="282" spans="3:4" x14ac:dyDescent="0.35">
      <c r="C282" s="97" t="s">
        <v>458</v>
      </c>
      <c r="D282" s="85">
        <v>1480428691</v>
      </c>
    </row>
    <row r="283" spans="3:4" x14ac:dyDescent="0.35">
      <c r="C283" s="10" t="s">
        <v>402</v>
      </c>
      <c r="D283" s="85">
        <v>2290408309</v>
      </c>
    </row>
    <row r="284" spans="3:4" x14ac:dyDescent="0.35">
      <c r="C284" s="97" t="s">
        <v>458</v>
      </c>
      <c r="D284" s="85">
        <v>2290408309</v>
      </c>
    </row>
    <row r="285" spans="3:4" x14ac:dyDescent="0.35">
      <c r="C285" s="10" t="s">
        <v>403</v>
      </c>
      <c r="D285" s="85">
        <v>2995631279</v>
      </c>
    </row>
    <row r="286" spans="3:4" x14ac:dyDescent="0.35">
      <c r="C286" s="97" t="s">
        <v>458</v>
      </c>
      <c r="D286" s="85">
        <v>2995631279</v>
      </c>
    </row>
    <row r="287" spans="3:4" x14ac:dyDescent="0.35">
      <c r="C287" s="10" t="s">
        <v>404</v>
      </c>
      <c r="D287" s="85">
        <v>8794436257</v>
      </c>
    </row>
    <row r="288" spans="3:4" x14ac:dyDescent="0.35">
      <c r="C288" s="97" t="s">
        <v>459</v>
      </c>
      <c r="D288" s="85">
        <v>8794436257</v>
      </c>
    </row>
    <row r="289" spans="3:4" x14ac:dyDescent="0.35">
      <c r="C289" s="10" t="s">
        <v>405</v>
      </c>
      <c r="D289" s="85">
        <v>9351034941</v>
      </c>
    </row>
    <row r="290" spans="3:4" x14ac:dyDescent="0.35">
      <c r="C290" s="97" t="s">
        <v>459</v>
      </c>
      <c r="D290" s="85">
        <v>9351034941</v>
      </c>
    </row>
    <row r="291" spans="3:4" x14ac:dyDescent="0.35">
      <c r="C291" s="10" t="s">
        <v>406</v>
      </c>
      <c r="D291" s="85">
        <v>2516692513</v>
      </c>
    </row>
    <row r="292" spans="3:4" x14ac:dyDescent="0.35">
      <c r="C292" s="97" t="s">
        <v>459</v>
      </c>
      <c r="D292" s="85">
        <v>2516692513</v>
      </c>
    </row>
    <row r="293" spans="3:4" x14ac:dyDescent="0.35">
      <c r="C293" s="10" t="s">
        <v>370</v>
      </c>
      <c r="D293" s="85"/>
    </row>
    <row r="294" spans="3:4" x14ac:dyDescent="0.35">
      <c r="C294" s="97" t="s">
        <v>460</v>
      </c>
      <c r="D294" s="85"/>
    </row>
    <row r="295" spans="3:4" x14ac:dyDescent="0.35">
      <c r="C295" s="10" t="s">
        <v>369</v>
      </c>
      <c r="D295" s="85">
        <v>45081188818</v>
      </c>
    </row>
  </sheetData>
  <mergeCells count="14">
    <mergeCell ref="C32:E32"/>
    <mergeCell ref="C67:G67"/>
    <mergeCell ref="C68:J68"/>
    <mergeCell ref="C146:D146"/>
    <mergeCell ref="C168:Q168"/>
    <mergeCell ref="D127:I127"/>
    <mergeCell ref="C134:J134"/>
    <mergeCell ref="I216:R216"/>
    <mergeCell ref="K213:P213"/>
    <mergeCell ref="C117:J117"/>
    <mergeCell ref="C118:I118"/>
    <mergeCell ref="C91:L91"/>
    <mergeCell ref="C92:Q92"/>
    <mergeCell ref="B192:I192"/>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98" bestFit="1" customWidth="1"/>
    <col min="2" max="2" width="21.6328125" style="98"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0" customFormat="1" x14ac:dyDescent="0.35">
      <c r="A1" s="239" t="s">
        <v>505</v>
      </c>
      <c r="B1" s="240"/>
      <c r="C1" s="240"/>
      <c r="D1" s="240"/>
      <c r="E1" s="240"/>
      <c r="F1" s="240"/>
      <c r="G1" s="240"/>
      <c r="H1" s="240"/>
      <c r="I1" s="240"/>
      <c r="J1" s="240"/>
      <c r="K1" s="240"/>
      <c r="L1" s="240"/>
      <c r="M1" s="240"/>
      <c r="N1" s="240"/>
      <c r="O1" s="240"/>
      <c r="P1" s="240"/>
      <c r="Q1" s="240"/>
      <c r="R1" s="240"/>
      <c r="S1" s="241"/>
    </row>
    <row r="2" spans="1:20" s="152" customFormat="1" x14ac:dyDescent="0.35">
      <c r="A2" s="257" t="s">
        <v>601</v>
      </c>
      <c r="B2" s="258"/>
      <c r="C2" s="258"/>
      <c r="D2" s="258"/>
      <c r="E2" s="258"/>
      <c r="F2" s="258"/>
      <c r="G2" s="258"/>
      <c r="H2" s="258"/>
      <c r="I2" s="258"/>
      <c r="J2" s="258"/>
      <c r="K2" s="258"/>
      <c r="L2" s="258"/>
      <c r="M2" s="258"/>
      <c r="N2" s="258"/>
      <c r="O2" s="258"/>
      <c r="P2" s="258"/>
      <c r="Q2" s="258"/>
      <c r="R2" s="258"/>
      <c r="S2" s="259"/>
    </row>
    <row r="3" spans="1:20" ht="15" thickBot="1" x14ac:dyDescent="0.4">
      <c r="C3" s="166" t="s">
        <v>485</v>
      </c>
      <c r="D3">
        <v>1</v>
      </c>
      <c r="E3">
        <v>2</v>
      </c>
      <c r="F3">
        <v>3</v>
      </c>
      <c r="G3">
        <v>4</v>
      </c>
      <c r="H3">
        <v>5</v>
      </c>
      <c r="K3" s="100"/>
      <c r="L3" s="252" t="s">
        <v>492</v>
      </c>
      <c r="M3" s="253"/>
      <c r="N3" s="254"/>
      <c r="O3" s="163"/>
      <c r="P3" s="100"/>
      <c r="Q3" s="100"/>
      <c r="R3" s="100"/>
      <c r="S3" s="100"/>
      <c r="T3" s="100"/>
    </row>
    <row r="4" spans="1:20" x14ac:dyDescent="0.35">
      <c r="D4" s="70" t="s">
        <v>271</v>
      </c>
      <c r="E4" s="70" t="s">
        <v>469</v>
      </c>
      <c r="F4" s="70" t="s">
        <v>470</v>
      </c>
      <c r="G4" s="70" t="s">
        <v>471</v>
      </c>
      <c r="H4" s="70" t="s">
        <v>472</v>
      </c>
      <c r="J4" s="105" t="s">
        <v>39</v>
      </c>
      <c r="K4" s="100">
        <v>1</v>
      </c>
      <c r="L4" s="70" t="s">
        <v>271</v>
      </c>
      <c r="M4" s="70" t="s">
        <v>488</v>
      </c>
      <c r="N4" s="70" t="s">
        <v>491</v>
      </c>
      <c r="O4" s="70" t="s">
        <v>494</v>
      </c>
      <c r="P4" s="100"/>
      <c r="Q4" s="100"/>
      <c r="R4" s="100"/>
      <c r="S4" s="100"/>
      <c r="T4" s="100"/>
    </row>
    <row r="5" spans="1:20" x14ac:dyDescent="0.35">
      <c r="C5">
        <v>1</v>
      </c>
      <c r="D5" s="4" t="s">
        <v>465</v>
      </c>
      <c r="E5" s="4">
        <v>67</v>
      </c>
      <c r="F5" s="4">
        <v>90</v>
      </c>
      <c r="G5" s="4" t="s">
        <v>473</v>
      </c>
      <c r="H5" s="4" t="s">
        <v>475</v>
      </c>
      <c r="K5" s="100"/>
      <c r="L5" s="4" t="s">
        <v>465</v>
      </c>
      <c r="M5" s="4" t="str">
        <f>INDEX($D$4:$H$9,MATCH(L5,$D$4:$D$9,0),MATCH(H4,$D$4:$H$4,0))</f>
        <v>mumbai</v>
      </c>
      <c r="N5" s="4" t="str">
        <f>VLOOKUP(D5,D4:H9,5,0)</f>
        <v>mumbai</v>
      </c>
      <c r="O5" s="4" t="str">
        <f>HLOOKUP(H4,D4:H9,2,0)</f>
        <v>mumbai</v>
      </c>
      <c r="P5" s="100"/>
      <c r="Q5" s="100"/>
      <c r="R5" s="100"/>
      <c r="S5" s="100"/>
      <c r="T5" s="100"/>
    </row>
    <row r="6" spans="1:20" x14ac:dyDescent="0.35">
      <c r="C6">
        <v>2</v>
      </c>
      <c r="D6" s="4" t="s">
        <v>466</v>
      </c>
      <c r="E6" s="4">
        <v>85</v>
      </c>
      <c r="F6" s="4">
        <v>45</v>
      </c>
      <c r="G6" s="4" t="s">
        <v>474</v>
      </c>
      <c r="H6" s="4" t="s">
        <v>476</v>
      </c>
      <c r="K6" s="100"/>
      <c r="L6" s="4" t="s">
        <v>466</v>
      </c>
      <c r="M6" s="4" t="str">
        <f>INDEX($D$4:$H$9,MATCH(L6,$D$4:$D$9,0),MATCH(H5,D5:H5,0))</f>
        <v>bangalore</v>
      </c>
      <c r="N6" s="4" t="str">
        <f>VLOOKUP(D6,D5:H10,5,0)</f>
        <v>bangalore</v>
      </c>
      <c r="O6" s="4" t="str">
        <f>HLOOKUP(H5,D5:H10,2,0)</f>
        <v>bangalore</v>
      </c>
      <c r="P6" s="100"/>
      <c r="Q6" s="100"/>
      <c r="R6" s="100"/>
      <c r="S6" s="100"/>
      <c r="T6" s="100"/>
    </row>
    <row r="7" spans="1:20" x14ac:dyDescent="0.35">
      <c r="C7">
        <v>3</v>
      </c>
      <c r="D7" s="4" t="s">
        <v>467</v>
      </c>
      <c r="E7" s="4">
        <v>77</v>
      </c>
      <c r="F7" s="4">
        <v>56</v>
      </c>
      <c r="G7" s="4" t="s">
        <v>473</v>
      </c>
      <c r="H7" s="4" t="s">
        <v>477</v>
      </c>
      <c r="K7" s="100"/>
      <c r="L7" s="4" t="s">
        <v>467</v>
      </c>
      <c r="M7" s="4" t="str">
        <f>INDEX($D$4:$H$9,MATCH(L7,$D$4:$D$9,0),MATCH(H6,D6:H6,0))</f>
        <v>delhi</v>
      </c>
      <c r="N7" s="4" t="str">
        <f>VLOOKUP(D7,D6:H11,5,0)</f>
        <v>delhi</v>
      </c>
      <c r="O7" s="4" t="str">
        <f>HLOOKUP(H6,D6:H11,2,0)</f>
        <v>delhi</v>
      </c>
      <c r="P7" s="100"/>
      <c r="Q7" s="100"/>
      <c r="R7" s="100"/>
      <c r="S7" s="100"/>
      <c r="T7" s="100"/>
    </row>
    <row r="8" spans="1:20" x14ac:dyDescent="0.35">
      <c r="C8">
        <v>4</v>
      </c>
      <c r="D8" s="4" t="s">
        <v>468</v>
      </c>
      <c r="E8" s="4">
        <v>65</v>
      </c>
      <c r="F8" s="4">
        <v>78</v>
      </c>
      <c r="G8" s="4" t="s">
        <v>474</v>
      </c>
      <c r="H8" s="4" t="s">
        <v>478</v>
      </c>
      <c r="K8" s="100"/>
      <c r="L8" s="4" t="s">
        <v>468</v>
      </c>
      <c r="M8" s="4" t="str">
        <f>INDEX($D$4:$H$9,MATCH(L8,$D$4:$D$9,0),MATCH(H7,D7:H7,0))</f>
        <v>chennai</v>
      </c>
      <c r="N8" s="4" t="str">
        <f>VLOOKUP(D8,D7:H12,5,0)</f>
        <v>chennai</v>
      </c>
      <c r="O8" s="4" t="str">
        <f>HLOOKUP(H7,D7:H12,2,0)</f>
        <v>chennai</v>
      </c>
      <c r="P8" s="100"/>
      <c r="Q8" s="100"/>
      <c r="R8" s="100"/>
      <c r="S8" s="100"/>
      <c r="T8" s="100"/>
    </row>
    <row r="9" spans="1:20" x14ac:dyDescent="0.35">
      <c r="C9">
        <v>5</v>
      </c>
      <c r="D9" s="4" t="s">
        <v>482</v>
      </c>
      <c r="E9" s="4">
        <v>78</v>
      </c>
      <c r="F9" s="4">
        <v>77</v>
      </c>
      <c r="G9" s="4" t="s">
        <v>473</v>
      </c>
      <c r="H9" s="4" t="s">
        <v>479</v>
      </c>
      <c r="K9" s="100"/>
      <c r="L9" s="4" t="s">
        <v>482</v>
      </c>
      <c r="M9" s="4" t="str">
        <f>INDEX($D$4:$H$9,MATCH(L9,$D$4:$D$9,0),MATCH(H8,D8:H8,0))</f>
        <v>patna</v>
      </c>
      <c r="N9" s="4" t="str">
        <f>VLOOKUP(D9,D8:H13,5,0)</f>
        <v>patna</v>
      </c>
      <c r="O9" s="4" t="str">
        <f>HLOOKUP(H8,D8:H13,2,0)</f>
        <v>patna</v>
      </c>
      <c r="P9" s="100"/>
      <c r="Q9" s="100"/>
      <c r="R9" s="100"/>
      <c r="S9" s="100"/>
      <c r="T9" s="100"/>
    </row>
    <row r="10" spans="1:20" x14ac:dyDescent="0.35">
      <c r="K10" s="249" t="s">
        <v>493</v>
      </c>
      <c r="L10" s="250"/>
      <c r="M10" s="250"/>
      <c r="N10" s="250"/>
      <c r="O10" s="250"/>
      <c r="P10" s="250"/>
      <c r="Q10" s="250"/>
      <c r="R10" s="250"/>
      <c r="S10" s="250"/>
      <c r="T10" s="251"/>
    </row>
    <row r="11" spans="1:20" x14ac:dyDescent="0.35">
      <c r="K11" s="249" t="s">
        <v>496</v>
      </c>
      <c r="L11" s="250"/>
      <c r="M11" s="250"/>
      <c r="N11" s="250"/>
      <c r="O11" s="250"/>
      <c r="P11" s="250"/>
      <c r="Q11" s="250"/>
      <c r="R11" s="250"/>
      <c r="S11" s="250"/>
      <c r="T11" s="251"/>
    </row>
    <row r="12" spans="1:20" x14ac:dyDescent="0.35">
      <c r="D12" t="s">
        <v>39</v>
      </c>
      <c r="K12" s="100"/>
      <c r="L12" s="100"/>
      <c r="M12" s="100"/>
      <c r="N12" s="100"/>
      <c r="O12" s="100"/>
      <c r="P12" s="100"/>
      <c r="Q12" s="100"/>
      <c r="R12" s="100"/>
      <c r="S12" s="100"/>
      <c r="T12" s="100"/>
    </row>
    <row r="13" spans="1:20" x14ac:dyDescent="0.35">
      <c r="A13" s="98">
        <v>1</v>
      </c>
      <c r="C13" t="s">
        <v>480</v>
      </c>
      <c r="D13" t="str">
        <f>INDEX($D$4:$D$9,6,1)</f>
        <v>Sudhanshu</v>
      </c>
      <c r="K13" s="100"/>
      <c r="L13" s="255" t="s">
        <v>497</v>
      </c>
      <c r="M13" s="255"/>
      <c r="N13" s="100"/>
      <c r="O13" s="100"/>
      <c r="P13" s="100"/>
      <c r="Q13" s="100"/>
      <c r="R13" s="100"/>
      <c r="S13" s="100"/>
      <c r="T13" s="100"/>
    </row>
    <row r="14" spans="1:20" x14ac:dyDescent="0.35">
      <c r="C14" t="s">
        <v>481</v>
      </c>
      <c r="D14">
        <f>MATCH("Mahindra",D4:D9,0)</f>
        <v>2</v>
      </c>
      <c r="K14" s="100"/>
      <c r="L14" s="255"/>
      <c r="M14" s="255"/>
      <c r="N14" s="100"/>
      <c r="O14" s="100"/>
      <c r="P14" s="100"/>
      <c r="Q14" s="100"/>
      <c r="R14" s="100"/>
      <c r="S14" s="100"/>
      <c r="T14" s="100"/>
    </row>
    <row r="15" spans="1:20" x14ac:dyDescent="0.35">
      <c r="F15" s="256" t="s">
        <v>486</v>
      </c>
      <c r="G15" s="256"/>
      <c r="K15" s="100"/>
      <c r="L15" s="255"/>
      <c r="M15" s="255"/>
      <c r="N15" s="17"/>
      <c r="O15" s="17"/>
      <c r="P15" s="100"/>
      <c r="Q15" s="100"/>
      <c r="R15" s="100"/>
      <c r="S15" s="100"/>
      <c r="T15" s="100"/>
    </row>
    <row r="16" spans="1:20" x14ac:dyDescent="0.35">
      <c r="A16" s="98">
        <v>2</v>
      </c>
      <c r="C16" t="s">
        <v>483</v>
      </c>
      <c r="D16" t="str">
        <f>INDEX($D$5:$D$9,5,1)</f>
        <v>Sudhanshu</v>
      </c>
      <c r="F16" t="s">
        <v>484</v>
      </c>
      <c r="G16">
        <f>MATCH(D13,$D$4:$D$9,0)</f>
        <v>6</v>
      </c>
      <c r="K16" s="100"/>
      <c r="L16" s="242" t="s">
        <v>499</v>
      </c>
      <c r="M16" s="243"/>
      <c r="N16" s="244"/>
      <c r="O16" s="245"/>
      <c r="P16" s="100"/>
      <c r="Q16" s="100"/>
      <c r="R16" s="100"/>
      <c r="S16" s="100"/>
      <c r="T16" s="100"/>
    </row>
    <row r="17" spans="1:30" x14ac:dyDescent="0.35">
      <c r="C17" t="s">
        <v>481</v>
      </c>
      <c r="D17">
        <f>MATCH(D9,D5:D9,0)</f>
        <v>5</v>
      </c>
      <c r="F17" t="s">
        <v>485</v>
      </c>
      <c r="G17">
        <f>MATCH(E4,$D$4:$H$4,0)</f>
        <v>2</v>
      </c>
      <c r="K17" s="100"/>
      <c r="L17" s="70" t="s">
        <v>271</v>
      </c>
      <c r="M17" s="70" t="s">
        <v>498</v>
      </c>
      <c r="N17" s="70" t="s">
        <v>500</v>
      </c>
      <c r="O17" s="70" t="s">
        <v>501</v>
      </c>
      <c r="P17" s="100"/>
      <c r="Q17" s="100"/>
      <c r="R17" s="100"/>
      <c r="S17" s="100"/>
      <c r="T17" s="100"/>
    </row>
    <row r="18" spans="1:30" x14ac:dyDescent="0.35">
      <c r="G18" t="s">
        <v>39</v>
      </c>
      <c r="K18" s="100"/>
      <c r="L18" s="4" t="s">
        <v>465</v>
      </c>
      <c r="M18" s="4">
        <f>INDEX($D$4:$H$9,MATCH(D5,$D$4:$D$9,0),MATCH(F4,D4:H4,0))</f>
        <v>90</v>
      </c>
      <c r="N18" s="4" t="str">
        <f>VLOOKUP(D5,D4:H9,5,0)</f>
        <v>mumbai</v>
      </c>
      <c r="O18" s="4" t="str">
        <f>HLOOKUP(H4,D4:H9,2,0)</f>
        <v>mumbai</v>
      </c>
      <c r="P18" s="100"/>
      <c r="Q18" s="100"/>
      <c r="R18" s="100"/>
      <c r="S18" s="100"/>
      <c r="T18" s="100"/>
    </row>
    <row r="19" spans="1:30" x14ac:dyDescent="0.35">
      <c r="F19" t="s">
        <v>487</v>
      </c>
      <c r="G19">
        <f>INDEX($D$4:$H$9,G16,G17)</f>
        <v>78</v>
      </c>
      <c r="K19" s="100"/>
      <c r="L19" s="4" t="s">
        <v>466</v>
      </c>
      <c r="M19" s="4">
        <f>INDEX($D$4:$H$9,MATCH(D6,$D$4:$D$9,0),MATCH(F5,D5:H5,0))</f>
        <v>45</v>
      </c>
      <c r="N19" s="4" t="str">
        <f>VLOOKUP(D6,D5:H10,5,0)</f>
        <v>bangalore</v>
      </c>
      <c r="O19" s="4" t="str">
        <f>HLOOKUP(H5,D5:H10,2,0)</f>
        <v>bangalore</v>
      </c>
      <c r="P19" s="100"/>
      <c r="Q19" s="100"/>
      <c r="R19" s="100"/>
      <c r="S19" s="100"/>
      <c r="T19" s="100"/>
    </row>
    <row r="20" spans="1:30" x14ac:dyDescent="0.35">
      <c r="K20" s="100"/>
      <c r="L20" s="4" t="s">
        <v>467</v>
      </c>
      <c r="M20" s="4">
        <f>INDEX($D$4:$H$9,MATCH(D7,$D$4:$D$9,0),MATCH(F6,D6:H6,0))</f>
        <v>56</v>
      </c>
      <c r="N20" s="4" t="str">
        <f>VLOOKUP(D7,D6:H11,5,0)</f>
        <v>delhi</v>
      </c>
      <c r="O20" s="4" t="str">
        <f>HLOOKUP(H6,D6:H11,2,0)</f>
        <v>delhi</v>
      </c>
      <c r="P20" s="100"/>
      <c r="Q20" s="100"/>
      <c r="R20" s="100"/>
      <c r="S20" s="100"/>
      <c r="T20" s="100"/>
    </row>
    <row r="21" spans="1:30" x14ac:dyDescent="0.35">
      <c r="A21" s="164" t="s">
        <v>581</v>
      </c>
      <c r="B21" s="164" t="s">
        <v>582</v>
      </c>
      <c r="C21" s="164" t="s">
        <v>583</v>
      </c>
      <c r="D21" s="164" t="s">
        <v>584</v>
      </c>
      <c r="E21" s="164" t="s">
        <v>585</v>
      </c>
      <c r="F21" s="164" t="s">
        <v>586</v>
      </c>
      <c r="K21" s="100"/>
      <c r="L21" s="4" t="s">
        <v>468</v>
      </c>
      <c r="M21" s="4">
        <f>INDEX($D$4:$H$9,MATCH(D8,$D$4:$D$9,0),MATCH(F7,D7:H7,0))</f>
        <v>78</v>
      </c>
      <c r="N21" s="4" t="str">
        <f>VLOOKUP(D8,D7:H12,5,0)</f>
        <v>chennai</v>
      </c>
      <c r="O21" s="4" t="str">
        <f>HLOOKUP(H7,D7:H12,2,0)</f>
        <v>chennai</v>
      </c>
      <c r="P21" s="100"/>
      <c r="Q21" s="100"/>
      <c r="R21" s="100"/>
      <c r="S21" s="100"/>
      <c r="T21" s="100"/>
    </row>
    <row r="22" spans="1:30" x14ac:dyDescent="0.35">
      <c r="A22" s="164" t="s">
        <v>587</v>
      </c>
      <c r="B22" s="164" t="s">
        <v>588</v>
      </c>
      <c r="C22" s="164" t="s">
        <v>589</v>
      </c>
      <c r="D22" s="164"/>
      <c r="E22" s="164" t="s">
        <v>588</v>
      </c>
      <c r="F22" s="165"/>
      <c r="K22" s="100"/>
      <c r="L22" s="106" t="s">
        <v>482</v>
      </c>
      <c r="M22" s="106">
        <f>INDEX($D$4:$H$9,MATCH(D9,$D$4:$D$9,0),MATCH(F8,D8:H8,0))</f>
        <v>77</v>
      </c>
      <c r="N22" s="106" t="str">
        <f>VLOOKUP(D9,D8:H13,5,0)</f>
        <v>patna</v>
      </c>
      <c r="O22" s="106" t="str">
        <f>HLOOKUP(H8,D8:H13,2,0)</f>
        <v>patna</v>
      </c>
      <c r="P22" s="100"/>
      <c r="Q22" s="100"/>
      <c r="R22" s="100"/>
      <c r="S22" s="100"/>
      <c r="T22" s="100"/>
    </row>
    <row r="23" spans="1:30" x14ac:dyDescent="0.35">
      <c r="A23" s="164" t="s">
        <v>589</v>
      </c>
      <c r="B23" s="164" t="s">
        <v>590</v>
      </c>
      <c r="C23" s="164" t="s">
        <v>591</v>
      </c>
      <c r="D23" s="164" t="s">
        <v>592</v>
      </c>
      <c r="E23" s="164" t="s">
        <v>593</v>
      </c>
      <c r="F23" s="165"/>
      <c r="K23" s="100"/>
      <c r="L23" s="238" t="s">
        <v>504</v>
      </c>
      <c r="M23" s="238"/>
      <c r="N23" s="238"/>
      <c r="O23" s="238"/>
      <c r="P23" s="238"/>
      <c r="Q23" s="238"/>
      <c r="R23" s="238"/>
      <c r="S23" s="238"/>
      <c r="T23" s="238"/>
    </row>
    <row r="24" spans="1:30" x14ac:dyDescent="0.35">
      <c r="A24" s="164" t="s">
        <v>594</v>
      </c>
      <c r="B24" s="164" t="s">
        <v>595</v>
      </c>
      <c r="C24" s="164"/>
      <c r="D24" s="164"/>
      <c r="E24" s="164" t="s">
        <v>595</v>
      </c>
      <c r="F24" s="165"/>
      <c r="K24" s="100"/>
      <c r="L24" s="246" t="s">
        <v>502</v>
      </c>
      <c r="M24" s="247"/>
      <c r="N24" s="247"/>
      <c r="O24" s="247"/>
      <c r="P24" s="247"/>
      <c r="Q24" s="247"/>
      <c r="R24" s="247"/>
      <c r="S24" s="247"/>
      <c r="T24" s="248"/>
    </row>
    <row r="25" spans="1:30" x14ac:dyDescent="0.35">
      <c r="A25" s="164" t="s">
        <v>596</v>
      </c>
      <c r="B25" s="164" t="s">
        <v>597</v>
      </c>
      <c r="C25" s="164"/>
      <c r="D25" s="164"/>
      <c r="E25" s="164" t="s">
        <v>598</v>
      </c>
      <c r="F25" s="165"/>
      <c r="L25" s="235" t="s">
        <v>503</v>
      </c>
      <c r="M25" s="236"/>
      <c r="N25" s="236"/>
      <c r="O25" s="236"/>
      <c r="P25" s="236"/>
      <c r="Q25" s="236"/>
      <c r="R25" s="236"/>
      <c r="S25" s="236"/>
      <c r="T25" s="236"/>
      <c r="U25" s="236"/>
      <c r="V25" s="236"/>
      <c r="W25" s="236"/>
      <c r="X25" s="236"/>
      <c r="Y25" s="236"/>
      <c r="Z25" s="236"/>
      <c r="AA25" s="236"/>
      <c r="AB25" s="236"/>
      <c r="AC25" s="237"/>
      <c r="AD25" s="100"/>
    </row>
    <row r="26" spans="1:30" x14ac:dyDescent="0.35">
      <c r="F26" s="83"/>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S44" sqref="S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3" customWidth="1"/>
    <col min="9" max="9" width="19.6328125" customWidth="1"/>
    <col min="10" max="10" width="20.7265625" bestFit="1" customWidth="1"/>
    <col min="11" max="11" width="19.81640625" customWidth="1"/>
    <col min="12" max="21" width="10.08984375" bestFit="1" customWidth="1"/>
  </cols>
  <sheetData>
    <row r="1" spans="1:11" s="100" customFormat="1" ht="15" thickBot="1" x14ac:dyDescent="0.4">
      <c r="A1" s="103" t="s">
        <v>303</v>
      </c>
      <c r="B1" s="103"/>
      <c r="G1" s="103"/>
      <c r="H1" s="103"/>
    </row>
    <row r="2" spans="1:11" s="103" customFormat="1" ht="15" thickBot="1" x14ac:dyDescent="0.4">
      <c r="B2" s="103" t="s">
        <v>120</v>
      </c>
      <c r="C2" s="110" t="s">
        <v>512</v>
      </c>
    </row>
    <row r="3" spans="1:11" s="103" customFormat="1" x14ac:dyDescent="0.35"/>
    <row r="5" spans="1:11" x14ac:dyDescent="0.35">
      <c r="C5" s="272" t="s">
        <v>110</v>
      </c>
      <c r="D5" s="272"/>
      <c r="E5" s="272"/>
      <c r="F5" s="272"/>
      <c r="G5" s="272"/>
      <c r="H5" s="272"/>
      <c r="I5" s="272"/>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1" t="s">
        <v>509</v>
      </c>
      <c r="D15" s="281" t="s">
        <v>125</v>
      </c>
      <c r="E15" s="281"/>
      <c r="F15" s="281"/>
      <c r="G15" s="281"/>
      <c r="H15" s="281"/>
      <c r="I15" s="281"/>
      <c r="J15" s="273" t="s">
        <v>148</v>
      </c>
      <c r="K15" s="273"/>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0"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0" t="s">
        <v>507</v>
      </c>
      <c r="D30" s="22" t="s">
        <v>161</v>
      </c>
      <c r="E30" s="37" t="s">
        <v>164</v>
      </c>
      <c r="F30" s="37" t="s">
        <v>165</v>
      </c>
      <c r="G30" s="135"/>
      <c r="H30" s="135"/>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08" t="s">
        <v>172</v>
      </c>
    </row>
    <row r="37" spans="2:10" ht="15" thickBot="1" x14ac:dyDescent="0.4">
      <c r="C37" s="109"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2" t="s">
        <v>183</v>
      </c>
    </row>
    <row r="44" spans="2:10" ht="15" thickBot="1" x14ac:dyDescent="0.4">
      <c r="B44" t="s">
        <v>181</v>
      </c>
      <c r="C44" s="282" t="s">
        <v>182</v>
      </c>
      <c r="D44" s="116" t="s">
        <v>173</v>
      </c>
      <c r="E44" s="274" t="s">
        <v>192</v>
      </c>
      <c r="F44" s="275"/>
      <c r="G44" s="136"/>
      <c r="H44" s="136"/>
    </row>
    <row r="45" spans="2:10" ht="15" thickBot="1" x14ac:dyDescent="0.4">
      <c r="C45" s="283"/>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76" t="s">
        <v>193</v>
      </c>
      <c r="D50" s="276"/>
      <c r="E50" s="276"/>
      <c r="F50" s="276"/>
      <c r="G50" s="276"/>
      <c r="H50" s="276"/>
      <c r="I50" s="276"/>
      <c r="J50" s="276"/>
    </row>
    <row r="51" spans="2:10" ht="15" thickBot="1" x14ac:dyDescent="0.4"/>
    <row r="52" spans="2:10" ht="15" thickBot="1" x14ac:dyDescent="0.4">
      <c r="B52" t="s">
        <v>195</v>
      </c>
      <c r="C52" s="113" t="s">
        <v>196</v>
      </c>
      <c r="D52" s="114" t="s">
        <v>510</v>
      </c>
      <c r="E52" s="114" t="s">
        <v>511</v>
      </c>
    </row>
    <row r="54" spans="2:10" x14ac:dyDescent="0.35">
      <c r="B54" t="s">
        <v>198</v>
      </c>
      <c r="C54" s="277" t="s">
        <v>197</v>
      </c>
      <c r="D54" s="277"/>
      <c r="E54" s="277"/>
      <c r="F54" s="277"/>
      <c r="G54" s="104"/>
      <c r="H54" s="104"/>
    </row>
    <row r="55" spans="2:10" ht="15" thickBot="1" x14ac:dyDescent="0.4"/>
    <row r="56" spans="2:10" ht="15" thickBot="1" x14ac:dyDescent="0.4">
      <c r="B56" t="s">
        <v>202</v>
      </c>
      <c r="C56" s="278" t="s">
        <v>203</v>
      </c>
      <c r="D56" s="279"/>
      <c r="E56" s="279"/>
      <c r="F56" s="279"/>
      <c r="G56" s="279"/>
      <c r="H56" s="279"/>
      <c r="I56" s="280"/>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0" t="s">
        <v>205</v>
      </c>
      <c r="D66" s="17"/>
      <c r="E66" s="17"/>
      <c r="F66" s="17"/>
      <c r="G66" s="17"/>
      <c r="H66" s="17"/>
      <c r="I66" s="17"/>
    </row>
    <row r="69" spans="2:9" x14ac:dyDescent="0.35">
      <c r="C69" s="269" t="s">
        <v>206</v>
      </c>
      <c r="D69" s="244"/>
      <c r="E69" s="244"/>
      <c r="F69" s="245"/>
      <c r="G69" s="137"/>
      <c r="H69" s="137"/>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5"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0" t="s">
        <v>220</v>
      </c>
    </row>
    <row r="90" spans="2:8" x14ac:dyDescent="0.35">
      <c r="C90" s="270" t="s">
        <v>219</v>
      </c>
      <c r="D90" s="271"/>
      <c r="E90" s="271"/>
      <c r="F90" s="271"/>
      <c r="G90" s="138"/>
      <c r="H90" s="138"/>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0" t="s">
        <v>289</v>
      </c>
    </row>
    <row r="99" spans="1:19" x14ac:dyDescent="0.35">
      <c r="C99" s="265" t="s">
        <v>269</v>
      </c>
      <c r="D99" s="265"/>
      <c r="E99" s="265"/>
      <c r="F99" s="265"/>
      <c r="G99" s="266"/>
      <c r="H99" s="266"/>
      <c r="I99" s="266"/>
      <c r="J99" s="266"/>
      <c r="K99" s="266"/>
      <c r="L99" s="266"/>
      <c r="M99" s="266"/>
      <c r="N99" s="266"/>
      <c r="O99" s="266"/>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39"/>
      <c r="H101" s="139"/>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0"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3">
        <f>D126*100</f>
        <v>2000</v>
      </c>
    </row>
    <row r="127" spans="3:5" hidden="1" x14ac:dyDescent="0.35">
      <c r="C127" s="4">
        <v>3</v>
      </c>
      <c r="D127" s="3">
        <f t="shared" ref="D127:D134" si="21">C127*10</f>
        <v>30</v>
      </c>
      <c r="E127" s="4"/>
    </row>
    <row r="128" spans="3:5" x14ac:dyDescent="0.35">
      <c r="C128" s="4">
        <v>4</v>
      </c>
      <c r="D128" s="3">
        <f t="shared" si="21"/>
        <v>40</v>
      </c>
      <c r="E128" s="63">
        <f>D128*100</f>
        <v>4000</v>
      </c>
    </row>
    <row r="129" spans="2:9" hidden="1" x14ac:dyDescent="0.35">
      <c r="C129" s="4">
        <v>5</v>
      </c>
      <c r="D129" s="3">
        <f t="shared" si="21"/>
        <v>50</v>
      </c>
      <c r="E129" s="4"/>
    </row>
    <row r="130" spans="2:9" x14ac:dyDescent="0.35">
      <c r="C130" s="4">
        <v>6</v>
      </c>
      <c r="D130" s="3">
        <f t="shared" si="21"/>
        <v>60</v>
      </c>
      <c r="E130" s="63">
        <f>D130*100</f>
        <v>6000</v>
      </c>
    </row>
    <row r="131" spans="2:9" hidden="1" x14ac:dyDescent="0.35">
      <c r="C131" s="4">
        <v>7</v>
      </c>
      <c r="D131" s="3">
        <f t="shared" si="21"/>
        <v>70</v>
      </c>
      <c r="E131" s="4"/>
    </row>
    <row r="132" spans="2:9" x14ac:dyDescent="0.35">
      <c r="C132" s="4">
        <v>8</v>
      </c>
      <c r="D132" s="3">
        <f t="shared" si="21"/>
        <v>80</v>
      </c>
      <c r="E132" s="63">
        <f>D132*100</f>
        <v>8000</v>
      </c>
    </row>
    <row r="133" spans="2:9" hidden="1" x14ac:dyDescent="0.35">
      <c r="C133" s="4">
        <v>9</v>
      </c>
      <c r="D133" s="3">
        <f t="shared" si="21"/>
        <v>90</v>
      </c>
      <c r="E133" s="4"/>
    </row>
    <row r="134" spans="2:9" x14ac:dyDescent="0.35">
      <c r="C134" s="4">
        <v>10</v>
      </c>
      <c r="D134" s="3">
        <f t="shared" si="21"/>
        <v>100</v>
      </c>
      <c r="E134" s="63">
        <f>D134*100</f>
        <v>10000</v>
      </c>
    </row>
    <row r="136" spans="2:9" x14ac:dyDescent="0.35">
      <c r="C136" s="268" t="s">
        <v>300</v>
      </c>
      <c r="D136" s="268"/>
      <c r="E136" s="268"/>
      <c r="F136" s="268"/>
      <c r="G136" s="140"/>
      <c r="H136" s="140"/>
    </row>
    <row r="137" spans="2:9" x14ac:dyDescent="0.35">
      <c r="C137" s="267" t="s">
        <v>297</v>
      </c>
      <c r="D137" s="267"/>
      <c r="E137" s="267"/>
    </row>
    <row r="141" spans="2:9" ht="15" thickBot="1" x14ac:dyDescent="0.4"/>
    <row r="142" spans="2:9" ht="15" thickBot="1" x14ac:dyDescent="0.4">
      <c r="B142" t="s">
        <v>516</v>
      </c>
      <c r="C142" s="110" t="s">
        <v>546</v>
      </c>
    </row>
    <row r="143" spans="2:9" x14ac:dyDescent="0.35">
      <c r="B143" s="145" t="s">
        <v>545</v>
      </c>
      <c r="C143" s="181" t="s">
        <v>608</v>
      </c>
    </row>
    <row r="144" spans="2:9" ht="15" thickBot="1" x14ac:dyDescent="0.4">
      <c r="I144" s="134" t="s">
        <v>534</v>
      </c>
    </row>
    <row r="145" spans="2:12" x14ac:dyDescent="0.35">
      <c r="C145" s="51" t="s">
        <v>517</v>
      </c>
      <c r="D145" s="51" t="s">
        <v>518</v>
      </c>
      <c r="E145" s="51" t="s">
        <v>519</v>
      </c>
      <c r="F145" s="53" t="s">
        <v>520</v>
      </c>
      <c r="G145" s="139"/>
      <c r="H145" s="141" t="s">
        <v>535</v>
      </c>
      <c r="I145" s="133" t="s">
        <v>533</v>
      </c>
      <c r="J145" s="139" t="s">
        <v>538</v>
      </c>
      <c r="K145" s="139"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3"/>
    </row>
    <row r="148" spans="2:12" x14ac:dyDescent="0.35">
      <c r="C148" s="4" t="s">
        <v>523</v>
      </c>
      <c r="D148" s="4" t="s">
        <v>529</v>
      </c>
      <c r="E148" s="4" t="s">
        <v>532</v>
      </c>
      <c r="F148" s="4">
        <v>21000</v>
      </c>
      <c r="G148" s="4"/>
      <c r="H148" s="56" t="s">
        <v>529</v>
      </c>
      <c r="I148" s="56">
        <f>SUMIF(D147:D154,D148,F147:F154)</f>
        <v>44000</v>
      </c>
      <c r="K148" s="103"/>
    </row>
    <row r="149" spans="2:12" ht="15" thickBot="1" x14ac:dyDescent="0.4">
      <c r="C149" s="4" t="s">
        <v>482</v>
      </c>
      <c r="D149" s="4" t="s">
        <v>527</v>
      </c>
      <c r="E149" s="4" t="s">
        <v>530</v>
      </c>
      <c r="F149" s="4">
        <v>23000</v>
      </c>
      <c r="G149" s="106"/>
      <c r="H149" s="142"/>
      <c r="I149" s="142"/>
      <c r="K149" s="103"/>
    </row>
    <row r="150" spans="2:12" ht="15" thickBot="1" x14ac:dyDescent="0.4">
      <c r="C150" s="4" t="s">
        <v>524</v>
      </c>
      <c r="D150" s="4" t="s">
        <v>528</v>
      </c>
      <c r="E150" s="4" t="s">
        <v>541</v>
      </c>
      <c r="F150" s="54">
        <v>19000</v>
      </c>
      <c r="G150" s="17"/>
      <c r="H150" s="113" t="s">
        <v>536</v>
      </c>
      <c r="I150" s="143">
        <f>SUBTOTAL(9,I146:I149)</f>
        <v>133000</v>
      </c>
      <c r="K150" s="103"/>
    </row>
    <row r="151" spans="2:12" ht="15" thickBot="1" x14ac:dyDescent="0.4">
      <c r="C151" s="4" t="s">
        <v>525</v>
      </c>
      <c r="D151" s="4" t="s">
        <v>527</v>
      </c>
      <c r="E151" s="4" t="s">
        <v>539</v>
      </c>
      <c r="F151" s="4">
        <v>18000</v>
      </c>
      <c r="G151" s="17"/>
      <c r="H151" s="5"/>
      <c r="I151" s="103"/>
      <c r="K151" s="103"/>
    </row>
    <row r="152" spans="2:12" ht="15" thickBot="1" x14ac:dyDescent="0.4">
      <c r="C152" s="4" t="s">
        <v>526</v>
      </c>
      <c r="D152" s="4" t="s">
        <v>529</v>
      </c>
      <c r="E152" s="4" t="s">
        <v>540</v>
      </c>
      <c r="F152" s="4">
        <v>23000</v>
      </c>
      <c r="G152" s="17"/>
      <c r="H152" s="260" t="s">
        <v>548</v>
      </c>
      <c r="I152" s="261"/>
      <c r="J152" s="261"/>
      <c r="K152" s="261"/>
      <c r="L152" s="262"/>
    </row>
    <row r="153" spans="2:12" x14ac:dyDescent="0.35">
      <c r="F153">
        <f>SUBTOTAL(9,F146:F152)</f>
        <v>133000</v>
      </c>
    </row>
    <row r="154" spans="2:12" ht="15" thickBot="1" x14ac:dyDescent="0.4"/>
    <row r="155" spans="2:12" ht="15" thickBot="1" x14ac:dyDescent="0.4">
      <c r="B155" t="s">
        <v>544</v>
      </c>
      <c r="C155" s="110" t="s">
        <v>547</v>
      </c>
    </row>
    <row r="156" spans="2:12" x14ac:dyDescent="0.35">
      <c r="B156" s="146" t="s">
        <v>545</v>
      </c>
      <c r="C156" s="181" t="s">
        <v>607</v>
      </c>
      <c r="H156" s="103" t="s">
        <v>543</v>
      </c>
    </row>
    <row r="158" spans="2:12" x14ac:dyDescent="0.35">
      <c r="C158" s="150" t="s">
        <v>549</v>
      </c>
      <c r="D158" s="149" t="s">
        <v>555</v>
      </c>
      <c r="E158" s="151" t="s">
        <v>558</v>
      </c>
      <c r="F158" s="3" t="s">
        <v>555</v>
      </c>
      <c r="G158" s="3" t="s">
        <v>563</v>
      </c>
      <c r="H158" s="3" t="s">
        <v>568</v>
      </c>
    </row>
    <row r="159" spans="2:12" x14ac:dyDescent="0.35">
      <c r="C159" s="148" t="s">
        <v>550</v>
      </c>
      <c r="D159" s="49" t="s">
        <v>556</v>
      </c>
      <c r="E159" s="56" t="s">
        <v>559</v>
      </c>
      <c r="F159" s="106" t="s">
        <v>556</v>
      </c>
      <c r="G159" s="106" t="s">
        <v>567</v>
      </c>
      <c r="H159" s="112">
        <f>COUNTIFS(D159:D167,D165,E159:E167,E165)</f>
        <v>1</v>
      </c>
    </row>
    <row r="160" spans="2:12" x14ac:dyDescent="0.35">
      <c r="C160" s="148" t="s">
        <v>551</v>
      </c>
      <c r="D160" s="49" t="s">
        <v>557</v>
      </c>
      <c r="E160" s="56" t="s">
        <v>560</v>
      </c>
      <c r="F160" s="263" t="s">
        <v>569</v>
      </c>
      <c r="G160" s="263"/>
      <c r="H160" s="263"/>
      <c r="I160" s="263"/>
      <c r="J160" s="263"/>
      <c r="K160" s="263"/>
      <c r="L160" s="263"/>
    </row>
    <row r="161" spans="3:12" x14ac:dyDescent="0.35">
      <c r="C161" s="148" t="s">
        <v>552</v>
      </c>
      <c r="D161" s="49" t="s">
        <v>556</v>
      </c>
      <c r="E161" s="56" t="s">
        <v>560</v>
      </c>
      <c r="F161" s="153"/>
      <c r="G161" s="154"/>
      <c r="H161" s="155"/>
      <c r="I161" s="159"/>
      <c r="J161" s="159"/>
      <c r="K161" s="159"/>
    </row>
    <row r="162" spans="3:12" x14ac:dyDescent="0.35">
      <c r="C162" s="148" t="s">
        <v>553</v>
      </c>
      <c r="D162" s="49" t="s">
        <v>557</v>
      </c>
      <c r="E162" s="56" t="s">
        <v>561</v>
      </c>
      <c r="F162" s="156"/>
      <c r="G162" s="157"/>
      <c r="H162" s="158"/>
      <c r="I162" s="159"/>
      <c r="J162" s="159"/>
      <c r="K162" s="159"/>
    </row>
    <row r="163" spans="3:12" x14ac:dyDescent="0.35">
      <c r="C163" s="148" t="s">
        <v>554</v>
      </c>
      <c r="D163" s="49" t="s">
        <v>557</v>
      </c>
      <c r="E163" s="56" t="s">
        <v>562</v>
      </c>
      <c r="F163" s="147" t="s">
        <v>555</v>
      </c>
      <c r="G163" s="3" t="s">
        <v>543</v>
      </c>
      <c r="H163" s="4"/>
    </row>
    <row r="164" spans="3:12" x14ac:dyDescent="0.35">
      <c r="C164" s="148" t="s">
        <v>564</v>
      </c>
      <c r="D164" s="49" t="s">
        <v>556</v>
      </c>
      <c r="E164" s="56" t="s">
        <v>565</v>
      </c>
      <c r="F164" s="160" t="s">
        <v>556</v>
      </c>
      <c r="G164" s="160">
        <f>COUNTIF(D159:D167,"Male")</f>
        <v>5</v>
      </c>
      <c r="H164" s="106"/>
    </row>
    <row r="165" spans="3:12" x14ac:dyDescent="0.35">
      <c r="C165" s="148" t="s">
        <v>566</v>
      </c>
      <c r="D165" s="49" t="s">
        <v>556</v>
      </c>
      <c r="E165" s="56" t="s">
        <v>567</v>
      </c>
      <c r="F165" s="264" t="s">
        <v>570</v>
      </c>
      <c r="G165" s="264"/>
      <c r="H165" s="264"/>
      <c r="I165" s="264"/>
      <c r="J165" s="264"/>
      <c r="K165" s="264"/>
      <c r="L165" s="264"/>
    </row>
    <row r="166" spans="3:12" x14ac:dyDescent="0.35">
      <c r="C166" s="148" t="s">
        <v>550</v>
      </c>
      <c r="D166" s="49" t="s">
        <v>557</v>
      </c>
      <c r="E166" s="56" t="s">
        <v>567</v>
      </c>
      <c r="F166" s="16"/>
      <c r="G166" s="16"/>
      <c r="H166" s="16"/>
    </row>
    <row r="167" spans="3:12" x14ac:dyDescent="0.35">
      <c r="C167" s="148"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C69:F69"/>
    <mergeCell ref="C90:F90"/>
    <mergeCell ref="C5:I5"/>
    <mergeCell ref="J15:K15"/>
    <mergeCell ref="E44:F44"/>
    <mergeCell ref="C50:J50"/>
    <mergeCell ref="C54:F54"/>
    <mergeCell ref="C56:I56"/>
    <mergeCell ref="D15:I15"/>
    <mergeCell ref="C44:C45"/>
    <mergeCell ref="H152:L152"/>
    <mergeCell ref="F160:L160"/>
    <mergeCell ref="F165:L165"/>
    <mergeCell ref="C99:O99"/>
    <mergeCell ref="C137:E137"/>
    <mergeCell ref="C136:F136"/>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topLeftCell="A8" workbookViewId="0">
      <selection activeCell="F22" sqref="F22"/>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3" t="s">
        <v>211</v>
      </c>
      <c r="C2" s="294"/>
      <c r="D2" s="294"/>
      <c r="E2" s="294"/>
      <c r="F2" s="294"/>
      <c r="G2" s="294"/>
      <c r="H2" s="294"/>
      <c r="I2" s="294"/>
      <c r="J2" s="294"/>
      <c r="K2" s="294"/>
      <c r="L2" s="294"/>
      <c r="M2" s="295"/>
    </row>
    <row r="3" spans="1:27" s="100" customFormat="1" x14ac:dyDescent="0.35">
      <c r="B3" s="290" t="s">
        <v>490</v>
      </c>
      <c r="C3" s="291"/>
      <c r="D3" s="291"/>
      <c r="E3" s="291"/>
      <c r="F3" s="291"/>
      <c r="G3" s="291"/>
      <c r="H3" s="291"/>
      <c r="I3" s="291"/>
      <c r="J3" s="291"/>
      <c r="K3" s="291"/>
      <c r="L3" s="291"/>
      <c r="M3" s="292"/>
    </row>
    <row r="4" spans="1:27" x14ac:dyDescent="0.35">
      <c r="B4" s="287" t="s">
        <v>489</v>
      </c>
      <c r="C4" s="288"/>
      <c r="D4" s="288"/>
      <c r="E4" s="288"/>
      <c r="F4" s="288"/>
      <c r="G4" s="288"/>
      <c r="H4" s="288"/>
      <c r="I4" s="288"/>
      <c r="J4" s="288"/>
      <c r="K4" s="288"/>
      <c r="L4" s="288"/>
      <c r="M4" s="289"/>
    </row>
    <row r="5" spans="1:27" x14ac:dyDescent="0.35">
      <c r="B5" s="271" t="s">
        <v>209</v>
      </c>
      <c r="C5" s="271"/>
      <c r="D5" s="271"/>
      <c r="E5" s="271"/>
      <c r="F5" s="271"/>
      <c r="G5" s="271"/>
      <c r="H5" s="271"/>
      <c r="I5" s="271"/>
      <c r="J5" s="271"/>
      <c r="K5" s="271"/>
      <c r="L5" s="271"/>
      <c r="Q5" s="284" t="s">
        <v>209</v>
      </c>
      <c r="R5" s="285"/>
      <c r="S5" s="285"/>
      <c r="T5" s="285"/>
      <c r="U5" s="285"/>
      <c r="V5" s="285"/>
      <c r="W5" s="285"/>
      <c r="X5" s="285"/>
      <c r="Y5" s="285"/>
      <c r="Z5" s="285"/>
      <c r="AA5" s="286"/>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65" t="s">
        <v>269</v>
      </c>
      <c r="C18" s="265"/>
      <c r="D18" s="265"/>
      <c r="E18" s="265"/>
      <c r="F18" s="266"/>
      <c r="G18" s="266"/>
      <c r="H18" s="266"/>
      <c r="I18" s="266"/>
      <c r="J18" s="266"/>
      <c r="K18" s="266"/>
      <c r="L18" s="266"/>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6" t="s">
        <v>72</v>
      </c>
      <c r="C34" s="256"/>
    </row>
    <row r="36" spans="1:12" x14ac:dyDescent="0.35">
      <c r="B36" t="s">
        <v>305</v>
      </c>
      <c r="C36" s="70" t="s">
        <v>306</v>
      </c>
    </row>
    <row r="41" spans="1:12" x14ac:dyDescent="0.35">
      <c r="B41" s="296" t="s">
        <v>209</v>
      </c>
      <c r="C41" s="296"/>
      <c r="D41" s="296"/>
      <c r="E41" s="296"/>
      <c r="F41" s="296"/>
      <c r="G41" s="296"/>
      <c r="H41" s="296"/>
      <c r="I41" s="296"/>
      <c r="J41" s="296"/>
      <c r="K41" s="296"/>
      <c r="L41" s="296"/>
    </row>
    <row r="42" spans="1:12" x14ac:dyDescent="0.35">
      <c r="C42" s="64" t="s">
        <v>304</v>
      </c>
      <c r="D42" s="66">
        <v>0.1</v>
      </c>
      <c r="E42" s="66">
        <f>D42+0.1</f>
        <v>0.2</v>
      </c>
      <c r="F42" s="66">
        <f t="shared" ref="F42" si="15">E42+0.1</f>
        <v>0.30000000000000004</v>
      </c>
      <c r="G42" s="66">
        <f t="shared" ref="G42" si="16">F42+0.1</f>
        <v>0.4</v>
      </c>
      <c r="H42" s="66">
        <f t="shared" ref="H42" si="17">G42+0.1</f>
        <v>0.5</v>
      </c>
      <c r="I42" s="66">
        <f t="shared" ref="I42" si="18">H42+0.1</f>
        <v>0.6</v>
      </c>
      <c r="J42" s="66">
        <f t="shared" ref="J42" si="19">I42+0.1</f>
        <v>0.7</v>
      </c>
      <c r="K42" s="66">
        <f t="shared" ref="K42" si="20">J42+0.1</f>
        <v>0.79999999999999993</v>
      </c>
      <c r="L42" s="66">
        <f t="shared" ref="L42" si="21">K42+0.1</f>
        <v>0.89999999999999991</v>
      </c>
    </row>
    <row r="43" spans="1:12" x14ac:dyDescent="0.35">
      <c r="C43" s="66">
        <f t="shared" ref="C43:C49" si="22">C44+0.1</f>
        <v>0.89999999999999991</v>
      </c>
      <c r="D43" s="67">
        <f>$C43*D$6</f>
        <v>0.09</v>
      </c>
      <c r="E43" s="67">
        <f t="shared" ref="E43:L51" si="23">$C43*E$6</f>
        <v>0.18</v>
      </c>
      <c r="F43" s="67">
        <f t="shared" si="23"/>
        <v>0.27</v>
      </c>
      <c r="G43" s="67">
        <f t="shared" si="23"/>
        <v>0.36</v>
      </c>
      <c r="H43" s="67">
        <f t="shared" si="23"/>
        <v>0.44999999999999996</v>
      </c>
      <c r="I43" s="67">
        <f t="shared" si="23"/>
        <v>0.53999999999999992</v>
      </c>
      <c r="J43" s="67">
        <f t="shared" si="23"/>
        <v>0.62999999999999989</v>
      </c>
      <c r="K43" s="67">
        <f t="shared" si="23"/>
        <v>0.71999999999999986</v>
      </c>
      <c r="L43" s="67">
        <f t="shared" si="23"/>
        <v>0.80999999999999983</v>
      </c>
    </row>
    <row r="44" spans="1:12" x14ac:dyDescent="0.35">
      <c r="C44" s="66">
        <f t="shared" si="22"/>
        <v>0.79999999999999993</v>
      </c>
      <c r="D44" s="67">
        <f t="shared" ref="D44:D50" si="24">$C44*D$6</f>
        <v>0.08</v>
      </c>
      <c r="E44" s="67">
        <f t="shared" si="23"/>
        <v>0.16</v>
      </c>
      <c r="F44" s="67">
        <f t="shared" si="23"/>
        <v>0.24000000000000002</v>
      </c>
      <c r="G44" s="67">
        <f t="shared" si="23"/>
        <v>0.32</v>
      </c>
      <c r="H44" s="67">
        <f t="shared" si="23"/>
        <v>0.39999999999999997</v>
      </c>
      <c r="I44" s="67">
        <f t="shared" si="23"/>
        <v>0.47999999999999993</v>
      </c>
      <c r="J44" s="67">
        <f t="shared" si="23"/>
        <v>0.55999999999999994</v>
      </c>
      <c r="K44" s="67">
        <f t="shared" si="23"/>
        <v>0.6399999999999999</v>
      </c>
      <c r="L44" s="67">
        <f t="shared" si="23"/>
        <v>0.71999999999999986</v>
      </c>
    </row>
    <row r="45" spans="1:12" x14ac:dyDescent="0.35">
      <c r="C45" s="66">
        <f t="shared" si="22"/>
        <v>0.7</v>
      </c>
      <c r="D45" s="67">
        <f t="shared" si="24"/>
        <v>6.9999999999999993E-2</v>
      </c>
      <c r="E45" s="67">
        <f t="shared" si="23"/>
        <v>0.13999999999999999</v>
      </c>
      <c r="F45" s="67">
        <f t="shared" si="23"/>
        <v>0.21000000000000002</v>
      </c>
      <c r="G45" s="67">
        <f t="shared" si="23"/>
        <v>0.27999999999999997</v>
      </c>
      <c r="H45" s="67">
        <f t="shared" si="23"/>
        <v>0.35</v>
      </c>
      <c r="I45" s="67">
        <f t="shared" si="23"/>
        <v>0.42</v>
      </c>
      <c r="J45" s="67">
        <f t="shared" si="23"/>
        <v>0.48999999999999994</v>
      </c>
      <c r="K45" s="67">
        <f t="shared" si="23"/>
        <v>0.55999999999999994</v>
      </c>
      <c r="L45" s="67">
        <f t="shared" si="23"/>
        <v>0.62999999999999989</v>
      </c>
    </row>
    <row r="46" spans="1:12" x14ac:dyDescent="0.35">
      <c r="C46" s="66">
        <f t="shared" si="22"/>
        <v>0.6</v>
      </c>
      <c r="D46" s="67">
        <f t="shared" si="24"/>
        <v>0.06</v>
      </c>
      <c r="E46" s="67">
        <f t="shared" si="23"/>
        <v>0.12</v>
      </c>
      <c r="F46" s="67">
        <f t="shared" si="23"/>
        <v>0.18000000000000002</v>
      </c>
      <c r="G46" s="67">
        <f t="shared" si="23"/>
        <v>0.24</v>
      </c>
      <c r="H46" s="67">
        <f t="shared" si="23"/>
        <v>0.3</v>
      </c>
      <c r="I46" s="67">
        <f t="shared" si="23"/>
        <v>0.36</v>
      </c>
      <c r="J46" s="67">
        <f t="shared" si="23"/>
        <v>0.42</v>
      </c>
      <c r="K46" s="67">
        <f t="shared" si="23"/>
        <v>0.47999999999999993</v>
      </c>
      <c r="L46" s="67">
        <f t="shared" si="23"/>
        <v>0.53999999999999992</v>
      </c>
    </row>
    <row r="47" spans="1:12" x14ac:dyDescent="0.35">
      <c r="C47" s="66">
        <f t="shared" si="22"/>
        <v>0.5</v>
      </c>
      <c r="D47" s="67">
        <f t="shared" si="24"/>
        <v>0.05</v>
      </c>
      <c r="E47" s="67">
        <f t="shared" si="23"/>
        <v>0.1</v>
      </c>
      <c r="F47" s="67">
        <f t="shared" si="23"/>
        <v>0.15000000000000002</v>
      </c>
      <c r="G47" s="67">
        <f t="shared" si="23"/>
        <v>0.2</v>
      </c>
      <c r="H47" s="67">
        <f t="shared" si="23"/>
        <v>0.25</v>
      </c>
      <c r="I47" s="67">
        <f t="shared" si="23"/>
        <v>0.3</v>
      </c>
      <c r="J47" s="67">
        <f t="shared" si="23"/>
        <v>0.35</v>
      </c>
      <c r="K47" s="67">
        <f t="shared" si="23"/>
        <v>0.39999999999999997</v>
      </c>
      <c r="L47" s="67">
        <f t="shared" si="23"/>
        <v>0.44999999999999996</v>
      </c>
    </row>
    <row r="48" spans="1:12" x14ac:dyDescent="0.35">
      <c r="C48" s="66">
        <f t="shared" si="22"/>
        <v>0.4</v>
      </c>
      <c r="D48" s="67">
        <f t="shared" si="24"/>
        <v>4.0000000000000008E-2</v>
      </c>
      <c r="E48" s="67">
        <f t="shared" si="23"/>
        <v>8.0000000000000016E-2</v>
      </c>
      <c r="F48" s="67">
        <f t="shared" si="23"/>
        <v>0.12000000000000002</v>
      </c>
      <c r="G48" s="67">
        <f t="shared" si="23"/>
        <v>0.16000000000000003</v>
      </c>
      <c r="H48" s="67">
        <f t="shared" si="23"/>
        <v>0.2</v>
      </c>
      <c r="I48" s="67">
        <f t="shared" si="23"/>
        <v>0.24</v>
      </c>
      <c r="J48" s="67">
        <f t="shared" si="23"/>
        <v>0.27999999999999997</v>
      </c>
      <c r="K48" s="67">
        <f t="shared" si="23"/>
        <v>0.32</v>
      </c>
      <c r="L48" s="67">
        <f t="shared" si="23"/>
        <v>0.36</v>
      </c>
    </row>
    <row r="49" spans="2:12" x14ac:dyDescent="0.35">
      <c r="C49" s="66">
        <f t="shared" si="22"/>
        <v>0.30000000000000004</v>
      </c>
      <c r="D49" s="67">
        <f t="shared" si="24"/>
        <v>3.0000000000000006E-2</v>
      </c>
      <c r="E49" s="67">
        <f t="shared" si="23"/>
        <v>6.0000000000000012E-2</v>
      </c>
      <c r="F49" s="67">
        <f t="shared" si="23"/>
        <v>9.0000000000000024E-2</v>
      </c>
      <c r="G49" s="67">
        <f t="shared" si="23"/>
        <v>0.12000000000000002</v>
      </c>
      <c r="H49" s="67">
        <f t="shared" si="23"/>
        <v>0.15000000000000002</v>
      </c>
      <c r="I49" s="67">
        <f t="shared" si="23"/>
        <v>0.18000000000000002</v>
      </c>
      <c r="J49" s="67">
        <f t="shared" si="23"/>
        <v>0.21000000000000002</v>
      </c>
      <c r="K49" s="67">
        <f t="shared" si="23"/>
        <v>0.24000000000000002</v>
      </c>
      <c r="L49" s="67">
        <f t="shared" si="23"/>
        <v>0.27</v>
      </c>
    </row>
    <row r="50" spans="2:12" x14ac:dyDescent="0.35">
      <c r="C50" s="66">
        <f>C51+0.1</f>
        <v>0.2</v>
      </c>
      <c r="D50" s="67">
        <f t="shared" si="24"/>
        <v>2.0000000000000004E-2</v>
      </c>
      <c r="E50" s="67">
        <f t="shared" si="23"/>
        <v>4.0000000000000008E-2</v>
      </c>
      <c r="F50" s="67">
        <f t="shared" si="23"/>
        <v>6.0000000000000012E-2</v>
      </c>
      <c r="G50" s="67">
        <f t="shared" si="23"/>
        <v>8.0000000000000016E-2</v>
      </c>
      <c r="H50" s="67">
        <f t="shared" si="23"/>
        <v>0.1</v>
      </c>
      <c r="I50" s="67">
        <f t="shared" si="23"/>
        <v>0.12</v>
      </c>
      <c r="J50" s="67">
        <f t="shared" si="23"/>
        <v>0.13999999999999999</v>
      </c>
      <c r="K50" s="67">
        <f t="shared" si="23"/>
        <v>0.16</v>
      </c>
      <c r="L50" s="67">
        <f t="shared" si="23"/>
        <v>0.18</v>
      </c>
    </row>
    <row r="51" spans="2:12" x14ac:dyDescent="0.35">
      <c r="C51" s="66">
        <v>0.1</v>
      </c>
      <c r="D51" s="67">
        <f>$C51*D$6</f>
        <v>1.0000000000000002E-2</v>
      </c>
      <c r="E51" s="67">
        <f t="shared" si="23"/>
        <v>2.0000000000000004E-2</v>
      </c>
      <c r="F51" s="67">
        <f t="shared" si="23"/>
        <v>3.0000000000000006E-2</v>
      </c>
      <c r="G51" s="67">
        <f t="shared" si="23"/>
        <v>4.0000000000000008E-2</v>
      </c>
      <c r="H51" s="67">
        <f t="shared" si="23"/>
        <v>0.05</v>
      </c>
      <c r="I51" s="67">
        <f t="shared" si="23"/>
        <v>0.06</v>
      </c>
      <c r="J51" s="67">
        <f t="shared" si="23"/>
        <v>6.9999999999999993E-2</v>
      </c>
      <c r="K51" s="67">
        <f t="shared" si="23"/>
        <v>0.08</v>
      </c>
      <c r="L51" s="67">
        <f t="shared" si="23"/>
        <v>0.09</v>
      </c>
    </row>
    <row r="54" spans="2:12" x14ac:dyDescent="0.35">
      <c r="B54" t="s">
        <v>308</v>
      </c>
      <c r="C54" t="s">
        <v>307</v>
      </c>
    </row>
    <row r="57" spans="2:12" x14ac:dyDescent="0.35">
      <c r="C57" s="65" t="s">
        <v>304</v>
      </c>
      <c r="D57" s="69">
        <v>0.1</v>
      </c>
      <c r="E57" s="69">
        <f>D57+0.1</f>
        <v>0.2</v>
      </c>
      <c r="F57" s="69">
        <f t="shared" ref="F57" si="25">E57+0.1</f>
        <v>0.30000000000000004</v>
      </c>
      <c r="G57" s="69">
        <f t="shared" ref="G57" si="26">F57+0.1</f>
        <v>0.4</v>
      </c>
      <c r="H57" s="69">
        <f t="shared" ref="H57" si="27">G57+0.1</f>
        <v>0.5</v>
      </c>
      <c r="I57" s="69">
        <f t="shared" ref="I57" si="28">H57+0.1</f>
        <v>0.6</v>
      </c>
      <c r="J57" s="69">
        <f t="shared" ref="J57" si="29">I57+0.1</f>
        <v>0.7</v>
      </c>
      <c r="K57" s="69">
        <f t="shared" ref="K57" si="30">J57+0.1</f>
        <v>0.79999999999999993</v>
      </c>
      <c r="L57" s="69">
        <f t="shared" ref="L57" si="31">K57+0.1</f>
        <v>0.89999999999999991</v>
      </c>
    </row>
    <row r="58" spans="2:12" x14ac:dyDescent="0.35">
      <c r="C58" s="69">
        <f t="shared" ref="C58:C64" si="32">C59+0.1</f>
        <v>0.89999999999999991</v>
      </c>
      <c r="D58" s="67">
        <f>$C58*D$6</f>
        <v>0.09</v>
      </c>
      <c r="E58" s="67">
        <f t="shared" ref="E58:L66" si="33">$C58*E$6</f>
        <v>0.18</v>
      </c>
      <c r="F58" s="67">
        <f t="shared" si="33"/>
        <v>0.27</v>
      </c>
      <c r="G58" s="67">
        <f t="shared" si="33"/>
        <v>0.36</v>
      </c>
      <c r="H58" s="67">
        <f t="shared" si="33"/>
        <v>0.44999999999999996</v>
      </c>
      <c r="I58" s="67">
        <f t="shared" si="33"/>
        <v>0.53999999999999992</v>
      </c>
      <c r="J58" s="67">
        <f t="shared" si="33"/>
        <v>0.62999999999999989</v>
      </c>
      <c r="K58" s="67">
        <f t="shared" si="33"/>
        <v>0.71999999999999986</v>
      </c>
      <c r="L58" s="67">
        <f t="shared" si="33"/>
        <v>0.80999999999999983</v>
      </c>
    </row>
    <row r="59" spans="2:12" x14ac:dyDescent="0.35">
      <c r="C59" s="69">
        <f t="shared" si="32"/>
        <v>0.79999999999999993</v>
      </c>
      <c r="D59" s="67">
        <f t="shared" ref="D59:D65" si="34">$C59*D$6</f>
        <v>0.08</v>
      </c>
      <c r="E59" s="67">
        <f t="shared" si="33"/>
        <v>0.16</v>
      </c>
      <c r="F59" s="67">
        <f t="shared" si="33"/>
        <v>0.24000000000000002</v>
      </c>
      <c r="G59" s="67">
        <f t="shared" si="33"/>
        <v>0.32</v>
      </c>
      <c r="H59" s="67">
        <f t="shared" si="33"/>
        <v>0.39999999999999997</v>
      </c>
      <c r="I59" s="67">
        <f t="shared" si="33"/>
        <v>0.47999999999999993</v>
      </c>
      <c r="J59" s="67">
        <f t="shared" si="33"/>
        <v>0.55999999999999994</v>
      </c>
      <c r="K59" s="67">
        <f t="shared" si="33"/>
        <v>0.6399999999999999</v>
      </c>
      <c r="L59" s="67">
        <f t="shared" si="33"/>
        <v>0.71999999999999986</v>
      </c>
    </row>
    <row r="60" spans="2:12" x14ac:dyDescent="0.35">
      <c r="C60" s="69">
        <f t="shared" si="32"/>
        <v>0.7</v>
      </c>
      <c r="D60" s="67">
        <f t="shared" si="34"/>
        <v>6.9999999999999993E-2</v>
      </c>
      <c r="E60" s="67">
        <f t="shared" si="33"/>
        <v>0.13999999999999999</v>
      </c>
      <c r="F60" s="67">
        <f t="shared" si="33"/>
        <v>0.21000000000000002</v>
      </c>
      <c r="G60" s="67">
        <f t="shared" si="33"/>
        <v>0.27999999999999997</v>
      </c>
      <c r="H60" s="67">
        <f t="shared" si="33"/>
        <v>0.35</v>
      </c>
      <c r="I60" s="67">
        <f t="shared" si="33"/>
        <v>0.42</v>
      </c>
      <c r="J60" s="67">
        <f t="shared" si="33"/>
        <v>0.48999999999999994</v>
      </c>
      <c r="K60" s="67">
        <f t="shared" si="33"/>
        <v>0.55999999999999994</v>
      </c>
      <c r="L60" s="67">
        <f t="shared" si="33"/>
        <v>0.62999999999999989</v>
      </c>
    </row>
    <row r="61" spans="2:12" x14ac:dyDescent="0.35">
      <c r="C61" s="69">
        <f t="shared" si="32"/>
        <v>0.6</v>
      </c>
      <c r="D61" s="67">
        <f t="shared" si="34"/>
        <v>0.06</v>
      </c>
      <c r="E61" s="67">
        <f t="shared" si="33"/>
        <v>0.12</v>
      </c>
      <c r="F61" s="67">
        <f t="shared" si="33"/>
        <v>0.18000000000000002</v>
      </c>
      <c r="G61" s="67">
        <f t="shared" si="33"/>
        <v>0.24</v>
      </c>
      <c r="H61" s="67">
        <f t="shared" si="33"/>
        <v>0.3</v>
      </c>
      <c r="I61" s="67">
        <f t="shared" si="33"/>
        <v>0.36</v>
      </c>
      <c r="J61" s="67">
        <f t="shared" si="33"/>
        <v>0.42</v>
      </c>
      <c r="K61" s="67">
        <f t="shared" si="33"/>
        <v>0.47999999999999993</v>
      </c>
      <c r="L61" s="67">
        <f t="shared" si="33"/>
        <v>0.53999999999999992</v>
      </c>
    </row>
    <row r="62" spans="2:12" x14ac:dyDescent="0.35">
      <c r="C62" s="69">
        <f t="shared" si="32"/>
        <v>0.5</v>
      </c>
      <c r="D62" s="67">
        <f t="shared" si="34"/>
        <v>0.05</v>
      </c>
      <c r="E62" s="67">
        <f t="shared" si="33"/>
        <v>0.1</v>
      </c>
      <c r="F62" s="67">
        <f t="shared" si="33"/>
        <v>0.15000000000000002</v>
      </c>
      <c r="G62" s="67">
        <f t="shared" si="33"/>
        <v>0.2</v>
      </c>
      <c r="H62" s="67">
        <f t="shared" si="33"/>
        <v>0.25</v>
      </c>
      <c r="I62" s="67">
        <f t="shared" si="33"/>
        <v>0.3</v>
      </c>
      <c r="J62" s="67">
        <f t="shared" si="33"/>
        <v>0.35</v>
      </c>
      <c r="K62" s="67">
        <f t="shared" si="33"/>
        <v>0.39999999999999997</v>
      </c>
      <c r="L62" s="67">
        <f t="shared" si="33"/>
        <v>0.44999999999999996</v>
      </c>
    </row>
    <row r="63" spans="2:12" x14ac:dyDescent="0.35">
      <c r="C63" s="69">
        <f t="shared" si="32"/>
        <v>0.4</v>
      </c>
      <c r="D63" s="67">
        <f t="shared" si="34"/>
        <v>4.0000000000000008E-2</v>
      </c>
      <c r="E63" s="67">
        <f t="shared" si="33"/>
        <v>8.0000000000000016E-2</v>
      </c>
      <c r="F63" s="67">
        <f t="shared" si="33"/>
        <v>0.12000000000000002</v>
      </c>
      <c r="G63" s="67">
        <f t="shared" si="33"/>
        <v>0.16000000000000003</v>
      </c>
      <c r="H63" s="67">
        <f t="shared" si="33"/>
        <v>0.2</v>
      </c>
      <c r="I63" s="67">
        <f t="shared" si="33"/>
        <v>0.24</v>
      </c>
      <c r="J63" s="67">
        <f t="shared" si="33"/>
        <v>0.27999999999999997</v>
      </c>
      <c r="K63" s="67">
        <f t="shared" si="33"/>
        <v>0.32</v>
      </c>
      <c r="L63" s="67">
        <f t="shared" si="33"/>
        <v>0.36</v>
      </c>
    </row>
    <row r="64" spans="2:12" x14ac:dyDescent="0.35">
      <c r="C64" s="69">
        <f t="shared" si="32"/>
        <v>0.30000000000000004</v>
      </c>
      <c r="D64" s="67">
        <f t="shared" si="34"/>
        <v>3.0000000000000006E-2</v>
      </c>
      <c r="E64" s="67">
        <f t="shared" si="33"/>
        <v>6.0000000000000012E-2</v>
      </c>
      <c r="F64" s="67">
        <f t="shared" si="33"/>
        <v>9.0000000000000024E-2</v>
      </c>
      <c r="G64" s="67">
        <f t="shared" si="33"/>
        <v>0.12000000000000002</v>
      </c>
      <c r="H64" s="67">
        <f t="shared" si="33"/>
        <v>0.15000000000000002</v>
      </c>
      <c r="I64" s="67">
        <f t="shared" si="33"/>
        <v>0.18000000000000002</v>
      </c>
      <c r="J64" s="67">
        <f t="shared" si="33"/>
        <v>0.21000000000000002</v>
      </c>
      <c r="K64" s="67">
        <f t="shared" si="33"/>
        <v>0.24000000000000002</v>
      </c>
      <c r="L64" s="67">
        <f t="shared" si="33"/>
        <v>0.27</v>
      </c>
    </row>
    <row r="65" spans="2:12" x14ac:dyDescent="0.35">
      <c r="C65" s="69">
        <f>C66+0.1</f>
        <v>0.2</v>
      </c>
      <c r="D65" s="67">
        <f t="shared" si="34"/>
        <v>2.0000000000000004E-2</v>
      </c>
      <c r="E65" s="67">
        <f t="shared" si="33"/>
        <v>4.0000000000000008E-2</v>
      </c>
      <c r="F65" s="67">
        <f t="shared" si="33"/>
        <v>6.0000000000000012E-2</v>
      </c>
      <c r="G65" s="67">
        <f t="shared" si="33"/>
        <v>8.0000000000000016E-2</v>
      </c>
      <c r="H65" s="67">
        <f t="shared" si="33"/>
        <v>0.1</v>
      </c>
      <c r="I65" s="67">
        <f t="shared" si="33"/>
        <v>0.12</v>
      </c>
      <c r="J65" s="67">
        <f t="shared" si="33"/>
        <v>0.13999999999999999</v>
      </c>
      <c r="K65" s="67">
        <f t="shared" si="33"/>
        <v>0.16</v>
      </c>
      <c r="L65" s="67">
        <f t="shared" si="33"/>
        <v>0.18</v>
      </c>
    </row>
    <row r="66" spans="2:12" x14ac:dyDescent="0.35">
      <c r="C66" s="69">
        <v>0.1</v>
      </c>
      <c r="D66" s="67">
        <f>$C66*D$6</f>
        <v>1.0000000000000002E-2</v>
      </c>
      <c r="E66" s="67">
        <f t="shared" si="33"/>
        <v>2.0000000000000004E-2</v>
      </c>
      <c r="F66" s="67">
        <f t="shared" si="33"/>
        <v>3.0000000000000006E-2</v>
      </c>
      <c r="G66" s="67">
        <f t="shared" si="33"/>
        <v>4.0000000000000008E-2</v>
      </c>
      <c r="H66" s="67">
        <f t="shared" si="33"/>
        <v>0.05</v>
      </c>
      <c r="I66" s="67">
        <f t="shared" si="33"/>
        <v>0.06</v>
      </c>
      <c r="J66" s="67">
        <f t="shared" si="33"/>
        <v>6.9999999999999993E-2</v>
      </c>
      <c r="K66" s="67">
        <f t="shared" si="33"/>
        <v>0.08</v>
      </c>
      <c r="L66" s="67">
        <f t="shared" si="33"/>
        <v>0.09</v>
      </c>
    </row>
    <row r="68" spans="2:12" x14ac:dyDescent="0.35">
      <c r="B68" t="s">
        <v>309</v>
      </c>
      <c r="C68" t="s">
        <v>310</v>
      </c>
    </row>
    <row r="70" spans="2:12" x14ac:dyDescent="0.35">
      <c r="C70" s="37" t="s">
        <v>304</v>
      </c>
      <c r="D70" s="71">
        <v>0.1</v>
      </c>
      <c r="E70" s="71">
        <f>D70+0.1</f>
        <v>0.2</v>
      </c>
      <c r="F70" s="71">
        <f t="shared" ref="F70" si="35">E70+0.1</f>
        <v>0.30000000000000004</v>
      </c>
      <c r="G70" s="71">
        <f t="shared" ref="G70" si="36">F70+0.1</f>
        <v>0.4</v>
      </c>
      <c r="H70" s="71">
        <f t="shared" ref="H70" si="37">G70+0.1</f>
        <v>0.5</v>
      </c>
      <c r="I70" s="71">
        <f t="shared" ref="I70" si="38">H70+0.1</f>
        <v>0.6</v>
      </c>
      <c r="J70" s="71">
        <f t="shared" ref="J70" si="39">I70+0.1</f>
        <v>0.7</v>
      </c>
      <c r="K70" s="71">
        <f t="shared" ref="K70" si="40">J70+0.1</f>
        <v>0.79999999999999993</v>
      </c>
      <c r="L70" s="71">
        <f t="shared" ref="L70" si="41">K70+0.1</f>
        <v>0.89999999999999991</v>
      </c>
    </row>
    <row r="71" spans="2:12" x14ac:dyDescent="0.35">
      <c r="C71" s="71">
        <f t="shared" ref="C71:C77" si="42">C72+0.1</f>
        <v>0.89999999999999991</v>
      </c>
      <c r="D71" s="67">
        <f>$C71*D$6</f>
        <v>0.09</v>
      </c>
      <c r="E71" s="67">
        <f t="shared" ref="E71:L79" si="43">$C71*E$6</f>
        <v>0.18</v>
      </c>
      <c r="F71" s="67">
        <f t="shared" si="43"/>
        <v>0.27</v>
      </c>
      <c r="G71" s="67">
        <f t="shared" si="43"/>
        <v>0.36</v>
      </c>
      <c r="H71" s="67">
        <f t="shared" si="43"/>
        <v>0.44999999999999996</v>
      </c>
      <c r="I71" s="67">
        <f t="shared" si="43"/>
        <v>0.53999999999999992</v>
      </c>
      <c r="J71" s="67">
        <f t="shared" si="43"/>
        <v>0.62999999999999989</v>
      </c>
      <c r="K71" s="67">
        <f t="shared" si="43"/>
        <v>0.71999999999999986</v>
      </c>
      <c r="L71" s="67">
        <f t="shared" si="43"/>
        <v>0.80999999999999983</v>
      </c>
    </row>
    <row r="72" spans="2:12" x14ac:dyDescent="0.35">
      <c r="C72" s="71">
        <f t="shared" si="42"/>
        <v>0.79999999999999993</v>
      </c>
      <c r="D72" s="67">
        <f t="shared" ref="D72:D78" si="44">$C72*D$6</f>
        <v>0.08</v>
      </c>
      <c r="E72" s="67">
        <f t="shared" si="43"/>
        <v>0.16</v>
      </c>
      <c r="F72" s="67">
        <f t="shared" si="43"/>
        <v>0.24000000000000002</v>
      </c>
      <c r="G72" s="67">
        <f t="shared" si="43"/>
        <v>0.32</v>
      </c>
      <c r="H72" s="67">
        <f t="shared" si="43"/>
        <v>0.39999999999999997</v>
      </c>
      <c r="I72" s="67">
        <f t="shared" si="43"/>
        <v>0.47999999999999993</v>
      </c>
      <c r="J72" s="67">
        <f t="shared" si="43"/>
        <v>0.55999999999999994</v>
      </c>
      <c r="K72" s="67">
        <f t="shared" si="43"/>
        <v>0.6399999999999999</v>
      </c>
      <c r="L72" s="67">
        <f t="shared" si="43"/>
        <v>0.71999999999999986</v>
      </c>
    </row>
    <row r="73" spans="2:12" x14ac:dyDescent="0.35">
      <c r="C73" s="71">
        <f t="shared" si="42"/>
        <v>0.7</v>
      </c>
      <c r="D73" s="67">
        <f t="shared" si="44"/>
        <v>6.9999999999999993E-2</v>
      </c>
      <c r="E73" s="67">
        <f t="shared" si="43"/>
        <v>0.13999999999999999</v>
      </c>
      <c r="F73" s="67">
        <f t="shared" si="43"/>
        <v>0.21000000000000002</v>
      </c>
      <c r="G73" s="67">
        <f t="shared" si="43"/>
        <v>0.27999999999999997</v>
      </c>
      <c r="H73" s="67">
        <f t="shared" si="43"/>
        <v>0.35</v>
      </c>
      <c r="I73" s="67">
        <f t="shared" si="43"/>
        <v>0.42</v>
      </c>
      <c r="J73" s="67">
        <f t="shared" si="43"/>
        <v>0.48999999999999994</v>
      </c>
      <c r="K73" s="67">
        <f t="shared" si="43"/>
        <v>0.55999999999999994</v>
      </c>
      <c r="L73" s="67">
        <f t="shared" si="43"/>
        <v>0.62999999999999989</v>
      </c>
    </row>
    <row r="74" spans="2:12" x14ac:dyDescent="0.35">
      <c r="C74" s="71">
        <f t="shared" si="42"/>
        <v>0.6</v>
      </c>
      <c r="D74" s="67">
        <f t="shared" si="44"/>
        <v>0.06</v>
      </c>
      <c r="E74" s="67">
        <f t="shared" si="43"/>
        <v>0.12</v>
      </c>
      <c r="F74" s="67">
        <f t="shared" si="43"/>
        <v>0.18000000000000002</v>
      </c>
      <c r="G74" s="67">
        <f t="shared" si="43"/>
        <v>0.24</v>
      </c>
      <c r="H74" s="67">
        <f t="shared" si="43"/>
        <v>0.3</v>
      </c>
      <c r="I74" s="67">
        <f t="shared" si="43"/>
        <v>0.36</v>
      </c>
      <c r="J74" s="67">
        <f t="shared" si="43"/>
        <v>0.42</v>
      </c>
      <c r="K74" s="67">
        <f t="shared" si="43"/>
        <v>0.47999999999999993</v>
      </c>
      <c r="L74" s="67">
        <f t="shared" si="43"/>
        <v>0.53999999999999992</v>
      </c>
    </row>
    <row r="75" spans="2:12" x14ac:dyDescent="0.35">
      <c r="C75" s="71">
        <f t="shared" si="42"/>
        <v>0.5</v>
      </c>
      <c r="D75" s="67">
        <f t="shared" si="44"/>
        <v>0.05</v>
      </c>
      <c r="E75" s="67">
        <f t="shared" si="43"/>
        <v>0.1</v>
      </c>
      <c r="F75" s="67">
        <f t="shared" si="43"/>
        <v>0.15000000000000002</v>
      </c>
      <c r="G75" s="67">
        <f t="shared" si="43"/>
        <v>0.2</v>
      </c>
      <c r="H75" s="67">
        <f t="shared" si="43"/>
        <v>0.25</v>
      </c>
      <c r="I75" s="67">
        <f t="shared" si="43"/>
        <v>0.3</v>
      </c>
      <c r="J75" s="67">
        <f t="shared" si="43"/>
        <v>0.35</v>
      </c>
      <c r="K75" s="67">
        <f t="shared" si="43"/>
        <v>0.39999999999999997</v>
      </c>
      <c r="L75" s="67">
        <f t="shared" si="43"/>
        <v>0.44999999999999996</v>
      </c>
    </row>
    <row r="76" spans="2:12" x14ac:dyDescent="0.35">
      <c r="C76" s="71">
        <f t="shared" si="42"/>
        <v>0.4</v>
      </c>
      <c r="D76" s="67">
        <f t="shared" si="44"/>
        <v>4.0000000000000008E-2</v>
      </c>
      <c r="E76" s="67">
        <f t="shared" si="43"/>
        <v>8.0000000000000016E-2</v>
      </c>
      <c r="F76" s="67">
        <f t="shared" si="43"/>
        <v>0.12000000000000002</v>
      </c>
      <c r="G76" s="67">
        <f t="shared" si="43"/>
        <v>0.16000000000000003</v>
      </c>
      <c r="H76" s="67">
        <f t="shared" si="43"/>
        <v>0.2</v>
      </c>
      <c r="I76" s="67">
        <f t="shared" si="43"/>
        <v>0.24</v>
      </c>
      <c r="J76" s="67">
        <f t="shared" si="43"/>
        <v>0.27999999999999997</v>
      </c>
      <c r="K76" s="67">
        <f t="shared" si="43"/>
        <v>0.32</v>
      </c>
      <c r="L76" s="67">
        <f t="shared" si="43"/>
        <v>0.36</v>
      </c>
    </row>
    <row r="77" spans="2:12" x14ac:dyDescent="0.35">
      <c r="C77" s="71">
        <f t="shared" si="42"/>
        <v>0.30000000000000004</v>
      </c>
      <c r="D77" s="67">
        <f t="shared" si="44"/>
        <v>3.0000000000000006E-2</v>
      </c>
      <c r="E77" s="67">
        <f t="shared" si="43"/>
        <v>6.0000000000000012E-2</v>
      </c>
      <c r="F77" s="67">
        <f t="shared" si="43"/>
        <v>9.0000000000000024E-2</v>
      </c>
      <c r="G77" s="67">
        <f t="shared" si="43"/>
        <v>0.12000000000000002</v>
      </c>
      <c r="H77" s="67">
        <f t="shared" si="43"/>
        <v>0.15000000000000002</v>
      </c>
      <c r="I77" s="67">
        <f t="shared" si="43"/>
        <v>0.18000000000000002</v>
      </c>
      <c r="J77" s="67">
        <f t="shared" si="43"/>
        <v>0.21000000000000002</v>
      </c>
      <c r="K77" s="67">
        <f t="shared" si="43"/>
        <v>0.24000000000000002</v>
      </c>
      <c r="L77" s="67">
        <f t="shared" si="43"/>
        <v>0.27</v>
      </c>
    </row>
    <row r="78" spans="2:12" x14ac:dyDescent="0.35">
      <c r="C78" s="71">
        <f>C79+0.1</f>
        <v>0.2</v>
      </c>
      <c r="D78" s="67">
        <f t="shared" si="44"/>
        <v>2.0000000000000004E-2</v>
      </c>
      <c r="E78" s="67">
        <f t="shared" si="43"/>
        <v>4.0000000000000008E-2</v>
      </c>
      <c r="F78" s="67">
        <f t="shared" si="43"/>
        <v>6.0000000000000012E-2</v>
      </c>
      <c r="G78" s="67">
        <f t="shared" si="43"/>
        <v>8.0000000000000016E-2</v>
      </c>
      <c r="H78" s="67">
        <f t="shared" si="43"/>
        <v>0.1</v>
      </c>
      <c r="I78" s="67">
        <f t="shared" si="43"/>
        <v>0.12</v>
      </c>
      <c r="J78" s="67">
        <f t="shared" si="43"/>
        <v>0.13999999999999999</v>
      </c>
      <c r="K78" s="67">
        <f t="shared" si="43"/>
        <v>0.16</v>
      </c>
      <c r="L78" s="67">
        <f t="shared" si="43"/>
        <v>0.18</v>
      </c>
    </row>
    <row r="79" spans="2:12" x14ac:dyDescent="0.35">
      <c r="C79" s="71">
        <v>0.1</v>
      </c>
      <c r="D79" s="67">
        <f>$C79*D$6</f>
        <v>1.0000000000000002E-2</v>
      </c>
      <c r="E79" s="67">
        <f t="shared" si="43"/>
        <v>2.0000000000000004E-2</v>
      </c>
      <c r="F79" s="67">
        <f t="shared" si="43"/>
        <v>3.0000000000000006E-2</v>
      </c>
      <c r="G79" s="67">
        <f t="shared" si="43"/>
        <v>4.0000000000000008E-2</v>
      </c>
      <c r="H79" s="67">
        <f t="shared" si="43"/>
        <v>0.05</v>
      </c>
      <c r="I79" s="67">
        <f t="shared" si="43"/>
        <v>0.06</v>
      </c>
      <c r="J79" s="67">
        <f t="shared" si="43"/>
        <v>6.9999999999999993E-2</v>
      </c>
      <c r="K79" s="67">
        <f t="shared" si="43"/>
        <v>0.08</v>
      </c>
      <c r="L79" s="67">
        <f t="shared" si="43"/>
        <v>0.09</v>
      </c>
    </row>
    <row r="80" spans="2:12" x14ac:dyDescent="0.35">
      <c r="C80" t="s">
        <v>134</v>
      </c>
    </row>
    <row r="83" spans="2:12" x14ac:dyDescent="0.35">
      <c r="B83" t="s">
        <v>311</v>
      </c>
      <c r="C83" s="37" t="s">
        <v>304</v>
      </c>
      <c r="D83" s="71">
        <v>0.1</v>
      </c>
      <c r="E83" s="71">
        <f>D83+0.1</f>
        <v>0.2</v>
      </c>
      <c r="F83" s="71">
        <f t="shared" ref="F83" si="45">E83+0.1</f>
        <v>0.30000000000000004</v>
      </c>
      <c r="G83" s="71">
        <f t="shared" ref="G83" si="46">F83+0.1</f>
        <v>0.4</v>
      </c>
      <c r="H83" s="71">
        <f t="shared" ref="H83" si="47">G83+0.1</f>
        <v>0.5</v>
      </c>
      <c r="I83" s="71">
        <f t="shared" ref="I83" si="48">H83+0.1</f>
        <v>0.6</v>
      </c>
      <c r="J83" s="71">
        <f t="shared" ref="J83" si="49">I83+0.1</f>
        <v>0.7</v>
      </c>
      <c r="K83" s="71">
        <f t="shared" ref="K83" si="50">J83+0.1</f>
        <v>0.79999999999999993</v>
      </c>
      <c r="L83" s="71">
        <f t="shared" ref="L83" si="51">K83+0.1</f>
        <v>0.89999999999999991</v>
      </c>
    </row>
    <row r="84" spans="2:12" x14ac:dyDescent="0.35">
      <c r="C84" s="71">
        <f t="shared" ref="C84:C90" si="52">C85+0.1</f>
        <v>0.89999999999999991</v>
      </c>
      <c r="D84" s="67">
        <f>$C84*D$6</f>
        <v>0.09</v>
      </c>
      <c r="E84" s="67">
        <f t="shared" ref="E84:L92" si="53">$C84*E$6</f>
        <v>0.18</v>
      </c>
      <c r="F84" s="67">
        <f t="shared" si="53"/>
        <v>0.27</v>
      </c>
      <c r="G84" s="67">
        <f t="shared" si="53"/>
        <v>0.36</v>
      </c>
      <c r="H84" s="67">
        <f t="shared" si="53"/>
        <v>0.44999999999999996</v>
      </c>
      <c r="I84" s="67">
        <f t="shared" si="53"/>
        <v>0.53999999999999992</v>
      </c>
      <c r="J84" s="67">
        <f t="shared" si="53"/>
        <v>0.62999999999999989</v>
      </c>
      <c r="K84" s="67">
        <f t="shared" si="53"/>
        <v>0.71999999999999986</v>
      </c>
      <c r="L84" s="67">
        <f t="shared" si="53"/>
        <v>0.80999999999999983</v>
      </c>
    </row>
    <row r="85" spans="2:12" x14ac:dyDescent="0.35">
      <c r="C85" s="71">
        <f t="shared" si="52"/>
        <v>0.79999999999999993</v>
      </c>
      <c r="D85" s="67">
        <f t="shared" ref="D85:D91" si="54">$C85*D$6</f>
        <v>0.08</v>
      </c>
      <c r="E85" s="67">
        <f t="shared" si="53"/>
        <v>0.16</v>
      </c>
      <c r="F85" s="67">
        <f t="shared" si="53"/>
        <v>0.24000000000000002</v>
      </c>
      <c r="G85" s="67">
        <f t="shared" si="53"/>
        <v>0.32</v>
      </c>
      <c r="H85" s="67">
        <f t="shared" si="53"/>
        <v>0.39999999999999997</v>
      </c>
      <c r="I85" s="67">
        <f t="shared" si="53"/>
        <v>0.47999999999999993</v>
      </c>
      <c r="J85" s="67">
        <f t="shared" si="53"/>
        <v>0.55999999999999994</v>
      </c>
      <c r="K85" s="67">
        <f t="shared" si="53"/>
        <v>0.6399999999999999</v>
      </c>
      <c r="L85" s="67">
        <f t="shared" si="53"/>
        <v>0.71999999999999986</v>
      </c>
    </row>
    <row r="86" spans="2:12" x14ac:dyDescent="0.35">
      <c r="C86" s="71">
        <f t="shared" si="52"/>
        <v>0.7</v>
      </c>
      <c r="D86" s="67">
        <f t="shared" si="54"/>
        <v>6.9999999999999993E-2</v>
      </c>
      <c r="E86" s="67">
        <f t="shared" si="53"/>
        <v>0.13999999999999999</v>
      </c>
      <c r="F86" s="67">
        <f t="shared" si="53"/>
        <v>0.21000000000000002</v>
      </c>
      <c r="G86" s="67">
        <f t="shared" si="53"/>
        <v>0.27999999999999997</v>
      </c>
      <c r="H86" s="67">
        <f t="shared" si="53"/>
        <v>0.35</v>
      </c>
      <c r="I86" s="67">
        <f t="shared" si="53"/>
        <v>0.42</v>
      </c>
      <c r="J86" s="67">
        <f t="shared" si="53"/>
        <v>0.48999999999999994</v>
      </c>
      <c r="K86" s="67">
        <f t="shared" si="53"/>
        <v>0.55999999999999994</v>
      </c>
      <c r="L86" s="67">
        <f t="shared" si="53"/>
        <v>0.62999999999999989</v>
      </c>
    </row>
    <row r="87" spans="2:12" x14ac:dyDescent="0.35">
      <c r="C87" s="71">
        <f t="shared" si="52"/>
        <v>0.6</v>
      </c>
      <c r="D87" s="67">
        <f t="shared" si="54"/>
        <v>0.06</v>
      </c>
      <c r="E87" s="67">
        <f t="shared" si="53"/>
        <v>0.12</v>
      </c>
      <c r="F87" s="67">
        <f t="shared" si="53"/>
        <v>0.18000000000000002</v>
      </c>
      <c r="G87" s="67">
        <f t="shared" si="53"/>
        <v>0.24</v>
      </c>
      <c r="H87" s="67">
        <f t="shared" si="53"/>
        <v>0.3</v>
      </c>
      <c r="I87" s="67">
        <f t="shared" si="53"/>
        <v>0.36</v>
      </c>
      <c r="J87" s="67">
        <f t="shared" si="53"/>
        <v>0.42</v>
      </c>
      <c r="K87" s="67">
        <f t="shared" si="53"/>
        <v>0.47999999999999993</v>
      </c>
      <c r="L87" s="67">
        <f t="shared" si="53"/>
        <v>0.53999999999999992</v>
      </c>
    </row>
    <row r="88" spans="2:12" x14ac:dyDescent="0.35">
      <c r="C88" s="71">
        <f t="shared" si="52"/>
        <v>0.5</v>
      </c>
      <c r="D88" s="67">
        <f t="shared" si="54"/>
        <v>0.05</v>
      </c>
      <c r="E88" s="67">
        <f t="shared" si="53"/>
        <v>0.1</v>
      </c>
      <c r="F88" s="67">
        <f t="shared" si="53"/>
        <v>0.15000000000000002</v>
      </c>
      <c r="G88" s="67">
        <f t="shared" si="53"/>
        <v>0.2</v>
      </c>
      <c r="H88" s="67">
        <f t="shared" si="53"/>
        <v>0.25</v>
      </c>
      <c r="I88" s="67">
        <f t="shared" si="53"/>
        <v>0.3</v>
      </c>
      <c r="J88" s="67">
        <f t="shared" si="53"/>
        <v>0.35</v>
      </c>
      <c r="K88" s="67">
        <f t="shared" si="53"/>
        <v>0.39999999999999997</v>
      </c>
      <c r="L88" s="67">
        <f t="shared" si="53"/>
        <v>0.44999999999999996</v>
      </c>
    </row>
    <row r="89" spans="2:12" x14ac:dyDescent="0.35">
      <c r="C89" s="71">
        <f t="shared" si="52"/>
        <v>0.4</v>
      </c>
      <c r="D89" s="67">
        <f t="shared" si="54"/>
        <v>4.0000000000000008E-2</v>
      </c>
      <c r="E89" s="67">
        <f t="shared" si="53"/>
        <v>8.0000000000000016E-2</v>
      </c>
      <c r="F89" s="67">
        <f t="shared" si="53"/>
        <v>0.12000000000000002</v>
      </c>
      <c r="G89" s="67">
        <f t="shared" si="53"/>
        <v>0.16000000000000003</v>
      </c>
      <c r="H89" s="67">
        <f t="shared" si="53"/>
        <v>0.2</v>
      </c>
      <c r="I89" s="67">
        <f t="shared" si="53"/>
        <v>0.24</v>
      </c>
      <c r="J89" s="67">
        <f t="shared" si="53"/>
        <v>0.27999999999999997</v>
      </c>
      <c r="K89" s="67">
        <f t="shared" si="53"/>
        <v>0.32</v>
      </c>
      <c r="L89" s="67">
        <f t="shared" si="53"/>
        <v>0.36</v>
      </c>
    </row>
    <row r="90" spans="2:12" x14ac:dyDescent="0.35">
      <c r="C90" s="71">
        <f t="shared" si="52"/>
        <v>0.30000000000000004</v>
      </c>
      <c r="D90" s="67">
        <f t="shared" si="54"/>
        <v>3.0000000000000006E-2</v>
      </c>
      <c r="E90" s="67">
        <f t="shared" si="53"/>
        <v>6.0000000000000012E-2</v>
      </c>
      <c r="F90" s="67">
        <f t="shared" si="53"/>
        <v>9.0000000000000024E-2</v>
      </c>
      <c r="G90" s="67">
        <f t="shared" si="53"/>
        <v>0.12000000000000002</v>
      </c>
      <c r="H90" s="67">
        <f t="shared" si="53"/>
        <v>0.15000000000000002</v>
      </c>
      <c r="I90" s="67">
        <f t="shared" si="53"/>
        <v>0.18000000000000002</v>
      </c>
      <c r="J90" s="67">
        <f t="shared" si="53"/>
        <v>0.21000000000000002</v>
      </c>
      <c r="K90" s="67">
        <f t="shared" si="53"/>
        <v>0.24000000000000002</v>
      </c>
      <c r="L90" s="67">
        <f t="shared" si="53"/>
        <v>0.27</v>
      </c>
    </row>
    <row r="91" spans="2:12" x14ac:dyDescent="0.35">
      <c r="C91" s="71">
        <f>C92+0.1</f>
        <v>0.2</v>
      </c>
      <c r="D91" s="67">
        <f t="shared" si="54"/>
        <v>2.0000000000000004E-2</v>
      </c>
      <c r="E91" s="67">
        <f t="shared" si="53"/>
        <v>4.0000000000000008E-2</v>
      </c>
      <c r="F91" s="67">
        <f t="shared" si="53"/>
        <v>6.0000000000000012E-2</v>
      </c>
      <c r="G91" s="67">
        <f t="shared" si="53"/>
        <v>8.0000000000000016E-2</v>
      </c>
      <c r="H91" s="67">
        <f t="shared" si="53"/>
        <v>0.1</v>
      </c>
      <c r="I91" s="67">
        <f t="shared" si="53"/>
        <v>0.12</v>
      </c>
      <c r="J91" s="67">
        <f t="shared" si="53"/>
        <v>0.13999999999999999</v>
      </c>
      <c r="K91" s="67">
        <f t="shared" si="53"/>
        <v>0.16</v>
      </c>
      <c r="L91" s="67">
        <f t="shared" si="53"/>
        <v>0.18</v>
      </c>
    </row>
    <row r="92" spans="2:12" x14ac:dyDescent="0.35">
      <c r="C92" s="71">
        <v>0.1</v>
      </c>
      <c r="D92" s="67">
        <f>$C92*D$6</f>
        <v>1.0000000000000002E-2</v>
      </c>
      <c r="E92" s="67">
        <f t="shared" si="53"/>
        <v>2.0000000000000004E-2</v>
      </c>
      <c r="F92" s="67">
        <f t="shared" si="53"/>
        <v>3.0000000000000006E-2</v>
      </c>
      <c r="G92" s="67">
        <f t="shared" si="53"/>
        <v>4.0000000000000008E-2</v>
      </c>
      <c r="H92" s="67">
        <f t="shared" si="53"/>
        <v>0.05</v>
      </c>
      <c r="I92" s="67">
        <f t="shared" si="53"/>
        <v>0.06</v>
      </c>
      <c r="J92" s="67">
        <f t="shared" si="53"/>
        <v>6.9999999999999993E-2</v>
      </c>
      <c r="K92" s="67">
        <f t="shared" si="53"/>
        <v>0.08</v>
      </c>
      <c r="L92" s="67">
        <f t="shared" si="53"/>
        <v>0.09</v>
      </c>
    </row>
    <row r="93" spans="2:12" x14ac:dyDescent="0.35">
      <c r="C93" t="s">
        <v>134</v>
      </c>
    </row>
    <row r="95" spans="2:12" x14ac:dyDescent="0.35">
      <c r="C95" s="37" t="s">
        <v>304</v>
      </c>
      <c r="D95" s="71">
        <v>0.1</v>
      </c>
      <c r="E95" s="71">
        <f>D95+0.1</f>
        <v>0.2</v>
      </c>
      <c r="F95" s="71">
        <f t="shared" ref="F95" si="55">E95+0.1</f>
        <v>0.30000000000000004</v>
      </c>
      <c r="G95" s="71">
        <f t="shared" ref="G95" si="56">F95+0.1</f>
        <v>0.4</v>
      </c>
      <c r="H95" s="71">
        <f t="shared" ref="H95" si="57">G95+0.1</f>
        <v>0.5</v>
      </c>
      <c r="I95" s="71">
        <f t="shared" ref="I95" si="58">H95+0.1</f>
        <v>0.6</v>
      </c>
      <c r="J95" s="71">
        <f t="shared" ref="J95" si="59">I95+0.1</f>
        <v>0.7</v>
      </c>
      <c r="K95" s="71">
        <f t="shared" ref="K95" si="60">J95+0.1</f>
        <v>0.79999999999999993</v>
      </c>
      <c r="L95" s="71">
        <f t="shared" ref="L95" si="61">K95+0.1</f>
        <v>0.89999999999999991</v>
      </c>
    </row>
    <row r="96" spans="2:12" x14ac:dyDescent="0.35">
      <c r="C96" s="71">
        <f t="shared" ref="C96:C102" si="62">C97+0.1</f>
        <v>0.89999999999999991</v>
      </c>
      <c r="D96" s="67">
        <f>$C96*D$6</f>
        <v>0.09</v>
      </c>
      <c r="E96" s="67">
        <f t="shared" ref="E96:L104" si="63">$C96*E$6</f>
        <v>0.18</v>
      </c>
      <c r="F96" s="67">
        <f t="shared" si="63"/>
        <v>0.27</v>
      </c>
      <c r="G96" s="67">
        <f t="shared" si="63"/>
        <v>0.36</v>
      </c>
      <c r="H96" s="67">
        <f t="shared" si="63"/>
        <v>0.44999999999999996</v>
      </c>
      <c r="I96" s="67">
        <f t="shared" si="63"/>
        <v>0.53999999999999992</v>
      </c>
      <c r="J96" s="67">
        <f t="shared" si="63"/>
        <v>0.62999999999999989</v>
      </c>
      <c r="K96" s="67">
        <f t="shared" si="63"/>
        <v>0.71999999999999986</v>
      </c>
      <c r="L96" s="67">
        <f t="shared" si="63"/>
        <v>0.80999999999999983</v>
      </c>
    </row>
    <row r="97" spans="2:12" x14ac:dyDescent="0.35">
      <c r="C97" s="71">
        <f t="shared" si="62"/>
        <v>0.79999999999999993</v>
      </c>
      <c r="D97" s="67">
        <f t="shared" ref="D97:D103" si="64">$C97*D$6</f>
        <v>0.08</v>
      </c>
      <c r="E97" s="67">
        <f t="shared" si="63"/>
        <v>0.16</v>
      </c>
      <c r="F97" s="67">
        <f t="shared" si="63"/>
        <v>0.24000000000000002</v>
      </c>
      <c r="G97" s="67">
        <f t="shared" si="63"/>
        <v>0.32</v>
      </c>
      <c r="H97" s="67">
        <f t="shared" si="63"/>
        <v>0.39999999999999997</v>
      </c>
      <c r="I97" s="67">
        <f t="shared" si="63"/>
        <v>0.47999999999999993</v>
      </c>
      <c r="J97" s="67">
        <f t="shared" si="63"/>
        <v>0.55999999999999994</v>
      </c>
      <c r="K97" s="67">
        <f t="shared" si="63"/>
        <v>0.6399999999999999</v>
      </c>
      <c r="L97" s="67">
        <f t="shared" si="63"/>
        <v>0.71999999999999986</v>
      </c>
    </row>
    <row r="98" spans="2:12" x14ac:dyDescent="0.35">
      <c r="C98" s="71">
        <f t="shared" si="62"/>
        <v>0.7</v>
      </c>
      <c r="D98" s="67">
        <f t="shared" si="64"/>
        <v>6.9999999999999993E-2</v>
      </c>
      <c r="E98" s="67">
        <f t="shared" si="63"/>
        <v>0.13999999999999999</v>
      </c>
      <c r="F98" s="67">
        <f t="shared" si="63"/>
        <v>0.21000000000000002</v>
      </c>
      <c r="G98" s="67">
        <f t="shared" si="63"/>
        <v>0.27999999999999997</v>
      </c>
      <c r="H98" s="67">
        <f t="shared" si="63"/>
        <v>0.35</v>
      </c>
      <c r="I98" s="67">
        <f t="shared" si="63"/>
        <v>0.42</v>
      </c>
      <c r="J98" s="67">
        <f t="shared" si="63"/>
        <v>0.48999999999999994</v>
      </c>
      <c r="K98" s="67">
        <f t="shared" si="63"/>
        <v>0.55999999999999994</v>
      </c>
      <c r="L98" s="67">
        <f t="shared" si="63"/>
        <v>0.62999999999999989</v>
      </c>
    </row>
    <row r="99" spans="2:12" x14ac:dyDescent="0.35">
      <c r="C99" s="71">
        <f t="shared" si="62"/>
        <v>0.6</v>
      </c>
      <c r="D99" s="67">
        <f t="shared" si="64"/>
        <v>0.06</v>
      </c>
      <c r="E99" s="67">
        <f t="shared" si="63"/>
        <v>0.12</v>
      </c>
      <c r="F99" s="67">
        <f t="shared" si="63"/>
        <v>0.18000000000000002</v>
      </c>
      <c r="G99" s="67">
        <f t="shared" si="63"/>
        <v>0.24</v>
      </c>
      <c r="H99" s="67">
        <f t="shared" si="63"/>
        <v>0.3</v>
      </c>
      <c r="I99" s="67">
        <f t="shared" si="63"/>
        <v>0.36</v>
      </c>
      <c r="J99" s="67">
        <f t="shared" si="63"/>
        <v>0.42</v>
      </c>
      <c r="K99" s="67">
        <f t="shared" si="63"/>
        <v>0.47999999999999993</v>
      </c>
      <c r="L99" s="67">
        <f t="shared" si="63"/>
        <v>0.53999999999999992</v>
      </c>
    </row>
    <row r="100" spans="2:12" x14ac:dyDescent="0.35">
      <c r="C100" s="71">
        <f t="shared" si="62"/>
        <v>0.5</v>
      </c>
      <c r="D100" s="67">
        <f t="shared" si="64"/>
        <v>0.05</v>
      </c>
      <c r="E100" s="67">
        <f t="shared" si="63"/>
        <v>0.1</v>
      </c>
      <c r="F100" s="67">
        <f t="shared" si="63"/>
        <v>0.15000000000000002</v>
      </c>
      <c r="G100" s="67">
        <f t="shared" si="63"/>
        <v>0.2</v>
      </c>
      <c r="H100" s="67">
        <f t="shared" si="63"/>
        <v>0.25</v>
      </c>
      <c r="I100" s="67">
        <f t="shared" si="63"/>
        <v>0.3</v>
      </c>
      <c r="J100" s="67">
        <f t="shared" si="63"/>
        <v>0.35</v>
      </c>
      <c r="K100" s="67">
        <f t="shared" si="63"/>
        <v>0.39999999999999997</v>
      </c>
      <c r="L100" s="67">
        <f t="shared" si="63"/>
        <v>0.44999999999999996</v>
      </c>
    </row>
    <row r="101" spans="2:12" x14ac:dyDescent="0.35">
      <c r="C101" s="71">
        <f t="shared" si="62"/>
        <v>0.4</v>
      </c>
      <c r="D101" s="67">
        <f t="shared" si="64"/>
        <v>4.0000000000000008E-2</v>
      </c>
      <c r="E101" s="67">
        <f t="shared" si="63"/>
        <v>8.0000000000000016E-2</v>
      </c>
      <c r="F101" s="67">
        <f t="shared" si="63"/>
        <v>0.12000000000000002</v>
      </c>
      <c r="G101" s="67">
        <f t="shared" si="63"/>
        <v>0.16000000000000003</v>
      </c>
      <c r="H101" s="67">
        <f t="shared" si="63"/>
        <v>0.2</v>
      </c>
      <c r="I101" s="67">
        <f t="shared" si="63"/>
        <v>0.24</v>
      </c>
      <c r="J101" s="67">
        <f t="shared" si="63"/>
        <v>0.27999999999999997</v>
      </c>
      <c r="K101" s="67">
        <f t="shared" si="63"/>
        <v>0.32</v>
      </c>
      <c r="L101" s="67">
        <f t="shared" si="63"/>
        <v>0.36</v>
      </c>
    </row>
    <row r="102" spans="2:12" x14ac:dyDescent="0.35">
      <c r="C102" s="71">
        <f t="shared" si="62"/>
        <v>0.30000000000000004</v>
      </c>
      <c r="D102" s="67">
        <f t="shared" si="64"/>
        <v>3.0000000000000006E-2</v>
      </c>
      <c r="E102" s="67">
        <f t="shared" si="63"/>
        <v>6.0000000000000012E-2</v>
      </c>
      <c r="F102" s="67">
        <f t="shared" si="63"/>
        <v>9.0000000000000024E-2</v>
      </c>
      <c r="G102" s="67">
        <f t="shared" si="63"/>
        <v>0.12000000000000002</v>
      </c>
      <c r="H102" s="67">
        <f t="shared" si="63"/>
        <v>0.15000000000000002</v>
      </c>
      <c r="I102" s="67">
        <f t="shared" si="63"/>
        <v>0.18000000000000002</v>
      </c>
      <c r="J102" s="67">
        <f t="shared" si="63"/>
        <v>0.21000000000000002</v>
      </c>
      <c r="K102" s="67">
        <f t="shared" si="63"/>
        <v>0.24000000000000002</v>
      </c>
      <c r="L102" s="67">
        <f t="shared" si="63"/>
        <v>0.27</v>
      </c>
    </row>
    <row r="103" spans="2:12" x14ac:dyDescent="0.35">
      <c r="C103" s="71">
        <f>C104+0.1</f>
        <v>0.2</v>
      </c>
      <c r="D103" s="67">
        <f t="shared" si="64"/>
        <v>2.0000000000000004E-2</v>
      </c>
      <c r="E103" s="67">
        <f t="shared" si="63"/>
        <v>4.0000000000000008E-2</v>
      </c>
      <c r="F103" s="67">
        <f t="shared" si="63"/>
        <v>6.0000000000000012E-2</v>
      </c>
      <c r="G103" s="67">
        <f t="shared" si="63"/>
        <v>8.0000000000000016E-2</v>
      </c>
      <c r="H103" s="67">
        <f t="shared" si="63"/>
        <v>0.1</v>
      </c>
      <c r="I103" s="67">
        <f t="shared" si="63"/>
        <v>0.12</v>
      </c>
      <c r="J103" s="67">
        <f t="shared" si="63"/>
        <v>0.13999999999999999</v>
      </c>
      <c r="K103" s="67">
        <f t="shared" si="63"/>
        <v>0.16</v>
      </c>
      <c r="L103" s="67">
        <f t="shared" si="63"/>
        <v>0.18</v>
      </c>
    </row>
    <row r="104" spans="2:12" x14ac:dyDescent="0.35">
      <c r="C104" s="71">
        <v>0.1</v>
      </c>
      <c r="D104" s="67">
        <f>$C104*D$6</f>
        <v>1.0000000000000002E-2</v>
      </c>
      <c r="E104" s="67">
        <f t="shared" si="63"/>
        <v>2.0000000000000004E-2</v>
      </c>
      <c r="F104" s="67">
        <f t="shared" si="63"/>
        <v>3.0000000000000006E-2</v>
      </c>
      <c r="G104" s="67">
        <f t="shared" si="63"/>
        <v>4.0000000000000008E-2</v>
      </c>
      <c r="H104" s="67">
        <f t="shared" si="63"/>
        <v>0.05</v>
      </c>
      <c r="I104" s="67">
        <f t="shared" si="63"/>
        <v>0.06</v>
      </c>
      <c r="J104" s="67">
        <f t="shared" si="63"/>
        <v>6.9999999999999993E-2</v>
      </c>
      <c r="K104" s="67">
        <f t="shared" si="63"/>
        <v>0.08</v>
      </c>
      <c r="L104" s="67">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7">
        <v>0.98</v>
      </c>
    </row>
    <row r="110" spans="2:12" x14ac:dyDescent="0.35">
      <c r="C110" s="4">
        <v>2</v>
      </c>
      <c r="D110" s="4">
        <f>D109+60</f>
        <v>160</v>
      </c>
      <c r="E110" s="67">
        <v>0.99</v>
      </c>
    </row>
    <row r="111" spans="2:12" x14ac:dyDescent="0.35">
      <c r="C111" s="4">
        <v>3</v>
      </c>
      <c r="D111" s="4">
        <f t="shared" ref="D111:D115" si="65">D110+60</f>
        <v>220</v>
      </c>
      <c r="E111" s="67">
        <v>0.34</v>
      </c>
    </row>
    <row r="112" spans="2:12" x14ac:dyDescent="0.35">
      <c r="C112" s="4">
        <v>4</v>
      </c>
      <c r="D112" s="4">
        <f t="shared" si="65"/>
        <v>280</v>
      </c>
      <c r="E112" s="67">
        <v>0.67</v>
      </c>
    </row>
    <row r="113" spans="2:12" x14ac:dyDescent="0.35">
      <c r="C113" s="4">
        <v>5</v>
      </c>
      <c r="D113" s="4">
        <f t="shared" si="65"/>
        <v>340</v>
      </c>
      <c r="E113" s="67">
        <v>-0.06</v>
      </c>
    </row>
    <row r="114" spans="2:12" x14ac:dyDescent="0.35">
      <c r="C114" s="4">
        <v>6</v>
      </c>
      <c r="D114" s="4">
        <f t="shared" si="65"/>
        <v>400</v>
      </c>
      <c r="E114" s="67">
        <v>0.56000000000000005</v>
      </c>
    </row>
    <row r="115" spans="2:12" x14ac:dyDescent="0.35">
      <c r="C115" s="4">
        <v>7</v>
      </c>
      <c r="D115" s="4">
        <f t="shared" si="65"/>
        <v>460</v>
      </c>
      <c r="E115" s="67">
        <v>0.85</v>
      </c>
    </row>
    <row r="119" spans="2:12" x14ac:dyDescent="0.35">
      <c r="B119" t="s">
        <v>317</v>
      </c>
      <c r="C119" t="s">
        <v>319</v>
      </c>
    </row>
    <row r="120" spans="2:12" x14ac:dyDescent="0.35">
      <c r="C120" s="228" t="s">
        <v>318</v>
      </c>
      <c r="D120" s="228"/>
      <c r="E120" s="228"/>
      <c r="F120" t="s">
        <v>326</v>
      </c>
      <c r="G120" t="s">
        <v>325</v>
      </c>
      <c r="H120" t="s">
        <v>324</v>
      </c>
      <c r="I120" t="s">
        <v>323</v>
      </c>
      <c r="J120" t="s">
        <v>322</v>
      </c>
      <c r="K120" t="s">
        <v>321</v>
      </c>
      <c r="L120" t="s">
        <v>320</v>
      </c>
    </row>
    <row r="121" spans="2:12" x14ac:dyDescent="0.35">
      <c r="C121" s="37" t="s">
        <v>304</v>
      </c>
      <c r="D121" s="71">
        <v>0.1</v>
      </c>
      <c r="E121" s="71">
        <f>D121+0.1</f>
        <v>0.2</v>
      </c>
      <c r="F121" s="71">
        <f t="shared" ref="F121" si="66">E121+0.1</f>
        <v>0.30000000000000004</v>
      </c>
      <c r="G121" s="71">
        <f t="shared" ref="G121" si="67">F121+0.1</f>
        <v>0.4</v>
      </c>
      <c r="H121" s="71">
        <f t="shared" ref="H121" si="68">G121+0.1</f>
        <v>0.5</v>
      </c>
      <c r="I121" s="71">
        <f t="shared" ref="I121" si="69">H121+0.1</f>
        <v>0.6</v>
      </c>
      <c r="J121" s="71">
        <f t="shared" ref="J121" si="70">I121+0.1</f>
        <v>0.7</v>
      </c>
      <c r="K121" s="71">
        <f t="shared" ref="K121" si="71">J121+0.1</f>
        <v>0.79999999999999993</v>
      </c>
      <c r="L121" s="71">
        <f t="shared" ref="L121" si="72">K121+0.1</f>
        <v>0.89999999999999991</v>
      </c>
    </row>
    <row r="122" spans="2:12" x14ac:dyDescent="0.35">
      <c r="C122" s="71">
        <f t="shared" ref="C122:C128" si="73">C123+0.1</f>
        <v>0.89999999999999991</v>
      </c>
      <c r="D122" s="67">
        <f>$C122*D$6</f>
        <v>0.09</v>
      </c>
      <c r="E122" s="67">
        <f t="shared" ref="E122:L130" si="74">$C122*E$6</f>
        <v>0.18</v>
      </c>
      <c r="F122" s="67">
        <f t="shared" si="74"/>
        <v>0.27</v>
      </c>
      <c r="G122" s="67">
        <f t="shared" si="74"/>
        <v>0.36</v>
      </c>
      <c r="H122" s="67">
        <f t="shared" si="74"/>
        <v>0.44999999999999996</v>
      </c>
      <c r="I122" s="67">
        <f t="shared" si="74"/>
        <v>0.53999999999999992</v>
      </c>
      <c r="J122" s="67">
        <f t="shared" si="74"/>
        <v>0.62999999999999989</v>
      </c>
      <c r="K122" s="67">
        <f t="shared" si="74"/>
        <v>0.71999999999999986</v>
      </c>
      <c r="L122" s="67">
        <f t="shared" si="74"/>
        <v>0.80999999999999983</v>
      </c>
    </row>
    <row r="123" spans="2:12" x14ac:dyDescent="0.35">
      <c r="C123" s="71">
        <f t="shared" si="73"/>
        <v>0.79999999999999993</v>
      </c>
      <c r="D123" s="67">
        <f t="shared" ref="D123:D129" si="75">$C123*D$6</f>
        <v>0.08</v>
      </c>
      <c r="E123" s="67">
        <f t="shared" si="74"/>
        <v>0.16</v>
      </c>
      <c r="F123" s="67">
        <f t="shared" si="74"/>
        <v>0.24000000000000002</v>
      </c>
      <c r="G123" s="67">
        <f t="shared" si="74"/>
        <v>0.32</v>
      </c>
      <c r="H123" s="67">
        <f t="shared" si="74"/>
        <v>0.39999999999999997</v>
      </c>
      <c r="I123" s="67">
        <f t="shared" si="74"/>
        <v>0.47999999999999993</v>
      </c>
      <c r="J123" s="67">
        <f t="shared" si="74"/>
        <v>0.55999999999999994</v>
      </c>
      <c r="K123" s="67">
        <f t="shared" si="74"/>
        <v>0.6399999999999999</v>
      </c>
      <c r="L123" s="67">
        <f t="shared" si="74"/>
        <v>0.71999999999999986</v>
      </c>
    </row>
    <row r="124" spans="2:12" x14ac:dyDescent="0.35">
      <c r="C124" s="71">
        <f t="shared" si="73"/>
        <v>0.7</v>
      </c>
      <c r="D124" s="67">
        <f t="shared" si="75"/>
        <v>6.9999999999999993E-2</v>
      </c>
      <c r="E124" s="67">
        <f t="shared" si="74"/>
        <v>0.13999999999999999</v>
      </c>
      <c r="F124" s="67">
        <f t="shared" si="74"/>
        <v>0.21000000000000002</v>
      </c>
      <c r="G124" s="67">
        <f t="shared" si="74"/>
        <v>0.27999999999999997</v>
      </c>
      <c r="H124" s="67">
        <f t="shared" si="74"/>
        <v>0.35</v>
      </c>
      <c r="I124" s="67">
        <f t="shared" si="74"/>
        <v>0.42</v>
      </c>
      <c r="J124" s="67">
        <f t="shared" si="74"/>
        <v>0.48999999999999994</v>
      </c>
      <c r="K124" s="67">
        <f t="shared" si="74"/>
        <v>0.55999999999999994</v>
      </c>
      <c r="L124" s="67">
        <f t="shared" si="74"/>
        <v>0.62999999999999989</v>
      </c>
    </row>
    <row r="125" spans="2:12" x14ac:dyDescent="0.35">
      <c r="C125" s="71">
        <f t="shared" si="73"/>
        <v>0.6</v>
      </c>
      <c r="D125" s="67">
        <f t="shared" si="75"/>
        <v>0.06</v>
      </c>
      <c r="E125" s="67">
        <f t="shared" si="74"/>
        <v>0.12</v>
      </c>
      <c r="F125" s="67">
        <f t="shared" si="74"/>
        <v>0.18000000000000002</v>
      </c>
      <c r="G125" s="67">
        <f t="shared" si="74"/>
        <v>0.24</v>
      </c>
      <c r="H125" s="67">
        <f t="shared" si="74"/>
        <v>0.3</v>
      </c>
      <c r="I125" s="67">
        <f t="shared" si="74"/>
        <v>0.36</v>
      </c>
      <c r="J125" s="67">
        <f t="shared" si="74"/>
        <v>0.42</v>
      </c>
      <c r="K125" s="67">
        <f t="shared" si="74"/>
        <v>0.47999999999999993</v>
      </c>
      <c r="L125" s="67">
        <f t="shared" si="74"/>
        <v>0.53999999999999992</v>
      </c>
    </row>
    <row r="126" spans="2:12" x14ac:dyDescent="0.35">
      <c r="C126" s="71">
        <f t="shared" si="73"/>
        <v>0.5</v>
      </c>
      <c r="D126" s="67">
        <f t="shared" si="75"/>
        <v>0.05</v>
      </c>
      <c r="E126" s="67">
        <f t="shared" si="74"/>
        <v>0.1</v>
      </c>
      <c r="F126" s="67">
        <f t="shared" si="74"/>
        <v>0.15000000000000002</v>
      </c>
      <c r="G126" s="67">
        <f t="shared" si="74"/>
        <v>0.2</v>
      </c>
      <c r="H126" s="67">
        <f t="shared" si="74"/>
        <v>0.25</v>
      </c>
      <c r="I126" s="67">
        <f t="shared" si="74"/>
        <v>0.3</v>
      </c>
      <c r="J126" s="67">
        <f t="shared" si="74"/>
        <v>0.35</v>
      </c>
      <c r="K126" s="67">
        <f t="shared" si="74"/>
        <v>0.39999999999999997</v>
      </c>
      <c r="L126" s="67">
        <f t="shared" si="74"/>
        <v>0.44999999999999996</v>
      </c>
    </row>
    <row r="127" spans="2:12" x14ac:dyDescent="0.35">
      <c r="C127" s="71">
        <f t="shared" si="73"/>
        <v>0.4</v>
      </c>
      <c r="D127" s="67">
        <f t="shared" si="75"/>
        <v>4.0000000000000008E-2</v>
      </c>
      <c r="E127" s="67">
        <f t="shared" si="74"/>
        <v>8.0000000000000016E-2</v>
      </c>
      <c r="F127" s="67">
        <f t="shared" si="74"/>
        <v>0.12000000000000002</v>
      </c>
      <c r="G127" s="67">
        <f t="shared" si="74"/>
        <v>0.16000000000000003</v>
      </c>
      <c r="H127" s="67">
        <f t="shared" si="74"/>
        <v>0.2</v>
      </c>
      <c r="I127" s="67">
        <f t="shared" si="74"/>
        <v>0.24</v>
      </c>
      <c r="J127" s="67">
        <f t="shared" si="74"/>
        <v>0.27999999999999997</v>
      </c>
      <c r="K127" s="67">
        <f t="shared" si="74"/>
        <v>0.32</v>
      </c>
      <c r="L127" s="67">
        <f t="shared" si="74"/>
        <v>0.36</v>
      </c>
    </row>
    <row r="128" spans="2:12" x14ac:dyDescent="0.35">
      <c r="C128" s="71">
        <f t="shared" si="73"/>
        <v>0.30000000000000004</v>
      </c>
      <c r="D128" s="67">
        <f t="shared" si="75"/>
        <v>3.0000000000000006E-2</v>
      </c>
      <c r="E128" s="67">
        <f t="shared" si="74"/>
        <v>6.0000000000000012E-2</v>
      </c>
      <c r="F128" s="67">
        <f t="shared" si="74"/>
        <v>9.0000000000000024E-2</v>
      </c>
      <c r="G128" s="67">
        <f t="shared" si="74"/>
        <v>0.12000000000000002</v>
      </c>
      <c r="H128" s="67">
        <f t="shared" si="74"/>
        <v>0.15000000000000002</v>
      </c>
      <c r="I128" s="67">
        <f t="shared" si="74"/>
        <v>0.18000000000000002</v>
      </c>
      <c r="J128" s="67">
        <f t="shared" si="74"/>
        <v>0.21000000000000002</v>
      </c>
      <c r="K128" s="67">
        <f t="shared" si="74"/>
        <v>0.24000000000000002</v>
      </c>
      <c r="L128" s="67">
        <f t="shared" si="74"/>
        <v>0.27</v>
      </c>
    </row>
    <row r="129" spans="2:12" x14ac:dyDescent="0.35">
      <c r="C129" s="71">
        <f>C130+0.1</f>
        <v>0.2</v>
      </c>
      <c r="D129" s="67">
        <f t="shared" si="75"/>
        <v>2.0000000000000004E-2</v>
      </c>
      <c r="E129" s="67">
        <f t="shared" si="74"/>
        <v>4.0000000000000008E-2</v>
      </c>
      <c r="F129" s="67">
        <f t="shared" si="74"/>
        <v>6.0000000000000012E-2</v>
      </c>
      <c r="G129" s="67">
        <f t="shared" si="74"/>
        <v>8.0000000000000016E-2</v>
      </c>
      <c r="H129" s="67">
        <f t="shared" si="74"/>
        <v>0.1</v>
      </c>
      <c r="I129" s="67">
        <f t="shared" si="74"/>
        <v>0.12</v>
      </c>
      <c r="J129" s="67">
        <f t="shared" si="74"/>
        <v>0.13999999999999999</v>
      </c>
      <c r="K129" s="67">
        <f t="shared" si="74"/>
        <v>0.16</v>
      </c>
      <c r="L129" s="67">
        <f t="shared" si="74"/>
        <v>0.18</v>
      </c>
    </row>
    <row r="130" spans="2:12" x14ac:dyDescent="0.35">
      <c r="C130" s="71">
        <v>0.1</v>
      </c>
      <c r="D130" s="67">
        <f>$C130*D$6</f>
        <v>1.0000000000000002E-2</v>
      </c>
      <c r="E130" s="67">
        <f t="shared" si="74"/>
        <v>2.0000000000000004E-2</v>
      </c>
      <c r="F130" s="67">
        <f t="shared" si="74"/>
        <v>3.0000000000000006E-2</v>
      </c>
      <c r="G130" s="67">
        <f t="shared" si="74"/>
        <v>4.0000000000000008E-2</v>
      </c>
      <c r="H130" s="67">
        <f t="shared" si="74"/>
        <v>0.05</v>
      </c>
      <c r="I130" s="67">
        <f t="shared" si="74"/>
        <v>0.06</v>
      </c>
      <c r="J130" s="67">
        <f t="shared" si="74"/>
        <v>6.9999999999999993E-2</v>
      </c>
      <c r="K130" s="67">
        <f t="shared" si="74"/>
        <v>0.08</v>
      </c>
      <c r="L130" s="67">
        <f t="shared" si="74"/>
        <v>0.09</v>
      </c>
    </row>
    <row r="133" spans="2:12" x14ac:dyDescent="0.35">
      <c r="B133" t="s">
        <v>327</v>
      </c>
      <c r="C133" t="s">
        <v>328</v>
      </c>
    </row>
    <row r="134" spans="2:12" x14ac:dyDescent="0.35">
      <c r="C134" s="37" t="s">
        <v>304</v>
      </c>
      <c r="D134" s="71">
        <v>0.1</v>
      </c>
      <c r="E134" s="71">
        <f>D134+0.1</f>
        <v>0.2</v>
      </c>
      <c r="F134" s="71">
        <f t="shared" ref="F134" si="76">E134+0.1</f>
        <v>0.30000000000000004</v>
      </c>
      <c r="G134" s="71">
        <f t="shared" ref="G134" si="77">F134+0.1</f>
        <v>0.4</v>
      </c>
      <c r="H134" s="71">
        <f t="shared" ref="H134" si="78">G134+0.1</f>
        <v>0.5</v>
      </c>
      <c r="I134" s="71">
        <f t="shared" ref="I134" si="79">H134+0.1</f>
        <v>0.6</v>
      </c>
      <c r="J134" s="71">
        <f t="shared" ref="J134" si="80">I134+0.1</f>
        <v>0.7</v>
      </c>
      <c r="K134" s="71">
        <f t="shared" ref="K134" si="81">J134+0.1</f>
        <v>0.79999999999999993</v>
      </c>
      <c r="L134" s="71">
        <f t="shared" ref="L134" si="82">K134+0.1</f>
        <v>0.89999999999999991</v>
      </c>
    </row>
    <row r="135" spans="2:12" x14ac:dyDescent="0.35">
      <c r="C135" s="71">
        <f t="shared" ref="C135:C141" si="83">C136+0.1</f>
        <v>0.89999999999999991</v>
      </c>
      <c r="D135" s="67">
        <f>$C135*D$6</f>
        <v>0.09</v>
      </c>
      <c r="E135" s="67">
        <f t="shared" ref="E135:L143" si="84">$C135*E$6</f>
        <v>0.18</v>
      </c>
      <c r="F135" s="67">
        <f t="shared" si="84"/>
        <v>0.27</v>
      </c>
      <c r="G135" s="67">
        <f t="shared" si="84"/>
        <v>0.36</v>
      </c>
      <c r="H135" s="67">
        <f t="shared" si="84"/>
        <v>0.44999999999999996</v>
      </c>
      <c r="I135" s="67">
        <f t="shared" si="84"/>
        <v>0.53999999999999992</v>
      </c>
      <c r="J135" s="67">
        <f t="shared" si="84"/>
        <v>0.62999999999999989</v>
      </c>
      <c r="K135" s="67">
        <f t="shared" si="84"/>
        <v>0.71999999999999986</v>
      </c>
      <c r="L135" s="67">
        <f t="shared" si="84"/>
        <v>0.80999999999999983</v>
      </c>
    </row>
    <row r="136" spans="2:12" x14ac:dyDescent="0.35">
      <c r="C136" s="71">
        <f t="shared" si="83"/>
        <v>0.79999999999999993</v>
      </c>
      <c r="D136" s="67">
        <f t="shared" ref="D136:D142" si="85">$C136*D$6</f>
        <v>0.08</v>
      </c>
      <c r="E136" s="67">
        <f t="shared" si="84"/>
        <v>0.16</v>
      </c>
      <c r="F136" s="67">
        <f t="shared" si="84"/>
        <v>0.24000000000000002</v>
      </c>
      <c r="G136" s="67">
        <f t="shared" si="84"/>
        <v>0.32</v>
      </c>
      <c r="H136" s="67">
        <f t="shared" si="84"/>
        <v>0.39999999999999997</v>
      </c>
      <c r="I136" s="67">
        <f t="shared" si="84"/>
        <v>0.47999999999999993</v>
      </c>
      <c r="J136" s="67">
        <f t="shared" si="84"/>
        <v>0.55999999999999994</v>
      </c>
      <c r="K136" s="67">
        <f t="shared" si="84"/>
        <v>0.6399999999999999</v>
      </c>
      <c r="L136" s="67">
        <f t="shared" si="84"/>
        <v>0.71999999999999986</v>
      </c>
    </row>
    <row r="137" spans="2:12" x14ac:dyDescent="0.35">
      <c r="C137" s="71">
        <f t="shared" si="83"/>
        <v>0.7</v>
      </c>
      <c r="D137" s="67">
        <f t="shared" si="85"/>
        <v>6.9999999999999993E-2</v>
      </c>
      <c r="E137" s="67">
        <f t="shared" si="84"/>
        <v>0.13999999999999999</v>
      </c>
      <c r="F137" s="67">
        <f t="shared" si="84"/>
        <v>0.21000000000000002</v>
      </c>
      <c r="G137" s="67">
        <f t="shared" si="84"/>
        <v>0.27999999999999997</v>
      </c>
      <c r="H137" s="67">
        <f t="shared" si="84"/>
        <v>0.35</v>
      </c>
      <c r="I137" s="67">
        <f t="shared" si="84"/>
        <v>0.42</v>
      </c>
      <c r="J137" s="67">
        <f t="shared" si="84"/>
        <v>0.48999999999999994</v>
      </c>
      <c r="K137" s="67">
        <f t="shared" si="84"/>
        <v>0.55999999999999994</v>
      </c>
      <c r="L137" s="67">
        <f t="shared" si="84"/>
        <v>0.62999999999999989</v>
      </c>
    </row>
    <row r="138" spans="2:12" x14ac:dyDescent="0.35">
      <c r="C138" s="71">
        <f t="shared" si="83"/>
        <v>0.6</v>
      </c>
      <c r="D138" s="67">
        <f t="shared" si="85"/>
        <v>0.06</v>
      </c>
      <c r="E138" s="67">
        <f t="shared" si="84"/>
        <v>0.12</v>
      </c>
      <c r="F138" s="67">
        <f t="shared" si="84"/>
        <v>0.18000000000000002</v>
      </c>
      <c r="G138" s="67">
        <f t="shared" si="84"/>
        <v>0.24</v>
      </c>
      <c r="H138" s="67">
        <f t="shared" si="84"/>
        <v>0.3</v>
      </c>
      <c r="I138" s="67">
        <f t="shared" si="84"/>
        <v>0.36</v>
      </c>
      <c r="J138" s="67">
        <f t="shared" si="84"/>
        <v>0.42</v>
      </c>
      <c r="K138" s="67">
        <f t="shared" si="84"/>
        <v>0.47999999999999993</v>
      </c>
      <c r="L138" s="67">
        <f t="shared" si="84"/>
        <v>0.53999999999999992</v>
      </c>
    </row>
    <row r="139" spans="2:12" x14ac:dyDescent="0.35">
      <c r="C139" s="71">
        <f t="shared" si="83"/>
        <v>0.5</v>
      </c>
      <c r="D139" s="67">
        <f t="shared" si="85"/>
        <v>0.05</v>
      </c>
      <c r="E139" s="67">
        <f t="shared" si="84"/>
        <v>0.1</v>
      </c>
      <c r="F139" s="67">
        <f t="shared" si="84"/>
        <v>0.15000000000000002</v>
      </c>
      <c r="G139" s="67">
        <f t="shared" si="84"/>
        <v>0.2</v>
      </c>
      <c r="H139" s="67">
        <f t="shared" si="84"/>
        <v>0.25</v>
      </c>
      <c r="I139" s="67">
        <f t="shared" si="84"/>
        <v>0.3</v>
      </c>
      <c r="J139" s="67">
        <f t="shared" si="84"/>
        <v>0.35</v>
      </c>
      <c r="K139" s="67">
        <f t="shared" si="84"/>
        <v>0.39999999999999997</v>
      </c>
      <c r="L139" s="67">
        <f t="shared" si="84"/>
        <v>0.44999999999999996</v>
      </c>
    </row>
    <row r="140" spans="2:12" x14ac:dyDescent="0.35">
      <c r="C140" s="71">
        <f t="shared" si="83"/>
        <v>0.4</v>
      </c>
      <c r="D140" s="67">
        <f t="shared" si="85"/>
        <v>4.0000000000000008E-2</v>
      </c>
      <c r="E140" s="67">
        <f t="shared" si="84"/>
        <v>8.0000000000000016E-2</v>
      </c>
      <c r="F140" s="67">
        <f t="shared" si="84"/>
        <v>0.12000000000000002</v>
      </c>
      <c r="G140" s="67">
        <f t="shared" si="84"/>
        <v>0.16000000000000003</v>
      </c>
      <c r="H140" s="67">
        <f t="shared" si="84"/>
        <v>0.2</v>
      </c>
      <c r="I140" s="67">
        <f t="shared" si="84"/>
        <v>0.24</v>
      </c>
      <c r="J140" s="67">
        <f t="shared" si="84"/>
        <v>0.27999999999999997</v>
      </c>
      <c r="K140" s="67">
        <f t="shared" si="84"/>
        <v>0.32</v>
      </c>
      <c r="L140" s="67">
        <f t="shared" si="84"/>
        <v>0.36</v>
      </c>
    </row>
    <row r="141" spans="2:12" x14ac:dyDescent="0.35">
      <c r="C141" s="71">
        <f t="shared" si="83"/>
        <v>0.30000000000000004</v>
      </c>
      <c r="D141" s="67">
        <f t="shared" si="85"/>
        <v>3.0000000000000006E-2</v>
      </c>
      <c r="E141" s="67">
        <f t="shared" si="84"/>
        <v>6.0000000000000012E-2</v>
      </c>
      <c r="F141" s="67">
        <f t="shared" si="84"/>
        <v>9.0000000000000024E-2</v>
      </c>
      <c r="G141" s="67">
        <f t="shared" si="84"/>
        <v>0.12000000000000002</v>
      </c>
      <c r="H141" s="67">
        <f t="shared" si="84"/>
        <v>0.15000000000000002</v>
      </c>
      <c r="I141" s="67">
        <f t="shared" si="84"/>
        <v>0.18000000000000002</v>
      </c>
      <c r="J141" s="67">
        <f t="shared" si="84"/>
        <v>0.21000000000000002</v>
      </c>
      <c r="K141" s="67">
        <f t="shared" si="84"/>
        <v>0.24000000000000002</v>
      </c>
      <c r="L141" s="67">
        <f t="shared" si="84"/>
        <v>0.27</v>
      </c>
    </row>
    <row r="142" spans="2:12" x14ac:dyDescent="0.35">
      <c r="C142" s="71">
        <f>C143+0.1</f>
        <v>0.2</v>
      </c>
      <c r="D142" s="67">
        <f t="shared" si="85"/>
        <v>2.0000000000000004E-2</v>
      </c>
      <c r="E142" s="67">
        <f t="shared" si="84"/>
        <v>4.0000000000000008E-2</v>
      </c>
      <c r="F142" s="67">
        <f t="shared" si="84"/>
        <v>6.0000000000000012E-2</v>
      </c>
      <c r="G142" s="67">
        <f t="shared" si="84"/>
        <v>8.0000000000000016E-2</v>
      </c>
      <c r="H142" s="67">
        <f t="shared" si="84"/>
        <v>0.1</v>
      </c>
      <c r="I142" s="67">
        <f t="shared" si="84"/>
        <v>0.12</v>
      </c>
      <c r="J142" s="67">
        <f t="shared" si="84"/>
        <v>0.13999999999999999</v>
      </c>
      <c r="K142" s="67">
        <f t="shared" si="84"/>
        <v>0.16</v>
      </c>
      <c r="L142" s="67">
        <f t="shared" si="84"/>
        <v>0.18</v>
      </c>
    </row>
    <row r="143" spans="2:12" x14ac:dyDescent="0.35">
      <c r="C143" s="71">
        <v>0.1</v>
      </c>
      <c r="D143" s="67">
        <f>$C143*D$6</f>
        <v>1.0000000000000002E-2</v>
      </c>
      <c r="E143" s="67">
        <f t="shared" si="84"/>
        <v>2.0000000000000004E-2</v>
      </c>
      <c r="F143" s="67">
        <f t="shared" si="84"/>
        <v>3.0000000000000006E-2</v>
      </c>
      <c r="G143" s="67">
        <f t="shared" si="84"/>
        <v>4.0000000000000008E-2</v>
      </c>
      <c r="H143" s="67">
        <f t="shared" si="84"/>
        <v>0.05</v>
      </c>
      <c r="I143" s="67">
        <f t="shared" si="84"/>
        <v>0.06</v>
      </c>
      <c r="J143" s="67">
        <f t="shared" si="84"/>
        <v>6.9999999999999993E-2</v>
      </c>
      <c r="K143" s="67">
        <f t="shared" si="84"/>
        <v>0.08</v>
      </c>
      <c r="L143" s="67">
        <f t="shared" si="84"/>
        <v>0.09</v>
      </c>
    </row>
    <row r="147" spans="2:4" x14ac:dyDescent="0.35">
      <c r="B147" t="s">
        <v>329</v>
      </c>
      <c r="C147" s="68"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0" t="s">
        <v>336</v>
      </c>
      <c r="D155" s="70" t="s">
        <v>341</v>
      </c>
    </row>
    <row r="156" spans="2:4" x14ac:dyDescent="0.35">
      <c r="C156" s="6" t="s">
        <v>337</v>
      </c>
      <c r="D156" s="67">
        <v>0.1</v>
      </c>
    </row>
    <row r="157" spans="2:4" x14ac:dyDescent="0.35">
      <c r="C157" s="6" t="s">
        <v>338</v>
      </c>
      <c r="D157" s="67">
        <v>0.25</v>
      </c>
    </row>
    <row r="158" spans="2:4" x14ac:dyDescent="0.35">
      <c r="C158" s="6" t="s">
        <v>339</v>
      </c>
      <c r="D158" s="67">
        <v>0.15</v>
      </c>
    </row>
    <row r="159" spans="2:4" x14ac:dyDescent="0.35">
      <c r="C159" s="6" t="s">
        <v>340</v>
      </c>
      <c r="D159" s="67">
        <v>0.45</v>
      </c>
    </row>
    <row r="160" spans="2:4" x14ac:dyDescent="0.35">
      <c r="D160" s="72"/>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1"/>
  <sheetViews>
    <sheetView topLeftCell="C1" workbookViewId="0">
      <selection activeCell="E4" sqref="E4"/>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1"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2" t="s">
        <v>298</v>
      </c>
      <c r="E32" s="3" t="s">
        <v>299</v>
      </c>
      <c r="I32" s="8"/>
    </row>
    <row r="33" spans="3:9" x14ac:dyDescent="0.35">
      <c r="C33" s="59">
        <v>30</v>
      </c>
      <c r="D33" s="47" t="s">
        <v>611</v>
      </c>
      <c r="E33" s="60" t="s">
        <v>612</v>
      </c>
      <c r="I33" s="8"/>
    </row>
    <row r="34" spans="3:9" x14ac:dyDescent="0.35">
      <c r="C34" s="59">
        <v>31</v>
      </c>
      <c r="D34" s="47" t="s">
        <v>613</v>
      </c>
      <c r="E34" s="58" t="s">
        <v>614</v>
      </c>
      <c r="I34" s="8"/>
    </row>
    <row r="35" spans="3:9" s="183" customFormat="1" x14ac:dyDescent="0.35">
      <c r="C35" s="59">
        <v>32</v>
      </c>
      <c r="D35" s="47" t="s">
        <v>617</v>
      </c>
      <c r="E35" s="58" t="s">
        <v>618</v>
      </c>
      <c r="I35" s="8"/>
    </row>
    <row r="36" spans="3:9" x14ac:dyDescent="0.35">
      <c r="C36" s="59">
        <v>32</v>
      </c>
      <c r="D36" s="47" t="s">
        <v>615</v>
      </c>
      <c r="E36" s="58" t="s">
        <v>616</v>
      </c>
      <c r="I36" s="8"/>
    </row>
    <row r="37" spans="3:9" x14ac:dyDescent="0.35">
      <c r="C37" s="297" t="s">
        <v>268</v>
      </c>
      <c r="D37" s="298"/>
      <c r="E37" s="299"/>
    </row>
    <row r="38" spans="3:9" x14ac:dyDescent="0.35">
      <c r="D38" s="5"/>
      <c r="E38" s="5"/>
    </row>
    <row r="41" spans="3:9" x14ac:dyDescent="0.35">
      <c r="C41" t="s">
        <v>39</v>
      </c>
    </row>
  </sheetData>
  <mergeCells count="1">
    <mergeCell ref="C37:E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6"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4" t="s">
        <v>286</v>
      </c>
    </row>
    <row r="2" spans="2:25" x14ac:dyDescent="0.35">
      <c r="B2" s="70" t="s">
        <v>18</v>
      </c>
      <c r="C2" s="70" t="s">
        <v>17</v>
      </c>
      <c r="D2" s="70" t="s">
        <v>240</v>
      </c>
      <c r="E2" s="70" t="s">
        <v>241</v>
      </c>
      <c r="F2" s="70" t="s">
        <v>155</v>
      </c>
      <c r="G2" s="70" t="s">
        <v>156</v>
      </c>
      <c r="H2" s="70" t="s">
        <v>16</v>
      </c>
      <c r="I2" s="70" t="s">
        <v>15</v>
      </c>
      <c r="J2" s="70" t="s">
        <v>14</v>
      </c>
      <c r="K2" s="70" t="s">
        <v>13</v>
      </c>
      <c r="L2" s="70" t="s">
        <v>12</v>
      </c>
      <c r="M2" s="70" t="s">
        <v>11</v>
      </c>
      <c r="N2" s="70" t="s">
        <v>10</v>
      </c>
      <c r="O2" s="70" t="s">
        <v>9</v>
      </c>
      <c r="P2" s="70" t="s">
        <v>8</v>
      </c>
      <c r="Q2" s="70" t="s">
        <v>7</v>
      </c>
      <c r="R2" s="70" t="s">
        <v>6</v>
      </c>
      <c r="S2" s="70" t="s">
        <v>5</v>
      </c>
      <c r="T2" s="70" t="s">
        <v>4</v>
      </c>
      <c r="U2" s="70" t="s">
        <v>3</v>
      </c>
      <c r="V2" s="70" t="s">
        <v>237</v>
      </c>
      <c r="W2" s="70" t="s">
        <v>2</v>
      </c>
      <c r="X2" s="70" t="s">
        <v>1</v>
      </c>
      <c r="Y2" s="70" t="s">
        <v>0</v>
      </c>
    </row>
    <row r="3" spans="2:25" x14ac:dyDescent="0.35">
      <c r="B3" s="76">
        <v>44257</v>
      </c>
      <c r="C3" s="34" t="str">
        <f t="shared" ref="C3:C66" si="0">YEAR(B3)&amp;"_"&amp;TEXT(MONTH(B3),"00")</f>
        <v>2021_03</v>
      </c>
      <c r="D3" s="43" t="str">
        <f t="shared" ref="D3:D66" si="1">YEAR(B3)&amp;"_"&amp;MONTH(B3)</f>
        <v>2021_3</v>
      </c>
      <c r="E3" s="43" t="str">
        <f t="shared" ref="E3:E66" si="2">YEAR(B3)&amp;"_"&amp;TEXT(MONTH(B3),"00")</f>
        <v>2021_03</v>
      </c>
      <c r="F3" s="73">
        <f t="shared" ref="F3:F66" si="3">YEAR(B3)</f>
        <v>2021</v>
      </c>
      <c r="G3" s="73">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6">
        <v>44218</v>
      </c>
      <c r="C4" s="34" t="str">
        <f t="shared" si="0"/>
        <v>2021_01</v>
      </c>
      <c r="D4" s="43" t="str">
        <f t="shared" si="1"/>
        <v>2021_1</v>
      </c>
      <c r="E4" s="43" t="str">
        <f t="shared" si="2"/>
        <v>2021_01</v>
      </c>
      <c r="F4" s="73">
        <f t="shared" si="3"/>
        <v>2021</v>
      </c>
      <c r="G4" s="73">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6">
        <v>44200</v>
      </c>
      <c r="C5" s="34" t="str">
        <f t="shared" si="0"/>
        <v>2021_01</v>
      </c>
      <c r="D5" s="43" t="str">
        <f t="shared" si="1"/>
        <v>2021_1</v>
      </c>
      <c r="E5" s="43" t="str">
        <f t="shared" si="2"/>
        <v>2021_01</v>
      </c>
      <c r="F5" s="73">
        <f t="shared" si="3"/>
        <v>2021</v>
      </c>
      <c r="G5" s="73">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6">
        <v>44105</v>
      </c>
      <c r="C6" s="34" t="str">
        <f t="shared" si="0"/>
        <v>2020_10</v>
      </c>
      <c r="D6" s="43" t="str">
        <f t="shared" si="1"/>
        <v>2020_10</v>
      </c>
      <c r="E6" s="43" t="str">
        <f t="shared" si="2"/>
        <v>2020_10</v>
      </c>
      <c r="F6" s="73">
        <f t="shared" si="3"/>
        <v>2020</v>
      </c>
      <c r="G6" s="73">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6">
        <v>44049</v>
      </c>
      <c r="C7" s="34" t="str">
        <f t="shared" si="0"/>
        <v>2020_08</v>
      </c>
      <c r="D7" s="43" t="str">
        <f t="shared" si="1"/>
        <v>2020_8</v>
      </c>
      <c r="E7" s="43" t="str">
        <f t="shared" si="2"/>
        <v>2020_08</v>
      </c>
      <c r="F7" s="73">
        <f t="shared" si="3"/>
        <v>2020</v>
      </c>
      <c r="G7" s="73">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6">
        <v>43955</v>
      </c>
      <c r="C8" s="34" t="str">
        <f t="shared" si="0"/>
        <v>2020_05</v>
      </c>
      <c r="D8" s="43" t="str">
        <f t="shared" si="1"/>
        <v>2020_5</v>
      </c>
      <c r="E8" s="43" t="str">
        <f t="shared" si="2"/>
        <v>2020_05</v>
      </c>
      <c r="F8" s="73">
        <f t="shared" si="3"/>
        <v>2020</v>
      </c>
      <c r="G8" s="73">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6">
        <v>43934</v>
      </c>
      <c r="C9" s="34" t="str">
        <f t="shared" si="0"/>
        <v>2020_04</v>
      </c>
      <c r="D9" s="43" t="str">
        <f t="shared" si="1"/>
        <v>2020_4</v>
      </c>
      <c r="E9" s="43" t="str">
        <f t="shared" si="2"/>
        <v>2020_04</v>
      </c>
      <c r="F9" s="73">
        <f t="shared" si="3"/>
        <v>2020</v>
      </c>
      <c r="G9" s="73">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6">
        <v>43843</v>
      </c>
      <c r="C10" s="34" t="str">
        <f t="shared" si="0"/>
        <v>2020_01</v>
      </c>
      <c r="D10" s="43" t="str">
        <f t="shared" si="1"/>
        <v>2020_1</v>
      </c>
      <c r="E10" s="43" t="str">
        <f t="shared" si="2"/>
        <v>2020_01</v>
      </c>
      <c r="F10" s="73">
        <f t="shared" si="3"/>
        <v>2020</v>
      </c>
      <c r="G10" s="73">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3" t="str">
        <f t="shared" si="0"/>
        <v>2021_03</v>
      </c>
      <c r="D11" s="43" t="str">
        <f t="shared" si="1"/>
        <v>2021_3</v>
      </c>
      <c r="E11" s="43" t="str">
        <f t="shared" si="2"/>
        <v>2021_03</v>
      </c>
      <c r="F11" s="73">
        <f t="shared" si="3"/>
        <v>2021</v>
      </c>
      <c r="G11" s="73">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3">
        <f t="shared" si="3"/>
        <v>2021</v>
      </c>
      <c r="G12" s="73">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3">
        <f t="shared" si="3"/>
        <v>2021</v>
      </c>
      <c r="G13" s="73">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3">
        <f t="shared" si="3"/>
        <v>2021</v>
      </c>
      <c r="G14" s="73">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3">
        <f t="shared" si="3"/>
        <v>2021</v>
      </c>
      <c r="G15" s="73">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3">
        <f t="shared" si="3"/>
        <v>2021</v>
      </c>
      <c r="G16" s="73">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3">
        <f t="shared" si="3"/>
        <v>2021</v>
      </c>
      <c r="G17" s="73">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3">
        <f t="shared" si="3"/>
        <v>2021</v>
      </c>
      <c r="G18" s="73">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3">
        <f t="shared" si="3"/>
        <v>2021</v>
      </c>
      <c r="G19" s="73">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3">
        <f t="shared" si="3"/>
        <v>2021</v>
      </c>
      <c r="G20" s="73">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3">
        <f t="shared" si="3"/>
        <v>2021</v>
      </c>
      <c r="G21" s="73">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3">
        <f t="shared" si="3"/>
        <v>2021</v>
      </c>
      <c r="G22" s="73">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3">
        <f t="shared" si="3"/>
        <v>2021</v>
      </c>
      <c r="G23" s="73">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3">
        <f t="shared" si="3"/>
        <v>2021</v>
      </c>
      <c r="G24" s="73">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3">
        <f t="shared" si="3"/>
        <v>2021</v>
      </c>
      <c r="G25" s="73">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3">
        <f t="shared" si="3"/>
        <v>2021</v>
      </c>
      <c r="G26" s="73">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3">
        <f t="shared" si="3"/>
        <v>2021</v>
      </c>
      <c r="G27" s="73">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3">
        <f t="shared" si="3"/>
        <v>2021</v>
      </c>
      <c r="G28" s="73">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3">
        <f t="shared" si="3"/>
        <v>2021</v>
      </c>
      <c r="G29" s="73">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3">
        <f t="shared" si="3"/>
        <v>2021</v>
      </c>
      <c r="G30" s="73">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3">
        <f t="shared" si="3"/>
        <v>2021</v>
      </c>
      <c r="G31" s="73">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3">
        <f t="shared" si="3"/>
        <v>2021</v>
      </c>
      <c r="G32" s="73">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3">
        <f t="shared" si="3"/>
        <v>2021</v>
      </c>
      <c r="G33" s="73">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3">
        <f t="shared" si="3"/>
        <v>2021</v>
      </c>
      <c r="G34" s="73">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3">
        <f t="shared" si="3"/>
        <v>2021</v>
      </c>
      <c r="G35" s="73">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3">
        <f t="shared" si="3"/>
        <v>2021</v>
      </c>
      <c r="G36" s="73">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3">
        <f t="shared" si="3"/>
        <v>2021</v>
      </c>
      <c r="G37" s="73">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3">
        <f t="shared" si="3"/>
        <v>2021</v>
      </c>
      <c r="G38" s="73">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3">
        <f t="shared" si="3"/>
        <v>2021</v>
      </c>
      <c r="G39" s="73">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3">
        <f t="shared" si="3"/>
        <v>2021</v>
      </c>
      <c r="G40" s="73">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3">
        <f t="shared" si="3"/>
        <v>2021</v>
      </c>
      <c r="G41" s="73">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3">
        <f t="shared" si="3"/>
        <v>2021</v>
      </c>
      <c r="G42" s="73">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3">
        <f t="shared" si="3"/>
        <v>2021</v>
      </c>
      <c r="G43" s="73">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3">
        <f t="shared" si="3"/>
        <v>2021</v>
      </c>
      <c r="G44" s="73">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3">
        <f t="shared" si="3"/>
        <v>2021</v>
      </c>
      <c r="G45" s="73">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3">
        <f t="shared" si="3"/>
        <v>2021</v>
      </c>
      <c r="G46" s="73">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3">
        <f t="shared" si="3"/>
        <v>2021</v>
      </c>
      <c r="G47" s="73">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3">
        <f t="shared" si="3"/>
        <v>2021</v>
      </c>
      <c r="G48" s="73">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3">
        <f t="shared" si="3"/>
        <v>2021</v>
      </c>
      <c r="G49" s="73">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3">
        <f t="shared" si="3"/>
        <v>2021</v>
      </c>
      <c r="G50" s="73">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3">
        <f t="shared" si="3"/>
        <v>2021</v>
      </c>
      <c r="G51" s="73">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3">
        <f t="shared" si="3"/>
        <v>2021</v>
      </c>
      <c r="G52" s="73">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3">
        <f t="shared" si="3"/>
        <v>2021</v>
      </c>
      <c r="G53" s="73">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3">
        <f t="shared" si="3"/>
        <v>2021</v>
      </c>
      <c r="G54" s="73">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3">
        <f t="shared" si="3"/>
        <v>2021</v>
      </c>
      <c r="G55" s="73">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3">
        <f t="shared" si="3"/>
        <v>2021</v>
      </c>
      <c r="G56" s="73">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3">
        <f t="shared" si="3"/>
        <v>2021</v>
      </c>
      <c r="G57" s="73">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3">
        <f t="shared" si="3"/>
        <v>2021</v>
      </c>
      <c r="G58" s="73">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3">
        <f t="shared" si="3"/>
        <v>2021</v>
      </c>
      <c r="G59" s="73">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3">
        <f t="shared" si="3"/>
        <v>2021</v>
      </c>
      <c r="G60" s="73">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3">
        <f t="shared" si="3"/>
        <v>2021</v>
      </c>
      <c r="G61" s="73">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3">
        <f t="shared" si="3"/>
        <v>2021</v>
      </c>
      <c r="G62" s="73">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3">
        <f t="shared" si="3"/>
        <v>2021</v>
      </c>
      <c r="G63" s="73">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3">
        <f t="shared" si="3"/>
        <v>2021</v>
      </c>
      <c r="G64" s="73">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3">
        <f t="shared" si="3"/>
        <v>2021</v>
      </c>
      <c r="G65" s="73">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3">
        <f t="shared" si="3"/>
        <v>2021</v>
      </c>
      <c r="G66" s="73">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3">
        <f t="shared" ref="F67:F130" si="8">YEAR(B67)</f>
        <v>2021</v>
      </c>
      <c r="G67" s="73">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3">
        <f t="shared" si="8"/>
        <v>2021</v>
      </c>
      <c r="G68" s="73">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3">
        <f t="shared" si="8"/>
        <v>2021</v>
      </c>
      <c r="G69" s="73">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3">
        <f t="shared" si="8"/>
        <v>2021</v>
      </c>
      <c r="G70" s="73">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3">
        <f t="shared" si="8"/>
        <v>2021</v>
      </c>
      <c r="G71" s="73">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3">
        <f t="shared" si="8"/>
        <v>2021</v>
      </c>
      <c r="G72" s="73">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3">
        <f t="shared" si="8"/>
        <v>2021</v>
      </c>
      <c r="G73" s="73">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3">
        <f t="shared" si="8"/>
        <v>2020</v>
      </c>
      <c r="G74" s="73">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3">
        <f t="shared" si="8"/>
        <v>2020</v>
      </c>
      <c r="G75" s="73">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3">
        <f t="shared" si="8"/>
        <v>2020</v>
      </c>
      <c r="G76" s="73">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3">
        <f t="shared" si="8"/>
        <v>2020</v>
      </c>
      <c r="G77" s="73">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3">
        <f t="shared" si="8"/>
        <v>2020</v>
      </c>
      <c r="G78" s="73">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3">
        <f t="shared" si="8"/>
        <v>2020</v>
      </c>
      <c r="G79" s="73">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3">
        <f t="shared" si="8"/>
        <v>2020</v>
      </c>
      <c r="G80" s="73">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3">
        <f t="shared" si="8"/>
        <v>2020</v>
      </c>
      <c r="G81" s="73">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3">
        <f t="shared" si="8"/>
        <v>2020</v>
      </c>
      <c r="G82" s="73">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3">
        <f t="shared" si="8"/>
        <v>2020</v>
      </c>
      <c r="G83" s="73">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3">
        <f t="shared" si="8"/>
        <v>2020</v>
      </c>
      <c r="G84" s="73">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3">
        <f t="shared" si="8"/>
        <v>2020</v>
      </c>
      <c r="G85" s="73">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3">
        <f t="shared" si="8"/>
        <v>2020</v>
      </c>
      <c r="G86" s="73">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3">
        <f t="shared" si="8"/>
        <v>2020</v>
      </c>
      <c r="G87" s="73">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3">
        <f t="shared" si="8"/>
        <v>2020</v>
      </c>
      <c r="G88" s="73">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3">
        <f t="shared" si="8"/>
        <v>2020</v>
      </c>
      <c r="G89" s="73">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3">
        <f t="shared" si="8"/>
        <v>2020</v>
      </c>
      <c r="G90" s="73">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3">
        <f t="shared" si="8"/>
        <v>2020</v>
      </c>
      <c r="G91" s="73">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3">
        <f t="shared" si="8"/>
        <v>2020</v>
      </c>
      <c r="G92" s="73">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3">
        <f t="shared" si="8"/>
        <v>2020</v>
      </c>
      <c r="G93" s="73">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3">
        <f t="shared" si="8"/>
        <v>2020</v>
      </c>
      <c r="G94" s="73">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3">
        <f t="shared" si="8"/>
        <v>2020</v>
      </c>
      <c r="G95" s="73">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3">
        <f t="shared" si="8"/>
        <v>2020</v>
      </c>
      <c r="G96" s="73">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3">
        <f t="shared" si="8"/>
        <v>2020</v>
      </c>
      <c r="G97" s="73">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3">
        <f t="shared" si="8"/>
        <v>2020</v>
      </c>
      <c r="G98" s="73">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3">
        <f t="shared" si="8"/>
        <v>2020</v>
      </c>
      <c r="G99" s="73">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3">
        <f t="shared" si="8"/>
        <v>2020</v>
      </c>
      <c r="G100" s="73">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3">
        <f t="shared" si="8"/>
        <v>2020</v>
      </c>
      <c r="G101" s="73">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3">
        <f t="shared" si="8"/>
        <v>2020</v>
      </c>
      <c r="G102" s="73">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3">
        <f t="shared" si="8"/>
        <v>2020</v>
      </c>
      <c r="G103" s="73">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3">
        <f t="shared" si="8"/>
        <v>2020</v>
      </c>
      <c r="G104" s="73">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3">
        <f t="shared" si="8"/>
        <v>2020</v>
      </c>
      <c r="G105" s="73">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3">
        <f t="shared" si="8"/>
        <v>2020</v>
      </c>
      <c r="G106" s="73">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3">
        <f t="shared" si="8"/>
        <v>2020</v>
      </c>
      <c r="G107" s="73">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3">
        <f t="shared" si="8"/>
        <v>2020</v>
      </c>
      <c r="G108" s="73">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3">
        <f t="shared" si="8"/>
        <v>2020</v>
      </c>
      <c r="G109" s="73">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3">
        <f t="shared" si="8"/>
        <v>2020</v>
      </c>
      <c r="G110" s="73">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3">
        <f t="shared" si="8"/>
        <v>2020</v>
      </c>
      <c r="G111" s="73">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3">
        <f t="shared" si="8"/>
        <v>2020</v>
      </c>
      <c r="G112" s="73">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3">
        <f t="shared" si="8"/>
        <v>2020</v>
      </c>
      <c r="G113" s="73">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3">
        <f t="shared" si="8"/>
        <v>2020</v>
      </c>
      <c r="G114" s="73">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3">
        <f t="shared" si="8"/>
        <v>2020</v>
      </c>
      <c r="G115" s="73">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3">
        <f t="shared" si="8"/>
        <v>2020</v>
      </c>
      <c r="G116" s="73">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3">
        <f t="shared" si="8"/>
        <v>2020</v>
      </c>
      <c r="G117" s="73">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3">
        <f t="shared" si="8"/>
        <v>2020</v>
      </c>
      <c r="G118" s="73">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3">
        <f t="shared" si="8"/>
        <v>2020</v>
      </c>
      <c r="G119" s="73">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3">
        <f t="shared" si="8"/>
        <v>2020</v>
      </c>
      <c r="G120" s="73">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3">
        <f t="shared" si="8"/>
        <v>2020</v>
      </c>
      <c r="G121" s="73">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3">
        <f t="shared" si="8"/>
        <v>2020</v>
      </c>
      <c r="G122" s="73">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3">
        <f t="shared" si="8"/>
        <v>2020</v>
      </c>
      <c r="G123" s="73">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3">
        <f t="shared" si="8"/>
        <v>2020</v>
      </c>
      <c r="G124" s="73">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3">
        <f t="shared" si="8"/>
        <v>2020</v>
      </c>
      <c r="G125" s="73">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3">
        <f t="shared" si="8"/>
        <v>2020</v>
      </c>
      <c r="G126" s="73">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3">
        <f t="shared" si="8"/>
        <v>2020</v>
      </c>
      <c r="G127" s="73">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3">
        <f t="shared" si="8"/>
        <v>2020</v>
      </c>
      <c r="G128" s="73">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3">
        <f t="shared" si="8"/>
        <v>2020</v>
      </c>
      <c r="G129" s="73">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3">
        <f t="shared" si="8"/>
        <v>2020</v>
      </c>
      <c r="G130" s="73">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3">
        <f t="shared" ref="F131:F194" si="13">YEAR(B131)</f>
        <v>2020</v>
      </c>
      <c r="G131" s="73">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3">
        <f t="shared" si="13"/>
        <v>2020</v>
      </c>
      <c r="G132" s="73">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3">
        <f t="shared" si="13"/>
        <v>2020</v>
      </c>
      <c r="G133" s="73">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3">
        <f t="shared" si="13"/>
        <v>2020</v>
      </c>
      <c r="G134" s="73">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3">
        <f t="shared" si="13"/>
        <v>2020</v>
      </c>
      <c r="G135" s="73">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3">
        <f t="shared" si="13"/>
        <v>2020</v>
      </c>
      <c r="G136" s="73">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3">
        <f t="shared" si="13"/>
        <v>2020</v>
      </c>
      <c r="G137" s="73">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3">
        <f t="shared" si="13"/>
        <v>2020</v>
      </c>
      <c r="G138" s="73">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3">
        <f t="shared" si="13"/>
        <v>2020</v>
      </c>
      <c r="G139" s="73">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3">
        <f t="shared" si="13"/>
        <v>2020</v>
      </c>
      <c r="G140" s="73">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3">
        <f t="shared" si="13"/>
        <v>2020</v>
      </c>
      <c r="G141" s="73">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3">
        <f t="shared" si="13"/>
        <v>2020</v>
      </c>
      <c r="G142" s="73">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3">
        <f t="shared" si="13"/>
        <v>2020</v>
      </c>
      <c r="G143" s="73">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3">
        <f t="shared" si="13"/>
        <v>2020</v>
      </c>
      <c r="G144" s="73">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3">
        <f t="shared" si="13"/>
        <v>2020</v>
      </c>
      <c r="G145" s="73">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3">
        <f t="shared" si="13"/>
        <v>2020</v>
      </c>
      <c r="G146" s="73">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3">
        <f t="shared" si="13"/>
        <v>2020</v>
      </c>
      <c r="G147" s="73">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3">
        <f t="shared" si="13"/>
        <v>2020</v>
      </c>
      <c r="G148" s="73">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3">
        <f t="shared" si="13"/>
        <v>2020</v>
      </c>
      <c r="G149" s="73">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3">
        <f t="shared" si="13"/>
        <v>2020</v>
      </c>
      <c r="G150" s="73">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3">
        <f t="shared" si="13"/>
        <v>2020</v>
      </c>
      <c r="G151" s="73">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3">
        <f t="shared" si="13"/>
        <v>2020</v>
      </c>
      <c r="G152" s="73">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3">
        <f t="shared" si="13"/>
        <v>2020</v>
      </c>
      <c r="G153" s="73">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3">
        <f t="shared" si="13"/>
        <v>2020</v>
      </c>
      <c r="G154" s="73">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3">
        <f t="shared" si="13"/>
        <v>2020</v>
      </c>
      <c r="G155" s="73">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3">
        <f t="shared" si="13"/>
        <v>2020</v>
      </c>
      <c r="G156" s="73">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3">
        <f t="shared" si="13"/>
        <v>2020</v>
      </c>
      <c r="G157" s="73">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3">
        <f t="shared" si="13"/>
        <v>2020</v>
      </c>
      <c r="G158" s="73">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3">
        <f t="shared" si="13"/>
        <v>2020</v>
      </c>
      <c r="G159" s="73">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3">
        <f t="shared" si="13"/>
        <v>2020</v>
      </c>
      <c r="G160" s="73">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3">
        <f t="shared" si="13"/>
        <v>2020</v>
      </c>
      <c r="G161" s="73">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3">
        <f t="shared" si="13"/>
        <v>2020</v>
      </c>
      <c r="G162" s="73">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3">
        <f t="shared" si="13"/>
        <v>2020</v>
      </c>
      <c r="G163" s="73">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3">
        <f t="shared" si="13"/>
        <v>2020</v>
      </c>
      <c r="G164" s="73">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3">
        <f t="shared" si="13"/>
        <v>2020</v>
      </c>
      <c r="G165" s="73">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3">
        <f t="shared" si="13"/>
        <v>2020</v>
      </c>
      <c r="G166" s="73">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3">
        <f t="shared" si="13"/>
        <v>2020</v>
      </c>
      <c r="G167" s="73">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3">
        <f t="shared" si="13"/>
        <v>2020</v>
      </c>
      <c r="G168" s="73">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3">
        <f t="shared" si="13"/>
        <v>2020</v>
      </c>
      <c r="G169" s="73">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3">
        <f t="shared" si="13"/>
        <v>2020</v>
      </c>
      <c r="G170" s="73">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3">
        <f t="shared" si="13"/>
        <v>2020</v>
      </c>
      <c r="G171" s="73">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3">
        <f t="shared" si="13"/>
        <v>2020</v>
      </c>
      <c r="G172" s="73">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3">
        <f t="shared" si="13"/>
        <v>2020</v>
      </c>
      <c r="G173" s="73">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3">
        <f t="shared" si="13"/>
        <v>2020</v>
      </c>
      <c r="G174" s="73">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3">
        <f t="shared" si="13"/>
        <v>2020</v>
      </c>
      <c r="G175" s="73">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3">
        <f t="shared" si="13"/>
        <v>2020</v>
      </c>
      <c r="G176" s="73">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3">
        <f t="shared" si="13"/>
        <v>2020</v>
      </c>
      <c r="G177" s="73">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3">
        <f t="shared" si="13"/>
        <v>2020</v>
      </c>
      <c r="G178" s="73">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3">
        <f t="shared" si="13"/>
        <v>2020</v>
      </c>
      <c r="G179" s="73">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3">
        <f t="shared" si="13"/>
        <v>2020</v>
      </c>
      <c r="G180" s="73">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3">
        <f t="shared" si="13"/>
        <v>2020</v>
      </c>
      <c r="G181" s="73">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3">
        <f t="shared" si="13"/>
        <v>2020</v>
      </c>
      <c r="G182" s="73">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3">
        <f t="shared" si="13"/>
        <v>2020</v>
      </c>
      <c r="G183" s="73">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3">
        <f t="shared" si="13"/>
        <v>2020</v>
      </c>
      <c r="G184" s="73">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3">
        <f t="shared" si="13"/>
        <v>2020</v>
      </c>
      <c r="G185" s="73">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3">
        <f t="shared" si="13"/>
        <v>2020</v>
      </c>
      <c r="G186" s="73">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3">
        <f t="shared" si="13"/>
        <v>2020</v>
      </c>
      <c r="G187" s="73">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3">
        <f t="shared" si="13"/>
        <v>2020</v>
      </c>
      <c r="G188" s="73">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3">
        <f t="shared" si="13"/>
        <v>2020</v>
      </c>
      <c r="G189" s="73">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3">
        <f t="shared" si="13"/>
        <v>2020</v>
      </c>
      <c r="G190" s="73">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3">
        <f t="shared" si="13"/>
        <v>2020</v>
      </c>
      <c r="G191" s="73">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3">
        <f t="shared" si="13"/>
        <v>2020</v>
      </c>
      <c r="G192" s="73">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3">
        <f t="shared" si="13"/>
        <v>2020</v>
      </c>
      <c r="G193" s="73">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3">
        <f t="shared" si="13"/>
        <v>2020</v>
      </c>
      <c r="G194" s="73">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3">
        <f t="shared" ref="F195:F258" si="18">YEAR(B195)</f>
        <v>2020</v>
      </c>
      <c r="G195" s="73">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3">
        <f t="shared" si="18"/>
        <v>2020</v>
      </c>
      <c r="G196" s="73">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3">
        <f t="shared" si="18"/>
        <v>2020</v>
      </c>
      <c r="G197" s="73">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3">
        <f t="shared" si="18"/>
        <v>2020</v>
      </c>
      <c r="G198" s="73">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3">
        <f t="shared" si="18"/>
        <v>2020</v>
      </c>
      <c r="G199" s="73">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3">
        <f t="shared" si="18"/>
        <v>2020</v>
      </c>
      <c r="G200" s="73">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3">
        <f t="shared" si="18"/>
        <v>2020</v>
      </c>
      <c r="G201" s="73">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3">
        <f t="shared" si="18"/>
        <v>2020</v>
      </c>
      <c r="G202" s="73">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3">
        <f t="shared" si="18"/>
        <v>2020</v>
      </c>
      <c r="G203" s="73">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3">
        <f t="shared" si="18"/>
        <v>2020</v>
      </c>
      <c r="G204" s="73">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3">
        <f t="shared" si="18"/>
        <v>2020</v>
      </c>
      <c r="G205" s="73">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3">
        <f t="shared" si="18"/>
        <v>2020</v>
      </c>
      <c r="G206" s="73">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3">
        <f t="shared" si="18"/>
        <v>2020</v>
      </c>
      <c r="G207" s="73">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3">
        <f t="shared" si="18"/>
        <v>2020</v>
      </c>
      <c r="G208" s="73">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3">
        <f t="shared" si="18"/>
        <v>2020</v>
      </c>
      <c r="G209" s="73">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3">
        <f t="shared" si="18"/>
        <v>2020</v>
      </c>
      <c r="G210" s="73">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3">
        <f t="shared" si="18"/>
        <v>2020</v>
      </c>
      <c r="G211" s="73">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3">
        <f t="shared" si="18"/>
        <v>2020</v>
      </c>
      <c r="G212" s="73">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3">
        <f t="shared" si="18"/>
        <v>2020</v>
      </c>
      <c r="G213" s="73">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3">
        <f t="shared" si="18"/>
        <v>2020</v>
      </c>
      <c r="G214" s="73">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3">
        <f t="shared" si="18"/>
        <v>2020</v>
      </c>
      <c r="G215" s="73">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3">
        <f t="shared" si="18"/>
        <v>2020</v>
      </c>
      <c r="G216" s="73">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3">
        <f t="shared" si="18"/>
        <v>2020</v>
      </c>
      <c r="G217" s="73">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3">
        <f t="shared" si="18"/>
        <v>2020</v>
      </c>
      <c r="G218" s="73">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3">
        <f t="shared" si="18"/>
        <v>2020</v>
      </c>
      <c r="G219" s="73">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3">
        <f t="shared" si="18"/>
        <v>2020</v>
      </c>
      <c r="G220" s="73">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3">
        <f t="shared" si="18"/>
        <v>2020</v>
      </c>
      <c r="G221" s="73">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3">
        <f t="shared" si="18"/>
        <v>2020</v>
      </c>
      <c r="G222" s="73">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3">
        <f t="shared" si="18"/>
        <v>2020</v>
      </c>
      <c r="G223" s="73">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3">
        <f t="shared" si="18"/>
        <v>2020</v>
      </c>
      <c r="G224" s="73">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3">
        <f t="shared" si="18"/>
        <v>2020</v>
      </c>
      <c r="G225" s="73">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3">
        <f t="shared" si="18"/>
        <v>2020</v>
      </c>
      <c r="G226" s="73">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3">
        <f t="shared" si="18"/>
        <v>2020</v>
      </c>
      <c r="G227" s="73">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3">
        <f t="shared" si="18"/>
        <v>2020</v>
      </c>
      <c r="G228" s="73">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3">
        <f t="shared" si="18"/>
        <v>2020</v>
      </c>
      <c r="G229" s="73">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3">
        <f t="shared" si="18"/>
        <v>2020</v>
      </c>
      <c r="G230" s="73">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3">
        <f t="shared" si="18"/>
        <v>2020</v>
      </c>
      <c r="G231" s="73">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3">
        <f t="shared" si="18"/>
        <v>2020</v>
      </c>
      <c r="G232" s="73">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3">
        <f t="shared" si="18"/>
        <v>2020</v>
      </c>
      <c r="G233" s="73">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3">
        <f t="shared" si="18"/>
        <v>2020</v>
      </c>
      <c r="G234" s="73">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3">
        <f t="shared" si="18"/>
        <v>2020</v>
      </c>
      <c r="G235" s="73">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3">
        <f t="shared" si="18"/>
        <v>2020</v>
      </c>
      <c r="G236" s="73">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3">
        <f t="shared" si="18"/>
        <v>2020</v>
      </c>
      <c r="G237" s="73">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3">
        <f t="shared" si="18"/>
        <v>2020</v>
      </c>
      <c r="G238" s="73">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3">
        <f t="shared" si="18"/>
        <v>2020</v>
      </c>
      <c r="G239" s="73">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3">
        <f t="shared" si="18"/>
        <v>2020</v>
      </c>
      <c r="G240" s="73">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3">
        <f t="shared" si="18"/>
        <v>2020</v>
      </c>
      <c r="G241" s="73">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3">
        <f t="shared" si="18"/>
        <v>2020</v>
      </c>
      <c r="G242" s="73">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3">
        <f t="shared" si="18"/>
        <v>2020</v>
      </c>
      <c r="G243" s="73">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3">
        <f t="shared" si="18"/>
        <v>2020</v>
      </c>
      <c r="G244" s="73">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3">
        <f t="shared" si="18"/>
        <v>2020</v>
      </c>
      <c r="G245" s="73">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3">
        <f t="shared" si="18"/>
        <v>2020</v>
      </c>
      <c r="G246" s="73">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3">
        <f t="shared" si="18"/>
        <v>2020</v>
      </c>
      <c r="G247" s="73">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3">
        <f t="shared" si="18"/>
        <v>2020</v>
      </c>
      <c r="G248" s="73">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3">
        <f t="shared" si="18"/>
        <v>2020</v>
      </c>
      <c r="G249" s="73">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3">
        <f t="shared" si="18"/>
        <v>2020</v>
      </c>
      <c r="G250" s="73">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3">
        <f t="shared" si="18"/>
        <v>2020</v>
      </c>
      <c r="G251" s="73">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3">
        <f t="shared" si="18"/>
        <v>2020</v>
      </c>
      <c r="G252" s="73">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3">
        <f t="shared" si="18"/>
        <v>2020</v>
      </c>
      <c r="G253" s="73">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3">
        <f t="shared" si="18"/>
        <v>2020</v>
      </c>
      <c r="G254" s="73">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3">
        <f t="shared" si="18"/>
        <v>2020</v>
      </c>
      <c r="G255" s="73">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3">
        <f t="shared" si="18"/>
        <v>2020</v>
      </c>
      <c r="G256" s="73">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3">
        <f t="shared" si="18"/>
        <v>2020</v>
      </c>
      <c r="G257" s="73">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3">
        <f t="shared" si="18"/>
        <v>2020</v>
      </c>
      <c r="G258" s="73">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3">
        <f t="shared" ref="F259:F322" si="23">YEAR(B259)</f>
        <v>2020</v>
      </c>
      <c r="G259" s="73">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3">
        <f t="shared" si="23"/>
        <v>2020</v>
      </c>
      <c r="G260" s="73">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3">
        <f t="shared" si="23"/>
        <v>2020</v>
      </c>
      <c r="G261" s="73">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3">
        <f t="shared" si="23"/>
        <v>2020</v>
      </c>
      <c r="G262" s="73">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3">
        <f t="shared" si="23"/>
        <v>2020</v>
      </c>
      <c r="G263" s="73">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3">
        <f t="shared" si="23"/>
        <v>2020</v>
      </c>
      <c r="G264" s="73">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3">
        <f t="shared" si="23"/>
        <v>2020</v>
      </c>
      <c r="G265" s="73">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3">
        <f t="shared" si="23"/>
        <v>2020</v>
      </c>
      <c r="G266" s="73">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3">
        <f t="shared" si="23"/>
        <v>2020</v>
      </c>
      <c r="G267" s="73">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3">
        <f t="shared" si="23"/>
        <v>2020</v>
      </c>
      <c r="G268" s="73">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3">
        <f t="shared" si="23"/>
        <v>2020</v>
      </c>
      <c r="G269" s="73">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3">
        <f t="shared" si="23"/>
        <v>2020</v>
      </c>
      <c r="G270" s="73">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3">
        <f t="shared" si="23"/>
        <v>2020</v>
      </c>
      <c r="G271" s="73">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3">
        <f t="shared" si="23"/>
        <v>2020</v>
      </c>
      <c r="G272" s="73">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3">
        <f t="shared" si="23"/>
        <v>2020</v>
      </c>
      <c r="G273" s="73">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3">
        <f t="shared" si="23"/>
        <v>2020</v>
      </c>
      <c r="G274" s="73">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3">
        <f t="shared" si="23"/>
        <v>2020</v>
      </c>
      <c r="G275" s="73">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3">
        <f t="shared" si="23"/>
        <v>2020</v>
      </c>
      <c r="G276" s="73">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3">
        <f t="shared" si="23"/>
        <v>2020</v>
      </c>
      <c r="G277" s="73">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3">
        <f t="shared" si="23"/>
        <v>2020</v>
      </c>
      <c r="G278" s="73">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3">
        <f t="shared" si="23"/>
        <v>2020</v>
      </c>
      <c r="G279" s="73">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3">
        <f t="shared" si="23"/>
        <v>2020</v>
      </c>
      <c r="G280" s="73">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3">
        <f t="shared" si="23"/>
        <v>2020</v>
      </c>
      <c r="G281" s="73">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3">
        <f t="shared" si="23"/>
        <v>2020</v>
      </c>
      <c r="G282" s="73">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3">
        <f t="shared" si="23"/>
        <v>2020</v>
      </c>
      <c r="G283" s="73">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3">
        <f t="shared" si="23"/>
        <v>2020</v>
      </c>
      <c r="G284" s="73">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3">
        <f t="shared" si="23"/>
        <v>2020</v>
      </c>
      <c r="G285" s="73">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3">
        <f t="shared" si="23"/>
        <v>2020</v>
      </c>
      <c r="G286" s="73">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3">
        <f t="shared" si="23"/>
        <v>2020</v>
      </c>
      <c r="G287" s="73">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3">
        <f t="shared" si="23"/>
        <v>2020</v>
      </c>
      <c r="G288" s="73">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3">
        <f t="shared" si="23"/>
        <v>2020</v>
      </c>
      <c r="G289" s="73">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3">
        <f t="shared" si="23"/>
        <v>2020</v>
      </c>
      <c r="G290" s="73">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3">
        <f t="shared" si="23"/>
        <v>2020</v>
      </c>
      <c r="G291" s="73">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3">
        <f t="shared" si="23"/>
        <v>2020</v>
      </c>
      <c r="G292" s="73">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3">
        <f t="shared" si="23"/>
        <v>2020</v>
      </c>
      <c r="G293" s="73">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3">
        <f t="shared" si="23"/>
        <v>2020</v>
      </c>
      <c r="G294" s="73">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3">
        <f t="shared" si="23"/>
        <v>2020</v>
      </c>
      <c r="G295" s="73">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3">
        <f t="shared" si="23"/>
        <v>2020</v>
      </c>
      <c r="G296" s="73">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3">
        <f t="shared" si="23"/>
        <v>2020</v>
      </c>
      <c r="G297" s="73">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3">
        <f t="shared" si="23"/>
        <v>2020</v>
      </c>
      <c r="G298" s="73">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3">
        <f t="shared" si="23"/>
        <v>2020</v>
      </c>
      <c r="G299" s="73">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3">
        <f t="shared" si="23"/>
        <v>2020</v>
      </c>
      <c r="G300" s="73">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3">
        <f t="shared" si="23"/>
        <v>2020</v>
      </c>
      <c r="G301" s="73">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3">
        <f t="shared" si="23"/>
        <v>2020</v>
      </c>
      <c r="G302" s="73">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3">
        <f t="shared" si="23"/>
        <v>2020</v>
      </c>
      <c r="G303" s="73">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3">
        <f t="shared" si="23"/>
        <v>2020</v>
      </c>
      <c r="G304" s="73">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3">
        <f t="shared" si="23"/>
        <v>2020</v>
      </c>
      <c r="G305" s="73">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3">
        <f t="shared" si="23"/>
        <v>2020</v>
      </c>
      <c r="G306" s="73">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3">
        <f t="shared" si="23"/>
        <v>2020</v>
      </c>
      <c r="G307" s="73">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3">
        <f t="shared" si="23"/>
        <v>2020</v>
      </c>
      <c r="G308" s="73">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3">
        <f t="shared" si="23"/>
        <v>2020</v>
      </c>
      <c r="G309" s="73">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3">
        <f t="shared" si="23"/>
        <v>2020</v>
      </c>
      <c r="G310" s="73">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3">
        <f t="shared" si="23"/>
        <v>2020</v>
      </c>
      <c r="G311" s="73">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3">
        <f t="shared" si="23"/>
        <v>2020</v>
      </c>
      <c r="G312" s="73">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3">
        <f t="shared" si="23"/>
        <v>2020</v>
      </c>
      <c r="G313" s="73">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3">
        <f t="shared" si="23"/>
        <v>2020</v>
      </c>
      <c r="G314" s="73">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3">
        <f t="shared" si="23"/>
        <v>2020</v>
      </c>
      <c r="G315" s="73">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3">
        <f t="shared" si="23"/>
        <v>2020</v>
      </c>
      <c r="G316" s="73">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3">
        <f t="shared" si="23"/>
        <v>2020</v>
      </c>
      <c r="G317" s="73">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3">
        <f t="shared" si="23"/>
        <v>2020</v>
      </c>
      <c r="G318" s="73">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3">
        <f t="shared" si="23"/>
        <v>2020</v>
      </c>
      <c r="G319" s="73">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3">
        <f t="shared" si="23"/>
        <v>2020</v>
      </c>
      <c r="G320" s="73">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3">
        <f t="shared" si="23"/>
        <v>2020</v>
      </c>
      <c r="G321" s="73">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3">
        <f t="shared" si="23"/>
        <v>2020</v>
      </c>
      <c r="G322" s="73">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3">
        <f t="shared" ref="F323:F386" si="28">YEAR(B323)</f>
        <v>2020</v>
      </c>
      <c r="G323" s="73">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3">
        <f t="shared" si="28"/>
        <v>2020</v>
      </c>
      <c r="G324" s="73">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3">
        <f t="shared" si="28"/>
        <v>2020</v>
      </c>
      <c r="G325" s="73">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3">
        <f t="shared" si="28"/>
        <v>2020</v>
      </c>
      <c r="G326" s="73">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3">
        <f t="shared" si="28"/>
        <v>2020</v>
      </c>
      <c r="G327" s="73">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3">
        <f t="shared" si="28"/>
        <v>2020</v>
      </c>
      <c r="G328" s="73">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3">
        <f t="shared" si="28"/>
        <v>2020</v>
      </c>
      <c r="G329" s="73">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3">
        <f t="shared" si="28"/>
        <v>2020</v>
      </c>
      <c r="G330" s="73">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3">
        <f t="shared" si="28"/>
        <v>2020</v>
      </c>
      <c r="G331" s="73">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3">
        <f t="shared" si="28"/>
        <v>2020</v>
      </c>
      <c r="G332" s="73">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3">
        <f t="shared" si="28"/>
        <v>2020</v>
      </c>
      <c r="G333" s="73">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3">
        <f t="shared" si="28"/>
        <v>2020</v>
      </c>
      <c r="G334" s="73">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3">
        <f t="shared" si="28"/>
        <v>2020</v>
      </c>
      <c r="G335" s="73">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3">
        <f t="shared" si="28"/>
        <v>2020</v>
      </c>
      <c r="G336" s="73">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3">
        <f t="shared" si="28"/>
        <v>2020</v>
      </c>
      <c r="G337" s="73">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3">
        <f t="shared" si="28"/>
        <v>2020</v>
      </c>
      <c r="G338" s="73">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3">
        <f t="shared" si="28"/>
        <v>2020</v>
      </c>
      <c r="G339" s="73">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3">
        <f t="shared" si="28"/>
        <v>2020</v>
      </c>
      <c r="G340" s="73">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3">
        <f t="shared" si="28"/>
        <v>2020</v>
      </c>
      <c r="G341" s="73">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3">
        <f t="shared" si="28"/>
        <v>2020</v>
      </c>
      <c r="G342" s="73">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3">
        <f t="shared" si="28"/>
        <v>2020</v>
      </c>
      <c r="G343" s="73">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3">
        <f t="shared" si="28"/>
        <v>2020</v>
      </c>
      <c r="G344" s="73">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3">
        <f t="shared" si="28"/>
        <v>2020</v>
      </c>
      <c r="G345" s="73">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3">
        <f t="shared" si="28"/>
        <v>2020</v>
      </c>
      <c r="G346" s="73">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3">
        <f t="shared" si="28"/>
        <v>2020</v>
      </c>
      <c r="G347" s="73">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3">
        <f t="shared" si="28"/>
        <v>2020</v>
      </c>
      <c r="G348" s="73">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3">
        <f t="shared" si="28"/>
        <v>2020</v>
      </c>
      <c r="G349" s="73">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3">
        <f t="shared" si="28"/>
        <v>2020</v>
      </c>
      <c r="G350" s="73">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3">
        <f t="shared" si="28"/>
        <v>2020</v>
      </c>
      <c r="G351" s="73">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3">
        <f t="shared" si="28"/>
        <v>2020</v>
      </c>
      <c r="G352" s="73">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3">
        <f t="shared" si="28"/>
        <v>2020</v>
      </c>
      <c r="G353" s="73">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3">
        <f t="shared" si="28"/>
        <v>2020</v>
      </c>
      <c r="G354" s="73">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3">
        <f t="shared" si="28"/>
        <v>2020</v>
      </c>
      <c r="G355" s="73">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3">
        <f t="shared" si="28"/>
        <v>2020</v>
      </c>
      <c r="G356" s="73">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3">
        <f t="shared" si="28"/>
        <v>2020</v>
      </c>
      <c r="G357" s="73">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3">
        <f t="shared" si="28"/>
        <v>2020</v>
      </c>
      <c r="G358" s="73">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3">
        <f t="shared" si="28"/>
        <v>2020</v>
      </c>
      <c r="G359" s="73">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3">
        <f t="shared" si="28"/>
        <v>2020</v>
      </c>
      <c r="G360" s="73">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3">
        <f t="shared" si="28"/>
        <v>2020</v>
      </c>
      <c r="G361" s="73">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3">
        <f t="shared" si="28"/>
        <v>2020</v>
      </c>
      <c r="G362" s="73">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3">
        <f t="shared" si="28"/>
        <v>2020</v>
      </c>
      <c r="G363" s="73">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3">
        <f t="shared" si="28"/>
        <v>2020</v>
      </c>
      <c r="G364" s="73">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3">
        <f t="shared" si="28"/>
        <v>2020</v>
      </c>
      <c r="G365" s="73">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3">
        <f t="shared" si="28"/>
        <v>2020</v>
      </c>
      <c r="G366" s="73">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3">
        <f t="shared" si="28"/>
        <v>2020</v>
      </c>
      <c r="G367" s="73">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3">
        <f t="shared" si="28"/>
        <v>2020</v>
      </c>
      <c r="G368" s="73">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3">
        <f t="shared" si="28"/>
        <v>2020</v>
      </c>
      <c r="G369" s="73">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3">
        <f t="shared" si="28"/>
        <v>2020</v>
      </c>
      <c r="G370" s="73">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3">
        <f t="shared" si="28"/>
        <v>2020</v>
      </c>
      <c r="G371" s="73">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3">
        <f t="shared" si="28"/>
        <v>2020</v>
      </c>
      <c r="G372" s="73">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3">
        <f t="shared" si="28"/>
        <v>2020</v>
      </c>
      <c r="G373" s="73">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3">
        <f t="shared" si="28"/>
        <v>2020</v>
      </c>
      <c r="G374" s="73">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3">
        <f t="shared" si="28"/>
        <v>2020</v>
      </c>
      <c r="G375" s="73">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3">
        <f t="shared" si="28"/>
        <v>2020</v>
      </c>
      <c r="G376" s="73">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3">
        <f t="shared" si="28"/>
        <v>2020</v>
      </c>
      <c r="G377" s="73">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3">
        <f t="shared" si="28"/>
        <v>2020</v>
      </c>
      <c r="G378" s="73">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3">
        <f t="shared" si="28"/>
        <v>2020</v>
      </c>
      <c r="G379" s="73">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3">
        <f t="shared" si="28"/>
        <v>2020</v>
      </c>
      <c r="G380" s="73">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3">
        <f t="shared" si="28"/>
        <v>2020</v>
      </c>
      <c r="G381" s="73">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3">
        <f t="shared" si="28"/>
        <v>2020</v>
      </c>
      <c r="G382" s="73">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3">
        <f t="shared" si="28"/>
        <v>2020</v>
      </c>
      <c r="G383" s="73">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3">
        <f t="shared" si="28"/>
        <v>2020</v>
      </c>
      <c r="G384" s="73">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3">
        <f t="shared" si="28"/>
        <v>2020</v>
      </c>
      <c r="G385" s="73">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3">
        <f t="shared" si="28"/>
        <v>2020</v>
      </c>
      <c r="G386" s="73">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3">
        <f t="shared" ref="F387:F422" si="33">YEAR(B387)</f>
        <v>2020</v>
      </c>
      <c r="G387" s="73">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3">
        <f t="shared" si="33"/>
        <v>2020</v>
      </c>
      <c r="G388" s="73">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3">
        <f t="shared" si="33"/>
        <v>2020</v>
      </c>
      <c r="G389" s="73">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3">
        <f t="shared" si="33"/>
        <v>2020</v>
      </c>
      <c r="G390" s="73">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3">
        <f t="shared" si="33"/>
        <v>2020</v>
      </c>
      <c r="G391" s="73">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3">
        <f t="shared" si="33"/>
        <v>2020</v>
      </c>
      <c r="G392" s="73">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3">
        <f t="shared" si="33"/>
        <v>2020</v>
      </c>
      <c r="G393" s="73">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3">
        <f t="shared" si="33"/>
        <v>2020</v>
      </c>
      <c r="G394" s="73">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3">
        <f t="shared" si="33"/>
        <v>2020</v>
      </c>
      <c r="G395" s="73">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3">
        <f t="shared" si="33"/>
        <v>2020</v>
      </c>
      <c r="G396" s="73">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3">
        <f t="shared" si="33"/>
        <v>2020</v>
      </c>
      <c r="G397" s="73">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3">
        <f t="shared" si="33"/>
        <v>2020</v>
      </c>
      <c r="G398" s="73">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3">
        <f t="shared" si="33"/>
        <v>2020</v>
      </c>
      <c r="G399" s="73">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3">
        <f t="shared" si="33"/>
        <v>2020</v>
      </c>
      <c r="G400" s="73">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3">
        <f t="shared" si="33"/>
        <v>2020</v>
      </c>
      <c r="G401" s="73">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3">
        <f t="shared" si="33"/>
        <v>2020</v>
      </c>
      <c r="G402" s="73">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3">
        <f t="shared" si="33"/>
        <v>2020</v>
      </c>
      <c r="G403" s="73">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3">
        <f t="shared" si="33"/>
        <v>2020</v>
      </c>
      <c r="G404" s="73">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3">
        <f t="shared" si="33"/>
        <v>2020</v>
      </c>
      <c r="G405" s="73">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3">
        <f t="shared" si="33"/>
        <v>2020</v>
      </c>
      <c r="G406" s="73">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3">
        <f t="shared" si="33"/>
        <v>2020</v>
      </c>
      <c r="G407" s="73">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3">
        <f t="shared" si="33"/>
        <v>2020</v>
      </c>
      <c r="G408" s="73">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3">
        <f t="shared" si="33"/>
        <v>2020</v>
      </c>
      <c r="G409" s="73">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3">
        <f t="shared" si="33"/>
        <v>2020</v>
      </c>
      <c r="G410" s="73">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3">
        <f t="shared" si="33"/>
        <v>2020</v>
      </c>
      <c r="G411" s="73">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3">
        <f t="shared" si="33"/>
        <v>2020</v>
      </c>
      <c r="G412" s="73">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3">
        <f t="shared" si="33"/>
        <v>2020</v>
      </c>
      <c r="G413" s="73">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3">
        <f t="shared" si="33"/>
        <v>2020</v>
      </c>
      <c r="G414" s="73">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3">
        <f t="shared" si="33"/>
        <v>2020</v>
      </c>
      <c r="G415" s="73">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3">
        <f t="shared" si="33"/>
        <v>2020</v>
      </c>
      <c r="G416" s="73">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3">
        <f t="shared" si="33"/>
        <v>2020</v>
      </c>
      <c r="G417" s="73">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3">
        <f t="shared" si="33"/>
        <v>2020</v>
      </c>
      <c r="G418" s="73">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3">
        <f t="shared" si="33"/>
        <v>2020</v>
      </c>
      <c r="G419" s="73">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3">
        <f t="shared" si="33"/>
        <v>2020</v>
      </c>
      <c r="G420" s="73">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3">
        <f t="shared" si="33"/>
        <v>2020</v>
      </c>
      <c r="G421" s="73">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3">
        <f t="shared" si="33"/>
        <v>2020</v>
      </c>
      <c r="G422" s="73">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0" t="s">
        <v>352</v>
      </c>
      <c r="C428" s="300"/>
      <c r="D428" s="75"/>
      <c r="E428" s="75"/>
      <c r="F428" s="75"/>
      <c r="G428" s="75"/>
      <c r="H428" s="75"/>
      <c r="I428" s="75"/>
      <c r="J428" s="75"/>
      <c r="K428" s="75"/>
      <c r="L428" s="75"/>
      <c r="M428" s="75"/>
    </row>
    <row r="429" spans="2:25" x14ac:dyDescent="0.35">
      <c r="B429" s="3">
        <v>1</v>
      </c>
      <c r="C429" s="70" t="s">
        <v>345</v>
      </c>
    </row>
    <row r="430" spans="2:25" x14ac:dyDescent="0.35">
      <c r="B430" s="3">
        <v>2</v>
      </c>
      <c r="C430" s="70" t="s">
        <v>346</v>
      </c>
    </row>
    <row r="431" spans="2:25" x14ac:dyDescent="0.35">
      <c r="B431" s="3">
        <v>3</v>
      </c>
      <c r="C431" s="70" t="s">
        <v>347</v>
      </c>
    </row>
    <row r="432" spans="2:25" x14ac:dyDescent="0.35">
      <c r="B432" s="3"/>
      <c r="C432" s="70"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on the basis of rows </vt:lpstr>
      <vt:lpstr>Sorting and Duplicates 2</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2022-10-14T09:52:11Z</dcterms:modified>
</cp:coreProperties>
</file>